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arekmonika\Desktop\5-DIWP\"/>
    </mc:Choice>
  </mc:AlternateContent>
  <xr:revisionPtr revIDLastSave="0" documentId="13_ncr:1_{C4CAB062-7599-47C4-B873-DC60E2191108}" xr6:coauthVersionLast="47" xr6:coauthVersionMax="47" xr10:uidLastSave="{00000000-0000-0000-0000-000000000000}"/>
  <bookViews>
    <workbookView xWindow="768" yWindow="768" windowWidth="17280" windowHeight="8964" tabRatio="733" xr2:uid="{00000000-000D-0000-FFFF-FFFF00000000}"/>
  </bookViews>
  <sheets>
    <sheet name="zał. 1 Formularz cenowy" sheetId="6" r:id="rId1"/>
    <sheet name="zał 1.1" sheetId="1" r:id="rId2"/>
    <sheet name="zał.1.2" sheetId="7" r:id="rId3"/>
    <sheet name="zał.1.3" sheetId="2" r:id="rId4"/>
  </sheets>
  <definedNames>
    <definedName name="_xlnm.Print_Area" localSheetId="1">'zał 1.1'!$A$1:$I$103</definedName>
    <definedName name="_xlnm.Print_Area" localSheetId="0">'zał. 1 Formularz cenowy'!$A$1:$G$31</definedName>
    <definedName name="_xlnm.Print_Area" localSheetId="3">'zał.1.3'!$A$1:$I$20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7" l="1"/>
  <c r="A7" i="2"/>
  <c r="A8" i="2" s="1"/>
  <c r="A9" i="2" s="1"/>
  <c r="A10" i="2" s="1"/>
  <c r="I11" i="7"/>
  <c r="F7" i="2"/>
  <c r="F6" i="2"/>
  <c r="C8" i="6"/>
  <c r="F9" i="6"/>
  <c r="F10" i="6" s="1"/>
  <c r="B8" i="6"/>
  <c r="I74" i="1"/>
  <c r="I75" i="1"/>
  <c r="I17" i="1"/>
  <c r="I18" i="1"/>
  <c r="I19" i="1"/>
  <c r="I20" i="1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0" i="7"/>
  <c r="I9" i="7"/>
  <c r="I8" i="7"/>
  <c r="I28" i="1"/>
  <c r="I64" i="1"/>
  <c r="I65" i="1"/>
  <c r="I66" i="1"/>
  <c r="I67" i="1"/>
  <c r="I68" i="1"/>
  <c r="I69" i="1"/>
  <c r="I70" i="1"/>
  <c r="I71" i="1"/>
  <c r="I72" i="1"/>
  <c r="I73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" i="1"/>
  <c r="I10" i="1"/>
  <c r="I11" i="1"/>
  <c r="I12" i="1"/>
  <c r="I13" i="1"/>
  <c r="I14" i="1"/>
  <c r="I15" i="1"/>
  <c r="I16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8" i="1"/>
  <c r="I7" i="1"/>
  <c r="F8" i="2" l="1"/>
  <c r="D8" i="6"/>
  <c r="E8" i="6" s="1"/>
  <c r="G8" i="6" s="1"/>
  <c r="F9" i="2"/>
  <c r="F10" i="2" s="1"/>
  <c r="B9" i="6"/>
  <c r="B10" i="6" s="1"/>
  <c r="C9" i="6"/>
  <c r="C10" i="6" s="1"/>
  <c r="D9" i="6" l="1"/>
  <c r="D10" i="6" s="1"/>
  <c r="E9" i="6"/>
  <c r="G12" i="6" s="1"/>
  <c r="G11" i="6"/>
  <c r="G14" i="6"/>
  <c r="G9" i="6"/>
  <c r="G15" i="6" s="1"/>
  <c r="E10" i="6" l="1"/>
  <c r="G13" i="6" s="1"/>
  <c r="G10" i="6"/>
  <c r="G16" i="6" s="1"/>
</calcChain>
</file>

<file path=xl/sharedStrings.xml><?xml version="1.0" encoding="utf-8"?>
<sst xmlns="http://schemas.openxmlformats.org/spreadsheetml/2006/main" count="796" uniqueCount="230">
  <si>
    <t>rbg netto</t>
  </si>
  <si>
    <t>wymiana</t>
  </si>
  <si>
    <t>klocków</t>
  </si>
  <si>
    <t xml:space="preserve">hamulcowych </t>
  </si>
  <si>
    <t>przód</t>
  </si>
  <si>
    <t>przegubu</t>
  </si>
  <si>
    <t>kulowego</t>
  </si>
  <si>
    <t>wahacza</t>
  </si>
  <si>
    <t>przedniego</t>
  </si>
  <si>
    <t xml:space="preserve">wahacza  </t>
  </si>
  <si>
    <t>zacisku</t>
  </si>
  <si>
    <t>hamulca</t>
  </si>
  <si>
    <t>przewodu</t>
  </si>
  <si>
    <t>hamulcowego</t>
  </si>
  <si>
    <t>elastycznego</t>
  </si>
  <si>
    <t>końcówki</t>
  </si>
  <si>
    <t>drążka</t>
  </si>
  <si>
    <t>kierowniczego</t>
  </si>
  <si>
    <t>piasty</t>
  </si>
  <si>
    <t>koła</t>
  </si>
  <si>
    <t>amortyzatora</t>
  </si>
  <si>
    <t>sprężyny</t>
  </si>
  <si>
    <t>akumulatora</t>
  </si>
  <si>
    <t>alternatora</t>
  </si>
  <si>
    <t>rozrusznika</t>
  </si>
  <si>
    <t>i osłony silnika</t>
  </si>
  <si>
    <t>piór</t>
  </si>
  <si>
    <t>wycieraczek</t>
  </si>
  <si>
    <t>szyby</t>
  </si>
  <si>
    <t>czołowej</t>
  </si>
  <si>
    <t>reflektora</t>
  </si>
  <si>
    <t>resora</t>
  </si>
  <si>
    <t>tylnego</t>
  </si>
  <si>
    <t>linki</t>
  </si>
  <si>
    <t>ręcznego</t>
  </si>
  <si>
    <t>tył</t>
  </si>
  <si>
    <t>tarczy</t>
  </si>
  <si>
    <t>hamulcowej</t>
  </si>
  <si>
    <t>łańcucha</t>
  </si>
  <si>
    <t>rozrządu</t>
  </si>
  <si>
    <t xml:space="preserve">rury </t>
  </si>
  <si>
    <t>wydechowej</t>
  </si>
  <si>
    <t>przedniej</t>
  </si>
  <si>
    <t>z katalizatorem</t>
  </si>
  <si>
    <t>kataliztora</t>
  </si>
  <si>
    <t>tłumika</t>
  </si>
  <si>
    <t>końcowego</t>
  </si>
  <si>
    <t>chłodnica</t>
  </si>
  <si>
    <t>kondensatora</t>
  </si>
  <si>
    <t>klimatyzacji</t>
  </si>
  <si>
    <t xml:space="preserve">półosi </t>
  </si>
  <si>
    <t>lewej</t>
  </si>
  <si>
    <t>prawej</t>
  </si>
  <si>
    <t>osłony</t>
  </si>
  <si>
    <t>zewnętrznego</t>
  </si>
  <si>
    <t>lewego</t>
  </si>
  <si>
    <t>wewnętzrnego</t>
  </si>
  <si>
    <t>prawego</t>
  </si>
  <si>
    <t>kolumny</t>
  </si>
  <si>
    <t>kierowniczej</t>
  </si>
  <si>
    <t xml:space="preserve">paska </t>
  </si>
  <si>
    <t>wpsomagania</t>
  </si>
  <si>
    <t>kierownicy</t>
  </si>
  <si>
    <t>wilorowkowego</t>
  </si>
  <si>
    <t>turbosprężarki</t>
  </si>
  <si>
    <t xml:space="preserve">lusterka </t>
  </si>
  <si>
    <t xml:space="preserve">lampy </t>
  </si>
  <si>
    <t>tylnej</t>
  </si>
  <si>
    <t>i osłona silnika</t>
  </si>
  <si>
    <t>L.p.</t>
  </si>
  <si>
    <t>Nazwa czynności</t>
  </si>
  <si>
    <t>10 JC      = 1 RBG</t>
  </si>
  <si>
    <t>stacyjki</t>
  </si>
  <si>
    <t>przełącznika</t>
  </si>
  <si>
    <t>zespolonowego</t>
  </si>
  <si>
    <t>sterowania</t>
  </si>
  <si>
    <t>panela</t>
  </si>
  <si>
    <t>ogrzewaniem</t>
  </si>
  <si>
    <t>wskaźników</t>
  </si>
  <si>
    <t>deski</t>
  </si>
  <si>
    <t>rozdzielczej</t>
  </si>
  <si>
    <t>wentylatora</t>
  </si>
  <si>
    <t>dmuchawy</t>
  </si>
  <si>
    <t xml:space="preserve">deski </t>
  </si>
  <si>
    <t>świec</t>
  </si>
  <si>
    <t>żarowych</t>
  </si>
  <si>
    <t>4szt.</t>
  </si>
  <si>
    <t>wtryskiwacza</t>
  </si>
  <si>
    <t>wtryskiwaczy</t>
  </si>
  <si>
    <t>pompy</t>
  </si>
  <si>
    <t>wody</t>
  </si>
  <si>
    <t xml:space="preserve">pompy </t>
  </si>
  <si>
    <t>oleju</t>
  </si>
  <si>
    <t>ustawienie</t>
  </si>
  <si>
    <t>świateł</t>
  </si>
  <si>
    <t>kodów</t>
  </si>
  <si>
    <t>błędów</t>
  </si>
  <si>
    <t>kasowanie</t>
  </si>
  <si>
    <t>sprawdzenie</t>
  </si>
  <si>
    <t>Airbagu</t>
  </si>
  <si>
    <t>układu</t>
  </si>
  <si>
    <t>opróżnienie</t>
  </si>
  <si>
    <t>napełnienie</t>
  </si>
  <si>
    <t>zbiornika</t>
  </si>
  <si>
    <t>paliwa</t>
  </si>
  <si>
    <t>ABS</t>
  </si>
  <si>
    <t>sprzegła</t>
  </si>
  <si>
    <t>komplet</t>
  </si>
  <si>
    <t xml:space="preserve">filtra </t>
  </si>
  <si>
    <t>powietrza</t>
  </si>
  <si>
    <t>sprężarki</t>
  </si>
  <si>
    <t>chłodnicy</t>
  </si>
  <si>
    <t>doładowanego</t>
  </si>
  <si>
    <t>głowicy</t>
  </si>
  <si>
    <t>silnika</t>
  </si>
  <si>
    <t>kadłubu</t>
  </si>
  <si>
    <t xml:space="preserve">bez </t>
  </si>
  <si>
    <t>osprzętu</t>
  </si>
  <si>
    <t>drzwi</t>
  </si>
  <si>
    <t>przednich</t>
  </si>
  <si>
    <t>ruchomej</t>
  </si>
  <si>
    <t>trójkątnej</t>
  </si>
  <si>
    <t>szybami</t>
  </si>
  <si>
    <t>lewe</t>
  </si>
  <si>
    <t>szybą</t>
  </si>
  <si>
    <t>prawe</t>
  </si>
  <si>
    <t>pomiar</t>
  </si>
  <si>
    <t>regulacja</t>
  </si>
  <si>
    <t>osi</t>
  </si>
  <si>
    <t>poszycia</t>
  </si>
  <si>
    <t>siedziska</t>
  </si>
  <si>
    <t>fotela</t>
  </si>
  <si>
    <t>kierowcy</t>
  </si>
  <si>
    <t>pasa</t>
  </si>
  <si>
    <t>bezpieczeństwa</t>
  </si>
  <si>
    <t>prowadnicy</t>
  </si>
  <si>
    <t>dolnej</t>
  </si>
  <si>
    <t>przesuwnych</t>
  </si>
  <si>
    <t>środkowej</t>
  </si>
  <si>
    <t>górnej</t>
  </si>
  <si>
    <t>klamki</t>
  </si>
  <si>
    <t>zewnętrznej</t>
  </si>
  <si>
    <t>odboju</t>
  </si>
  <si>
    <t>nazwa</t>
  </si>
  <si>
    <t>nazwa2</t>
  </si>
  <si>
    <t>nazwa3</t>
  </si>
  <si>
    <t>nazwa4</t>
  </si>
  <si>
    <t>nazwa5</t>
  </si>
  <si>
    <t>nazwa6</t>
  </si>
  <si>
    <t>netto</t>
  </si>
  <si>
    <t>10JC=1RGB</t>
  </si>
  <si>
    <t>Marka</t>
  </si>
  <si>
    <t>Model</t>
  </si>
  <si>
    <t>Wartość podatku VAT w zł</t>
  </si>
  <si>
    <t>Przewidywana ilość przeglądów</t>
  </si>
  <si>
    <t>Wartość netto w zł</t>
  </si>
  <si>
    <t>przekładni</t>
  </si>
  <si>
    <t>1szt.</t>
  </si>
  <si>
    <t>2szt.</t>
  </si>
  <si>
    <t>szkła</t>
  </si>
  <si>
    <t xml:space="preserve">łącznika </t>
  </si>
  <si>
    <t>stablizatora</t>
  </si>
  <si>
    <t xml:space="preserve">belki </t>
  </si>
  <si>
    <t>zaworu</t>
  </si>
  <si>
    <t>wspomagania</t>
  </si>
  <si>
    <t>uszczelki</t>
  </si>
  <si>
    <t xml:space="preserve">pod </t>
  </si>
  <si>
    <t>głowicą</t>
  </si>
  <si>
    <t xml:space="preserve">pokrywą </t>
  </si>
  <si>
    <t>zaworów</t>
  </si>
  <si>
    <t>tylnych</t>
  </si>
  <si>
    <t xml:space="preserve">linek </t>
  </si>
  <si>
    <t>zmiany</t>
  </si>
  <si>
    <t>biegów</t>
  </si>
  <si>
    <t xml:space="preserve">zawieszenia </t>
  </si>
  <si>
    <t>zwrotnicy</t>
  </si>
  <si>
    <t>stabilizatora</t>
  </si>
  <si>
    <t>zmiany biegów</t>
  </si>
  <si>
    <t>wartość szacunkowa 1 rbg</t>
  </si>
  <si>
    <t>szacowana ilość rbg</t>
  </si>
  <si>
    <t>Wyszczególnienie</t>
  </si>
  <si>
    <t>Razem wartość</t>
  </si>
  <si>
    <t>Wartość w zł netto (suma)</t>
  </si>
  <si>
    <t>Wartość podatku VAT w zł (obliczona od wartości netto)</t>
  </si>
  <si>
    <t xml:space="preserve"> Cena ofertowa brutto w zł (suma)</t>
  </si>
  <si>
    <t xml:space="preserve">Wartość brutto w zł </t>
  </si>
  <si>
    <t>Wartość razem</t>
  </si>
  <si>
    <t>naprawy - wartość robocizny</t>
  </si>
  <si>
    <t>5 = (1+2+3+4)</t>
  </si>
  <si>
    <t>Uwagi:</t>
  </si>
  <si>
    <t>Citroen, Peugeot</t>
  </si>
  <si>
    <t>Jumper, Boxer</t>
  </si>
  <si>
    <t>Berlingo, Partner</t>
  </si>
  <si>
    <t>7 = (5+6)</t>
  </si>
  <si>
    <t>6 = (4 x 5)</t>
  </si>
  <si>
    <t>Cena jednostkowa za wykonanie jednego przeglądu przebiegowego podstawowego*</t>
  </si>
  <si>
    <t>* Cena jednostkowa za wykonanie jednego przeglądu przebiegowego podstawowego obejmuje:</t>
  </si>
  <si>
    <t>Przeglądy techniczne</t>
  </si>
  <si>
    <t xml:space="preserve">Oferent wpisuje tylko cenę jednostkową za 1 rbg w polu I4. (pole żółte)
</t>
  </si>
  <si>
    <t>Oferent wpisuje tylko cenę jednostkową za 1 rbg w polu I4. (pole żółte)</t>
  </si>
  <si>
    <t>części zamienne i materiały eksploatacyjne (PRAWO OPCJI)</t>
  </si>
  <si>
    <t>Załącznik nr 1.1 do umowy</t>
  </si>
  <si>
    <t>Załącznik nr 1.2 do umowy</t>
  </si>
  <si>
    <t xml:space="preserve"> Załącznik nr 1.3 do umowy</t>
  </si>
  <si>
    <t>** Wartości przeniesione z zał. 1.1 - Robocizna - naprawy Peugeot Partner, Citroen Berlingo</t>
  </si>
  <si>
    <t xml:space="preserve">*** Wartości przeniesione z zał. 1.2. - Robocizna - naprawy Peugeot Boxer, Citroen Jumper, </t>
  </si>
  <si>
    <t>**** Wartości przeniesione z zał. 1.3 -  Przeglądy techniczne</t>
  </si>
  <si>
    <t>Citroen Belingo, Peugeot Partner zał.1.1**</t>
  </si>
  <si>
    <t>Citroen Jumper, Peugeot Boxer zał.1.2***</t>
  </si>
  <si>
    <t>przeglądy techniczne zał.1.3****</t>
  </si>
  <si>
    <t>1.Czynności przeglądowe zgodne z załącznikiem nr 3 do umowy</t>
  </si>
  <si>
    <t>razem przeglądy i naprawy</t>
  </si>
  <si>
    <t>Robocizna - naprawy Peugeot Partner, Citroen Berlingo</t>
  </si>
  <si>
    <t>Robocizna - naprawy Peugeot Boxer, Citroen Jumper</t>
  </si>
  <si>
    <t xml:space="preserve">Wartość robocizny za przeglądy i naprawy netto </t>
  </si>
  <si>
    <t xml:space="preserve">Wartość robocizny za przeglądy i naprawy brutto </t>
  </si>
  <si>
    <t>Łączna wartość netto:</t>
  </si>
  <si>
    <t>Łączna wartość podatku VAT (%):</t>
  </si>
  <si>
    <t>Łączna wartość brutto:</t>
  </si>
  <si>
    <t>Robocizna za przeglądy i naprawy - wartość podatku VAT (%)</t>
  </si>
  <si>
    <t>Miejscowość Częstochowa</t>
  </si>
  <si>
    <t xml:space="preserve"> Częstochowa</t>
  </si>
  <si>
    <t>Formularz rzeczowo-cenowy</t>
  </si>
  <si>
    <t>Załacznik nr 2 do SWZ</t>
  </si>
  <si>
    <t>Wymiana</t>
  </si>
  <si>
    <t>Oferent wpisuje tylko cenę jednostkową za 1 rbg w polu I4. - pole oznaczone kolorem żółtym</t>
  </si>
  <si>
    <r>
      <t xml:space="preserve">  /podpis Wykonawcy/
</t>
    </r>
    <r>
      <rPr>
        <b/>
        <sz val="11"/>
        <color rgb="FFFF0000"/>
        <rFont val="Calibri"/>
        <family val="2"/>
        <charset val="238"/>
        <scheme val="minor"/>
      </rPr>
      <t xml:space="preserve">Formularz ofertowy musi być podpisany przez osobę/osoby uprawnioną(ne) do reprezentowania Wykonawcy
</t>
    </r>
  </si>
  <si>
    <t>Oferent wpisuje cenę jednostkową w polach E6, E7</t>
  </si>
  <si>
    <t>Oferent wpisuje tylko cenę jednostkową za 1 rbg w polu I 4. - pole oznaczone kolorem żółtym</t>
  </si>
  <si>
    <t>NR POSTĘPOWANIA  CZ.26.792.2024.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</si>
</sst>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\ &quot;zł&quot;"/>
    <numFmt numFmtId="165" formatCode="#,##0.00\ &quot;zł&quot;"/>
  </numFmts>
  <fonts count="2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Calibri"/>
      <family val="2"/>
      <charset val="238"/>
      <scheme val="minor"/>
    </font>
    <font>
      <sz val="9"/>
      <color theme="0" tint="-0.499984740745262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1" fillId="0" borderId="0"/>
    <xf numFmtId="0" fontId="10" fillId="0" borderId="0"/>
  </cellStyleXfs>
  <cellXfs count="100">
    <xf numFmtId="0" fontId="0" fillId="0" borderId="0" xfId="0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wrapText="1"/>
    </xf>
    <xf numFmtId="165" fontId="8" fillId="0" borderId="1" xfId="0" applyNumberFormat="1" applyFont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0" fontId="12" fillId="0" borderId="0" xfId="0" applyFont="1"/>
    <xf numFmtId="0" fontId="7" fillId="0" borderId="0" xfId="0" applyFont="1" applyAlignment="1">
      <alignment horizontal="right" vertical="center"/>
    </xf>
    <xf numFmtId="0" fontId="15" fillId="0" borderId="0" xfId="0" applyFont="1" applyAlignment="1">
      <alignment horizontal="center"/>
    </xf>
    <xf numFmtId="0" fontId="1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0" borderId="12" xfId="0" applyFont="1" applyBorder="1" applyAlignment="1">
      <alignment vertical="center"/>
    </xf>
    <xf numFmtId="165" fontId="17" fillId="0" borderId="2" xfId="0" applyNumberFormat="1" applyFont="1" applyBorder="1" applyAlignment="1">
      <alignment horizontal="right" wrapText="1"/>
    </xf>
    <xf numFmtId="165" fontId="16" fillId="0" borderId="1" xfId="0" applyNumberFormat="1" applyFont="1" applyBorder="1" applyAlignment="1">
      <alignment horizontal="right"/>
    </xf>
    <xf numFmtId="165" fontId="16" fillId="5" borderId="1" xfId="0" applyNumberFormat="1" applyFont="1" applyFill="1" applyBorder="1" applyAlignment="1">
      <alignment horizontal="right"/>
    </xf>
    <xf numFmtId="165" fontId="16" fillId="0" borderId="1" xfId="0" applyNumberFormat="1" applyFont="1" applyBorder="1"/>
    <xf numFmtId="0" fontId="18" fillId="0" borderId="0" xfId="0" applyFont="1" applyAlignment="1">
      <alignment horizontal="right" vertical="center" wrapText="1"/>
    </xf>
    <xf numFmtId="165" fontId="19" fillId="0" borderId="1" xfId="0" applyNumberFormat="1" applyFont="1" applyBorder="1"/>
    <xf numFmtId="0" fontId="16" fillId="0" borderId="0" xfId="0" applyFont="1"/>
    <xf numFmtId="8" fontId="20" fillId="0" borderId="1" xfId="1" applyNumberFormat="1" applyFont="1" applyBorder="1" applyAlignment="1">
      <alignment horizontal="right" vertical="center"/>
    </xf>
    <xf numFmtId="0" fontId="21" fillId="0" borderId="0" xfId="1" applyFont="1"/>
    <xf numFmtId="0" fontId="16" fillId="0" borderId="0" xfId="1" applyFont="1"/>
    <xf numFmtId="0" fontId="16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20" fillId="0" borderId="0" xfId="1" applyFont="1" applyAlignment="1">
      <alignment horizontal="left" vertical="center"/>
    </xf>
    <xf numFmtId="8" fontId="20" fillId="0" borderId="0" xfId="1" applyNumberFormat="1" applyFont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horizontal="right" vertical="center"/>
    </xf>
    <xf numFmtId="165" fontId="23" fillId="2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/>
    </xf>
    <xf numFmtId="0" fontId="23" fillId="0" borderId="5" xfId="0" applyFont="1" applyBorder="1"/>
    <xf numFmtId="0" fontId="23" fillId="0" borderId="6" xfId="0" applyFont="1" applyBorder="1"/>
    <xf numFmtId="0" fontId="23" fillId="0" borderId="6" xfId="0" applyFont="1" applyBorder="1" applyAlignment="1">
      <alignment horizontal="center" vertical="center"/>
    </xf>
    <xf numFmtId="164" fontId="23" fillId="0" borderId="7" xfId="0" applyNumberFormat="1" applyFont="1" applyBorder="1"/>
    <xf numFmtId="0" fontId="23" fillId="0" borderId="4" xfId="0" applyFont="1" applyBorder="1"/>
    <xf numFmtId="165" fontId="23" fillId="0" borderId="2" xfId="0" applyNumberFormat="1" applyFont="1" applyBorder="1"/>
    <xf numFmtId="0" fontId="24" fillId="0" borderId="0" xfId="0" applyFont="1"/>
    <xf numFmtId="165" fontId="23" fillId="2" borderId="1" xfId="0" applyNumberFormat="1" applyFont="1" applyFill="1" applyBorder="1" applyAlignment="1">
      <alignment horizontal="center" vertical="center"/>
    </xf>
    <xf numFmtId="0" fontId="22" fillId="0" borderId="0" xfId="0" applyFont="1"/>
    <xf numFmtId="0" fontId="23" fillId="0" borderId="8" xfId="0" applyFont="1" applyBorder="1"/>
    <xf numFmtId="165" fontId="23" fillId="0" borderId="10" xfId="0" applyNumberFormat="1" applyFont="1" applyBorder="1"/>
    <xf numFmtId="0" fontId="25" fillId="0" borderId="1" xfId="0" applyFont="1" applyBorder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5" fillId="0" borderId="9" xfId="0" applyFont="1" applyBorder="1"/>
    <xf numFmtId="0" fontId="25" fillId="0" borderId="9" xfId="0" applyFont="1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26" fillId="0" borderId="0" xfId="0" applyFont="1" applyAlignment="1">
      <alignment wrapText="1"/>
    </xf>
    <xf numFmtId="0" fontId="20" fillId="0" borderId="1" xfId="1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2" xfId="0" applyFont="1" applyBorder="1" applyAlignment="1">
      <alignment horizontal="right" vertical="center"/>
    </xf>
    <xf numFmtId="0" fontId="23" fillId="0" borderId="3" xfId="0" applyFont="1" applyBorder="1" applyAlignment="1">
      <alignment horizontal="right" vertical="center"/>
    </xf>
    <xf numFmtId="0" fontId="23" fillId="0" borderId="4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8" fillId="0" borderId="2" xfId="0" applyNumberFormat="1" applyFont="1" applyBorder="1" applyAlignment="1">
      <alignment horizontal="right" vertical="center"/>
    </xf>
    <xf numFmtId="165" fontId="8" fillId="0" borderId="3" xfId="0" applyNumberFormat="1" applyFont="1" applyBorder="1" applyAlignment="1">
      <alignment horizontal="right" vertical="center"/>
    </xf>
    <xf numFmtId="165" fontId="8" fillId="0" borderId="4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2 2" xfId="3" xr:uid="{00000000-0005-0000-0000-000002000000}"/>
    <cellStyle name="Normalny 3" xfId="1" xr:uid="{00000000-0005-0000-0000-000003000000}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#,##0.00\ &quot;zł&quot;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rgb="FF000000"/>
          <bgColor rgb="FFFFFFFF"/>
        </patternFill>
      </fill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5" formatCode="#,##0.00\ &quot;zł&quot;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I96" totalsRowShown="0" headerRowDxfId="45" dataDxfId="43" headerRowBorderDxfId="44" tableBorderDxfId="42" totalsRowBorderDxfId="41">
  <autoFilter ref="A6:I96" xr:uid="{00000000-0009-0000-0100-000001000000}"/>
  <tableColumns count="9">
    <tableColumn id="1" xr3:uid="{00000000-0010-0000-0000-000001000000}" name="L.p." dataDxfId="40" totalsRowDxfId="39"/>
    <tableColumn id="2" xr3:uid="{00000000-0010-0000-0000-000002000000}" name="nazwa" dataDxfId="38" totalsRowDxfId="37"/>
    <tableColumn id="3" xr3:uid="{00000000-0010-0000-0000-000003000000}" name="nazwa2" dataDxfId="36" totalsRowDxfId="35"/>
    <tableColumn id="4" xr3:uid="{00000000-0010-0000-0000-000004000000}" name="nazwa3" dataDxfId="34" totalsRowDxfId="33"/>
    <tableColumn id="5" xr3:uid="{00000000-0010-0000-0000-000005000000}" name="nazwa4" dataDxfId="32" totalsRowDxfId="31"/>
    <tableColumn id="6" xr3:uid="{00000000-0010-0000-0000-000006000000}" name="nazwa5" dataDxfId="30" totalsRowDxfId="29"/>
    <tableColumn id="7" xr3:uid="{00000000-0010-0000-0000-000007000000}" name="nazwa6" dataDxfId="28" totalsRowDxfId="27"/>
    <tableColumn id="8" xr3:uid="{00000000-0010-0000-0000-000008000000}" name="10JC=1RGB" dataDxfId="26" totalsRowDxfId="25"/>
    <tableColumn id="9" xr3:uid="{00000000-0010-0000-0000-000009000000}" name="netto" dataDxfId="24" totalsRowDxfId="23">
      <calculatedColumnFormula>H7*$I$4/10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6:I106" totalsRowShown="0" headerRowDxfId="22" dataDxfId="20" headerRowBorderDxfId="21" tableBorderDxfId="19" totalsRowBorderDxfId="18">
  <autoFilter ref="A6:I106" xr:uid="{00000000-0009-0000-0100-000002000000}"/>
  <tableColumns count="9">
    <tableColumn id="1" xr3:uid="{00000000-0010-0000-0100-000001000000}" name="L.p." dataDxfId="17" totalsRowDxfId="16"/>
    <tableColumn id="2" xr3:uid="{00000000-0010-0000-0100-000002000000}" name="nazwa" dataDxfId="15" totalsRowDxfId="14"/>
    <tableColumn id="3" xr3:uid="{00000000-0010-0000-0100-000003000000}" name="nazwa2" dataDxfId="13" totalsRowDxfId="12"/>
    <tableColumn id="4" xr3:uid="{00000000-0010-0000-0100-000004000000}" name="nazwa3" dataDxfId="11" totalsRowDxfId="10"/>
    <tableColumn id="5" xr3:uid="{00000000-0010-0000-0100-000005000000}" name="nazwa4" dataDxfId="9" totalsRowDxfId="8"/>
    <tableColumn id="6" xr3:uid="{00000000-0010-0000-0100-000006000000}" name="nazwa5" dataDxfId="7" totalsRowDxfId="6"/>
    <tableColumn id="7" xr3:uid="{00000000-0010-0000-0100-000007000000}" name="nazwa6" dataDxfId="5" totalsRowDxfId="4"/>
    <tableColumn id="8" xr3:uid="{00000000-0010-0000-0100-000008000000}" name="10JC=1RGB" dataDxfId="3" totalsRowDxfId="2"/>
    <tableColumn id="9" xr3:uid="{00000000-0010-0000-0100-000009000000}" name="netto" dataDxfId="1" totalsRowDxfId="0">
      <calculatedColumnFormula>H7*$I$4/10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topLeftCell="A8" zoomScale="120" zoomScaleNormal="100" zoomScaleSheetLayoutView="120" workbookViewId="0">
      <selection activeCell="C19" sqref="C19"/>
    </sheetView>
  </sheetViews>
  <sheetFormatPr defaultRowHeight="13.8"/>
  <cols>
    <col min="1" max="1" width="16.09765625" customWidth="1"/>
    <col min="2" max="2" width="18.09765625" customWidth="1"/>
    <col min="3" max="3" width="18.69921875" customWidth="1"/>
    <col min="4" max="4" width="15.8984375" customWidth="1"/>
    <col min="5" max="5" width="11.3984375" customWidth="1"/>
    <col min="6" max="6" width="17.19921875" customWidth="1"/>
    <col min="7" max="7" width="16.8984375" customWidth="1"/>
  </cols>
  <sheetData>
    <row r="1" spans="1:7" ht="14.4">
      <c r="A1" s="65" t="s">
        <v>229</v>
      </c>
      <c r="B1" s="65"/>
      <c r="C1" s="13"/>
      <c r="D1" s="14"/>
      <c r="E1" s="56" t="s">
        <v>223</v>
      </c>
      <c r="F1" s="56"/>
      <c r="G1" s="56"/>
    </row>
    <row r="2" spans="1:7" ht="14.4">
      <c r="A2" s="61" t="s">
        <v>222</v>
      </c>
      <c r="B2" s="61"/>
      <c r="C2" s="61"/>
      <c r="D2" s="61"/>
      <c r="E2" s="61"/>
      <c r="F2" s="61"/>
      <c r="G2" s="61"/>
    </row>
    <row r="3" spans="1:7" ht="14.4">
      <c r="A3" s="61"/>
      <c r="B3" s="61"/>
      <c r="C3" s="61"/>
      <c r="D3" s="61"/>
      <c r="E3" s="61"/>
      <c r="F3" s="61"/>
      <c r="G3" s="61"/>
    </row>
    <row r="4" spans="1:7" ht="23.25" customHeight="1">
      <c r="A4" s="62" t="s">
        <v>180</v>
      </c>
      <c r="B4" s="57" t="s">
        <v>187</v>
      </c>
      <c r="C4" s="58"/>
      <c r="D4" s="59" t="s">
        <v>209</v>
      </c>
      <c r="E4" s="59" t="s">
        <v>211</v>
      </c>
      <c r="F4" s="59" t="s">
        <v>200</v>
      </c>
      <c r="G4" s="62" t="s">
        <v>186</v>
      </c>
    </row>
    <row r="5" spans="1:7" ht="24.75" customHeight="1">
      <c r="A5" s="64"/>
      <c r="B5" s="15" t="s">
        <v>207</v>
      </c>
      <c r="C5" s="15" t="s">
        <v>208</v>
      </c>
      <c r="D5" s="60"/>
      <c r="E5" s="60"/>
      <c r="F5" s="60"/>
      <c r="G5" s="63"/>
    </row>
    <row r="6" spans="1:7" ht="12.75" customHeight="1">
      <c r="A6" s="63"/>
      <c r="B6" s="16">
        <v>1</v>
      </c>
      <c r="C6" s="16">
        <v>2</v>
      </c>
      <c r="D6" s="17">
        <v>3</v>
      </c>
      <c r="E6" s="17" t="s">
        <v>188</v>
      </c>
      <c r="F6" s="17">
        <v>6</v>
      </c>
      <c r="G6" s="17" t="s">
        <v>193</v>
      </c>
    </row>
    <row r="7" spans="1:7" ht="21" customHeight="1">
      <c r="A7" s="30" t="s">
        <v>179</v>
      </c>
      <c r="B7" s="18">
        <v>60</v>
      </c>
      <c r="C7" s="18">
        <v>500</v>
      </c>
      <c r="D7" s="19"/>
      <c r="E7" s="19"/>
      <c r="F7" s="19"/>
      <c r="G7" s="19"/>
    </row>
    <row r="8" spans="1:7" ht="18.600000000000001" customHeight="1">
      <c r="A8" s="31" t="s">
        <v>155</v>
      </c>
      <c r="B8" s="20">
        <f>'zał 1.1'!I4*'zał. 1 Formularz cenowy'!B7</f>
        <v>0</v>
      </c>
      <c r="C8" s="21">
        <f>'zał.1.2'!I4*'zał. 1 Formularz cenowy'!C7</f>
        <v>0</v>
      </c>
      <c r="D8" s="21">
        <f>'zał.1.3'!F8</f>
        <v>0</v>
      </c>
      <c r="E8" s="21">
        <f>B8+C8+D8</f>
        <v>0</v>
      </c>
      <c r="F8" s="22">
        <v>104716</v>
      </c>
      <c r="G8" s="23">
        <f>E8+F8</f>
        <v>104716</v>
      </c>
    </row>
    <row r="9" spans="1:7" ht="21.6" customHeight="1">
      <c r="A9" s="31" t="s">
        <v>153</v>
      </c>
      <c r="B9" s="21">
        <f t="shared" ref="B9:C9" si="0">B8*1.23-B8</f>
        <v>0</v>
      </c>
      <c r="C9" s="21">
        <f t="shared" si="0"/>
        <v>0</v>
      </c>
      <c r="D9" s="21">
        <f t="shared" ref="D9:G9" si="1">D8*1.23-D8</f>
        <v>0</v>
      </c>
      <c r="E9" s="21">
        <f t="shared" si="1"/>
        <v>0</v>
      </c>
      <c r="F9" s="21">
        <f t="shared" si="1"/>
        <v>24084.679999999993</v>
      </c>
      <c r="G9" s="21">
        <f t="shared" si="1"/>
        <v>24084.679999999993</v>
      </c>
    </row>
    <row r="10" spans="1:7" ht="14.25" customHeight="1">
      <c r="A10" s="31" t="s">
        <v>185</v>
      </c>
      <c r="B10" s="21">
        <f t="shared" ref="B10:C10" si="2">B8+B9</f>
        <v>0</v>
      </c>
      <c r="C10" s="21">
        <f t="shared" si="2"/>
        <v>0</v>
      </c>
      <c r="D10" s="21">
        <f t="shared" ref="D10:G10" si="3">D8+D9</f>
        <v>0</v>
      </c>
      <c r="E10" s="21">
        <f t="shared" si="3"/>
        <v>0</v>
      </c>
      <c r="F10" s="21">
        <f t="shared" si="3"/>
        <v>128800.68</v>
      </c>
      <c r="G10" s="21">
        <f t="shared" si="3"/>
        <v>128800.68</v>
      </c>
    </row>
    <row r="11" spans="1:7" ht="21" customHeight="1">
      <c r="A11" s="24"/>
      <c r="B11" s="24"/>
      <c r="C11" s="24"/>
      <c r="D11" s="67" t="s">
        <v>214</v>
      </c>
      <c r="E11" s="67"/>
      <c r="F11" s="67"/>
      <c r="G11" s="25">
        <f>E8</f>
        <v>0</v>
      </c>
    </row>
    <row r="12" spans="1:7" ht="21" customHeight="1">
      <c r="A12" s="24"/>
      <c r="B12" s="24"/>
      <c r="C12" s="24"/>
      <c r="D12" s="67" t="s">
        <v>219</v>
      </c>
      <c r="E12" s="67"/>
      <c r="F12" s="67"/>
      <c r="G12" s="25">
        <f>E9</f>
        <v>0</v>
      </c>
    </row>
    <row r="13" spans="1:7" ht="21" customHeight="1">
      <c r="A13" s="24"/>
      <c r="B13" s="24"/>
      <c r="C13" s="24"/>
      <c r="D13" s="67" t="s">
        <v>215</v>
      </c>
      <c r="E13" s="67"/>
      <c r="F13" s="67"/>
      <c r="G13" s="25">
        <f>E10</f>
        <v>0</v>
      </c>
    </row>
    <row r="14" spans="1:7" ht="21" customHeight="1">
      <c r="A14" s="26"/>
      <c r="B14" s="26"/>
      <c r="C14" s="26"/>
      <c r="D14" s="66" t="s">
        <v>216</v>
      </c>
      <c r="E14" s="66"/>
      <c r="F14" s="66"/>
      <c r="G14" s="27">
        <f>G8</f>
        <v>104716</v>
      </c>
    </row>
    <row r="15" spans="1:7" ht="21" customHeight="1">
      <c r="A15" s="26"/>
      <c r="B15" s="26"/>
      <c r="C15" s="26"/>
      <c r="D15" s="66" t="s">
        <v>217</v>
      </c>
      <c r="E15" s="66"/>
      <c r="F15" s="66"/>
      <c r="G15" s="27">
        <f>G9</f>
        <v>24084.679999999993</v>
      </c>
    </row>
    <row r="16" spans="1:7" ht="21" customHeight="1">
      <c r="A16" s="26"/>
      <c r="B16" s="26"/>
      <c r="C16" s="26"/>
      <c r="D16" s="66" t="s">
        <v>218</v>
      </c>
      <c r="E16" s="66"/>
      <c r="F16" s="66"/>
      <c r="G16" s="27">
        <f>G10</f>
        <v>128800.68</v>
      </c>
    </row>
    <row r="17" spans="1:7" ht="21" customHeight="1">
      <c r="A17" s="26"/>
      <c r="B17" s="26"/>
      <c r="C17" s="26"/>
      <c r="D17" s="32"/>
      <c r="E17" s="32"/>
      <c r="F17" s="32"/>
      <c r="G17" s="33"/>
    </row>
    <row r="18" spans="1:7">
      <c r="A18" s="28" t="s">
        <v>204</v>
      </c>
      <c r="B18" s="26"/>
      <c r="C18" s="26"/>
      <c r="D18" s="26"/>
      <c r="E18" s="26"/>
      <c r="F18" s="26"/>
      <c r="G18" s="26"/>
    </row>
    <row r="19" spans="1:7">
      <c r="A19" s="29" t="s">
        <v>205</v>
      </c>
      <c r="B19" s="26"/>
      <c r="C19" s="26"/>
      <c r="D19" s="26"/>
      <c r="E19" s="26"/>
      <c r="F19" s="26"/>
      <c r="G19" s="26"/>
    </row>
    <row r="20" spans="1:7">
      <c r="A20" s="29" t="s">
        <v>206</v>
      </c>
      <c r="B20" s="26"/>
      <c r="C20" s="26"/>
      <c r="D20" s="26"/>
      <c r="E20" s="26"/>
      <c r="F20" s="26"/>
      <c r="G20" s="26"/>
    </row>
    <row r="25" spans="1:7" ht="57" customHeight="1">
      <c r="A25" s="68" t="s">
        <v>226</v>
      </c>
      <c r="B25" s="68"/>
      <c r="C25" s="68"/>
      <c r="D25" s="68"/>
      <c r="E25" s="68"/>
      <c r="F25" s="68"/>
      <c r="G25" s="68"/>
    </row>
  </sheetData>
  <mergeCells count="17">
    <mergeCell ref="D16:F16"/>
    <mergeCell ref="A2:G2"/>
    <mergeCell ref="D11:F11"/>
    <mergeCell ref="D12:F12"/>
    <mergeCell ref="A25:G25"/>
    <mergeCell ref="D13:F13"/>
    <mergeCell ref="D14:F14"/>
    <mergeCell ref="D15:F15"/>
    <mergeCell ref="E1:G1"/>
    <mergeCell ref="B4:C4"/>
    <mergeCell ref="D4:D5"/>
    <mergeCell ref="A3:G3"/>
    <mergeCell ref="F4:F5"/>
    <mergeCell ref="G4:G5"/>
    <mergeCell ref="E4:E5"/>
    <mergeCell ref="A4:A6"/>
    <mergeCell ref="A1:B1"/>
  </mergeCells>
  <pageMargins left="0.19685039370078741" right="0.19685039370078741" top="0.19685039370078741" bottom="0.19685039370078741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view="pageBreakPreview" zoomScale="120" zoomScaleNormal="120" zoomScaleSheetLayoutView="120" workbookViewId="0">
      <selection sqref="A1:D1"/>
    </sheetView>
  </sheetViews>
  <sheetFormatPr defaultColWidth="9" defaultRowHeight="13.8"/>
  <cols>
    <col min="1" max="1" width="3.19921875" style="34" customWidth="1"/>
    <col min="2" max="2" width="8.69921875" style="34" customWidth="1"/>
    <col min="3" max="3" width="10.3984375" style="34" customWidth="1"/>
    <col min="4" max="4" width="11.09765625" style="34" customWidth="1"/>
    <col min="5" max="5" width="11.19921875" style="34" customWidth="1"/>
    <col min="6" max="6" width="9.5" style="34" customWidth="1"/>
    <col min="7" max="7" width="10.19921875" style="34" customWidth="1"/>
    <col min="8" max="8" width="8.59765625" style="34" customWidth="1"/>
    <col min="9" max="9" width="8.19921875" style="34" customWidth="1"/>
    <col min="10" max="16384" width="9" style="34"/>
  </cols>
  <sheetData>
    <row r="1" spans="1:9">
      <c r="A1" s="69" t="s">
        <v>229</v>
      </c>
      <c r="B1" s="69"/>
      <c r="C1" s="69"/>
      <c r="D1" s="69"/>
      <c r="I1" s="35" t="s">
        <v>201</v>
      </c>
    </row>
    <row r="2" spans="1:9" ht="17.25" customHeight="1">
      <c r="A2" s="73" t="s">
        <v>220</v>
      </c>
      <c r="B2" s="73"/>
      <c r="C2" s="73"/>
      <c r="D2" s="73"/>
      <c r="E2" s="73"/>
      <c r="F2" s="73"/>
      <c r="G2" s="73"/>
      <c r="H2" s="73"/>
      <c r="I2" s="73"/>
    </row>
    <row r="3" spans="1:9" ht="20.25" customHeight="1">
      <c r="A3" s="70" t="s">
        <v>212</v>
      </c>
      <c r="B3" s="71"/>
      <c r="C3" s="71"/>
      <c r="D3" s="71"/>
      <c r="E3" s="71"/>
      <c r="F3" s="71"/>
      <c r="G3" s="71"/>
      <c r="H3" s="71"/>
      <c r="I3" s="72"/>
    </row>
    <row r="4" spans="1:9" ht="38.25" customHeight="1">
      <c r="A4" s="82" t="s">
        <v>198</v>
      </c>
      <c r="B4" s="83"/>
      <c r="C4" s="83"/>
      <c r="D4" s="83"/>
      <c r="E4" s="83"/>
      <c r="F4" s="79" t="s">
        <v>178</v>
      </c>
      <c r="G4" s="80"/>
      <c r="H4" s="81"/>
      <c r="I4" s="36"/>
    </row>
    <row r="5" spans="1:9" ht="27.6">
      <c r="A5" s="37" t="s">
        <v>69</v>
      </c>
      <c r="B5" s="76" t="s">
        <v>224</v>
      </c>
      <c r="C5" s="77"/>
      <c r="D5" s="77"/>
      <c r="E5" s="77"/>
      <c r="F5" s="77"/>
      <c r="G5" s="78"/>
      <c r="H5" s="38" t="s">
        <v>71</v>
      </c>
      <c r="I5" s="39" t="s">
        <v>0</v>
      </c>
    </row>
    <row r="6" spans="1:9">
      <c r="A6" s="40" t="s">
        <v>69</v>
      </c>
      <c r="B6" s="41" t="s">
        <v>143</v>
      </c>
      <c r="C6" s="41" t="s">
        <v>144</v>
      </c>
      <c r="D6" s="41" t="s">
        <v>145</v>
      </c>
      <c r="E6" s="41" t="s">
        <v>146</v>
      </c>
      <c r="F6" s="41" t="s">
        <v>147</v>
      </c>
      <c r="G6" s="41" t="s">
        <v>148</v>
      </c>
      <c r="H6" s="42" t="s">
        <v>150</v>
      </c>
      <c r="I6" s="43" t="s">
        <v>149</v>
      </c>
    </row>
    <row r="7" spans="1:9">
      <c r="A7" s="44">
        <v>1</v>
      </c>
      <c r="B7" s="51" t="s">
        <v>1</v>
      </c>
      <c r="C7" s="51" t="s">
        <v>2</v>
      </c>
      <c r="D7" s="51" t="s">
        <v>3</v>
      </c>
      <c r="E7" s="51" t="s">
        <v>4</v>
      </c>
      <c r="F7" s="51"/>
      <c r="G7" s="51"/>
      <c r="H7" s="52">
        <v>8</v>
      </c>
      <c r="I7" s="45">
        <f t="shared" ref="I7:I38" si="0">H7*$I$4/10</f>
        <v>0</v>
      </c>
    </row>
    <row r="8" spans="1:9">
      <c r="A8" s="44">
        <v>2</v>
      </c>
      <c r="B8" s="51" t="s">
        <v>1</v>
      </c>
      <c r="C8" s="51" t="s">
        <v>36</v>
      </c>
      <c r="D8" s="51" t="s">
        <v>37</v>
      </c>
      <c r="E8" s="51" t="s">
        <v>4</v>
      </c>
      <c r="F8" s="51"/>
      <c r="G8" s="51"/>
      <c r="H8" s="53">
        <v>12</v>
      </c>
      <c r="I8" s="45">
        <f t="shared" si="0"/>
        <v>0</v>
      </c>
    </row>
    <row r="9" spans="1:9">
      <c r="A9" s="44">
        <v>3</v>
      </c>
      <c r="B9" s="51" t="s">
        <v>1</v>
      </c>
      <c r="C9" s="51" t="s">
        <v>156</v>
      </c>
      <c r="D9" s="51" t="s">
        <v>59</v>
      </c>
      <c r="E9" s="51"/>
      <c r="F9" s="51"/>
      <c r="G9" s="51"/>
      <c r="H9" s="53">
        <v>18</v>
      </c>
      <c r="I9" s="45">
        <f t="shared" si="0"/>
        <v>0</v>
      </c>
    </row>
    <row r="10" spans="1:9">
      <c r="A10" s="44">
        <v>4</v>
      </c>
      <c r="B10" s="51" t="s">
        <v>1</v>
      </c>
      <c r="C10" s="51" t="s">
        <v>89</v>
      </c>
      <c r="D10" s="51" t="s">
        <v>37</v>
      </c>
      <c r="E10" s="51"/>
      <c r="F10" s="51"/>
      <c r="G10" s="51"/>
      <c r="H10" s="53">
        <v>11</v>
      </c>
      <c r="I10" s="45">
        <f t="shared" si="0"/>
        <v>0</v>
      </c>
    </row>
    <row r="11" spans="1:9">
      <c r="A11" s="44">
        <v>5</v>
      </c>
      <c r="B11" s="51" t="s">
        <v>1</v>
      </c>
      <c r="C11" s="51" t="s">
        <v>9</v>
      </c>
      <c r="D11" s="51" t="s">
        <v>4</v>
      </c>
      <c r="E11" s="51"/>
      <c r="F11" s="51"/>
      <c r="G11" s="51"/>
      <c r="H11" s="53">
        <v>8</v>
      </c>
      <c r="I11" s="45">
        <f t="shared" si="0"/>
        <v>0</v>
      </c>
    </row>
    <row r="12" spans="1:9">
      <c r="A12" s="44">
        <v>6</v>
      </c>
      <c r="B12" s="51" t="s">
        <v>1</v>
      </c>
      <c r="C12" s="51" t="s">
        <v>103</v>
      </c>
      <c r="D12" s="51" t="s">
        <v>104</v>
      </c>
      <c r="E12" s="51"/>
      <c r="F12" s="51"/>
      <c r="G12" s="51"/>
      <c r="H12" s="53">
        <v>21</v>
      </c>
      <c r="I12" s="45">
        <f t="shared" si="0"/>
        <v>0</v>
      </c>
    </row>
    <row r="13" spans="1:9">
      <c r="A13" s="44">
        <v>7</v>
      </c>
      <c r="B13" s="51" t="s">
        <v>1</v>
      </c>
      <c r="C13" s="51" t="s">
        <v>10</v>
      </c>
      <c r="D13" s="51" t="s">
        <v>11</v>
      </c>
      <c r="E13" s="51" t="s">
        <v>8</v>
      </c>
      <c r="F13" s="51"/>
      <c r="G13" s="51"/>
      <c r="H13" s="53">
        <v>10</v>
      </c>
      <c r="I13" s="45">
        <f t="shared" si="0"/>
        <v>0</v>
      </c>
    </row>
    <row r="14" spans="1:9">
      <c r="A14" s="44">
        <v>8</v>
      </c>
      <c r="B14" s="51" t="s">
        <v>1</v>
      </c>
      <c r="C14" s="51" t="s">
        <v>12</v>
      </c>
      <c r="D14" s="51" t="s">
        <v>13</v>
      </c>
      <c r="E14" s="51" t="s">
        <v>14</v>
      </c>
      <c r="F14" s="51" t="s">
        <v>8</v>
      </c>
      <c r="G14" s="51"/>
      <c r="H14" s="53">
        <v>9</v>
      </c>
      <c r="I14" s="45">
        <f t="shared" si="0"/>
        <v>0</v>
      </c>
    </row>
    <row r="15" spans="1:9">
      <c r="A15" s="44">
        <v>9</v>
      </c>
      <c r="B15" s="51" t="s">
        <v>1</v>
      </c>
      <c r="C15" s="51" t="s">
        <v>15</v>
      </c>
      <c r="D15" s="51" t="s">
        <v>16</v>
      </c>
      <c r="E15" s="51" t="s">
        <v>17</v>
      </c>
      <c r="F15" s="51"/>
      <c r="G15" s="51"/>
      <c r="H15" s="53">
        <v>5</v>
      </c>
      <c r="I15" s="45">
        <f t="shared" si="0"/>
        <v>0</v>
      </c>
    </row>
    <row r="16" spans="1:9">
      <c r="A16" s="44">
        <v>10</v>
      </c>
      <c r="B16" s="51" t="s">
        <v>1</v>
      </c>
      <c r="C16" s="51" t="s">
        <v>18</v>
      </c>
      <c r="D16" s="51" t="s">
        <v>19</v>
      </c>
      <c r="E16" s="51"/>
      <c r="F16" s="51"/>
      <c r="G16" s="51"/>
      <c r="H16" s="53">
        <v>17</v>
      </c>
      <c r="I16" s="45">
        <f t="shared" si="0"/>
        <v>0</v>
      </c>
    </row>
    <row r="17" spans="1:9">
      <c r="A17" s="44">
        <v>11</v>
      </c>
      <c r="B17" s="51" t="s">
        <v>1</v>
      </c>
      <c r="C17" s="51" t="s">
        <v>20</v>
      </c>
      <c r="D17" s="51" t="s">
        <v>8</v>
      </c>
      <c r="E17" s="51"/>
      <c r="F17" s="51"/>
      <c r="G17" s="51"/>
      <c r="H17" s="53">
        <v>14</v>
      </c>
      <c r="I17" s="45">
        <f t="shared" si="0"/>
        <v>0</v>
      </c>
    </row>
    <row r="18" spans="1:9">
      <c r="A18" s="44">
        <v>12</v>
      </c>
      <c r="B18" s="51" t="s">
        <v>1</v>
      </c>
      <c r="C18" s="51" t="s">
        <v>21</v>
      </c>
      <c r="D18" s="51" t="s">
        <v>20</v>
      </c>
      <c r="E18" s="51" t="s">
        <v>8</v>
      </c>
      <c r="F18" s="51"/>
      <c r="G18" s="51"/>
      <c r="H18" s="53">
        <v>14</v>
      </c>
      <c r="I18" s="45">
        <f t="shared" si="0"/>
        <v>0</v>
      </c>
    </row>
    <row r="19" spans="1:9">
      <c r="A19" s="44">
        <v>13</v>
      </c>
      <c r="B19" s="51" t="s">
        <v>1</v>
      </c>
      <c r="C19" s="51" t="s">
        <v>22</v>
      </c>
      <c r="D19" s="51"/>
      <c r="E19" s="51"/>
      <c r="F19" s="51"/>
      <c r="G19" s="51"/>
      <c r="H19" s="53">
        <v>2</v>
      </c>
      <c r="I19" s="45">
        <f t="shared" si="0"/>
        <v>0</v>
      </c>
    </row>
    <row r="20" spans="1:9">
      <c r="A20" s="44">
        <v>14</v>
      </c>
      <c r="B20" s="51" t="s">
        <v>1</v>
      </c>
      <c r="C20" s="51" t="s">
        <v>24</v>
      </c>
      <c r="D20" s="51"/>
      <c r="E20" s="51"/>
      <c r="F20" s="51"/>
      <c r="G20" s="51"/>
      <c r="H20" s="53">
        <v>22</v>
      </c>
      <c r="I20" s="45">
        <f t="shared" si="0"/>
        <v>0</v>
      </c>
    </row>
    <row r="21" spans="1:9">
      <c r="A21" s="44">
        <v>15</v>
      </c>
      <c r="B21" s="51" t="s">
        <v>1</v>
      </c>
      <c r="C21" s="51" t="s">
        <v>160</v>
      </c>
      <c r="D21" s="51" t="s">
        <v>16</v>
      </c>
      <c r="E21" s="51" t="s">
        <v>161</v>
      </c>
      <c r="F21" s="51"/>
      <c r="G21" s="51"/>
      <c r="H21" s="53">
        <v>5</v>
      </c>
      <c r="I21" s="45">
        <f t="shared" si="0"/>
        <v>0</v>
      </c>
    </row>
    <row r="22" spans="1:9">
      <c r="A22" s="44">
        <v>16</v>
      </c>
      <c r="B22" s="51" t="s">
        <v>1</v>
      </c>
      <c r="C22" s="51" t="s">
        <v>23</v>
      </c>
      <c r="D22" s="51"/>
      <c r="E22" s="51"/>
      <c r="F22" s="51"/>
      <c r="G22" s="51"/>
      <c r="H22" s="53">
        <v>14</v>
      </c>
      <c r="I22" s="45">
        <f t="shared" si="0"/>
        <v>0</v>
      </c>
    </row>
    <row r="23" spans="1:9">
      <c r="A23" s="44">
        <v>17</v>
      </c>
      <c r="B23" s="51" t="s">
        <v>1</v>
      </c>
      <c r="C23" s="51" t="s">
        <v>16</v>
      </c>
      <c r="D23" s="51" t="s">
        <v>161</v>
      </c>
      <c r="E23" s="51"/>
      <c r="F23" s="51"/>
      <c r="G23" s="51"/>
      <c r="H23" s="53">
        <v>15</v>
      </c>
      <c r="I23" s="45">
        <f t="shared" si="0"/>
        <v>0</v>
      </c>
    </row>
    <row r="24" spans="1:9">
      <c r="A24" s="44">
        <v>18</v>
      </c>
      <c r="B24" s="51" t="s">
        <v>1</v>
      </c>
      <c r="C24" s="51" t="s">
        <v>26</v>
      </c>
      <c r="D24" s="51" t="s">
        <v>27</v>
      </c>
      <c r="E24" s="51"/>
      <c r="F24" s="51"/>
      <c r="G24" s="51"/>
      <c r="H24" s="53">
        <v>1</v>
      </c>
      <c r="I24" s="45">
        <f t="shared" si="0"/>
        <v>0</v>
      </c>
    </row>
    <row r="25" spans="1:9">
      <c r="A25" s="44">
        <v>19</v>
      </c>
      <c r="B25" s="51" t="s">
        <v>1</v>
      </c>
      <c r="C25" s="51" t="s">
        <v>28</v>
      </c>
      <c r="D25" s="51" t="s">
        <v>29</v>
      </c>
      <c r="E25" s="51"/>
      <c r="F25" s="51"/>
      <c r="G25" s="51"/>
      <c r="H25" s="53">
        <v>25</v>
      </c>
      <c r="I25" s="45">
        <f t="shared" si="0"/>
        <v>0</v>
      </c>
    </row>
    <row r="26" spans="1:9">
      <c r="A26" s="44">
        <v>20</v>
      </c>
      <c r="B26" s="51" t="s">
        <v>1</v>
      </c>
      <c r="C26" s="51" t="s">
        <v>30</v>
      </c>
      <c r="D26" s="51"/>
      <c r="E26" s="51"/>
      <c r="F26" s="51"/>
      <c r="G26" s="51"/>
      <c r="H26" s="53">
        <v>12</v>
      </c>
      <c r="I26" s="45">
        <f t="shared" si="0"/>
        <v>0</v>
      </c>
    </row>
    <row r="27" spans="1:9">
      <c r="A27" s="44">
        <v>21</v>
      </c>
      <c r="B27" s="51" t="s">
        <v>1</v>
      </c>
      <c r="C27" s="51" t="s">
        <v>21</v>
      </c>
      <c r="D27" s="51" t="s">
        <v>35</v>
      </c>
      <c r="E27" s="51"/>
      <c r="F27" s="51"/>
      <c r="G27" s="51"/>
      <c r="H27" s="53">
        <v>6</v>
      </c>
      <c r="I27" s="45">
        <f t="shared" si="0"/>
        <v>0</v>
      </c>
    </row>
    <row r="28" spans="1:9">
      <c r="A28" s="44">
        <v>22</v>
      </c>
      <c r="B28" s="51" t="s">
        <v>1</v>
      </c>
      <c r="C28" s="51" t="s">
        <v>20</v>
      </c>
      <c r="D28" s="51" t="s">
        <v>32</v>
      </c>
      <c r="E28" s="51"/>
      <c r="F28" s="51"/>
      <c r="G28" s="51"/>
      <c r="H28" s="53">
        <v>14</v>
      </c>
      <c r="I28" s="45">
        <f t="shared" si="0"/>
        <v>0</v>
      </c>
    </row>
    <row r="29" spans="1:9">
      <c r="A29" s="44">
        <v>23</v>
      </c>
      <c r="B29" s="51" t="s">
        <v>1</v>
      </c>
      <c r="C29" s="51" t="s">
        <v>33</v>
      </c>
      <c r="D29" s="51" t="s">
        <v>11</v>
      </c>
      <c r="E29" s="51" t="s">
        <v>34</v>
      </c>
      <c r="F29" s="51" t="s">
        <v>157</v>
      </c>
      <c r="G29" s="51"/>
      <c r="H29" s="53">
        <v>7</v>
      </c>
      <c r="I29" s="45">
        <f t="shared" si="0"/>
        <v>0</v>
      </c>
    </row>
    <row r="30" spans="1:9">
      <c r="A30" s="44">
        <v>24</v>
      </c>
      <c r="B30" s="51" t="s">
        <v>1</v>
      </c>
      <c r="C30" s="51" t="s">
        <v>33</v>
      </c>
      <c r="D30" s="51" t="s">
        <v>11</v>
      </c>
      <c r="E30" s="51" t="s">
        <v>34</v>
      </c>
      <c r="F30" s="51" t="s">
        <v>158</v>
      </c>
      <c r="G30" s="51"/>
      <c r="H30" s="53">
        <v>8</v>
      </c>
      <c r="I30" s="45">
        <f t="shared" si="0"/>
        <v>0</v>
      </c>
    </row>
    <row r="31" spans="1:9">
      <c r="A31" s="44">
        <v>25</v>
      </c>
      <c r="B31" s="51" t="s">
        <v>1</v>
      </c>
      <c r="C31" s="51" t="s">
        <v>2</v>
      </c>
      <c r="D31" s="51" t="s">
        <v>3</v>
      </c>
      <c r="E31" s="51" t="s">
        <v>35</v>
      </c>
      <c r="F31" s="51"/>
      <c r="G31" s="51"/>
      <c r="H31" s="53">
        <v>9</v>
      </c>
      <c r="I31" s="45">
        <f t="shared" si="0"/>
        <v>0</v>
      </c>
    </row>
    <row r="32" spans="1:9">
      <c r="A32" s="44">
        <v>26</v>
      </c>
      <c r="B32" s="51" t="s">
        <v>1</v>
      </c>
      <c r="C32" s="51" t="s">
        <v>36</v>
      </c>
      <c r="D32" s="51" t="s">
        <v>37</v>
      </c>
      <c r="E32" s="51" t="s">
        <v>35</v>
      </c>
      <c r="F32" s="51"/>
      <c r="G32" s="51"/>
      <c r="H32" s="53">
        <v>12</v>
      </c>
      <c r="I32" s="45">
        <f t="shared" si="0"/>
        <v>0</v>
      </c>
    </row>
    <row r="33" spans="1:9">
      <c r="A33" s="44">
        <v>27</v>
      </c>
      <c r="B33" s="51" t="s">
        <v>1</v>
      </c>
      <c r="C33" s="51" t="s">
        <v>60</v>
      </c>
      <c r="D33" s="51" t="s">
        <v>39</v>
      </c>
      <c r="E33" s="51"/>
      <c r="F33" s="51"/>
      <c r="G33" s="51"/>
      <c r="H33" s="53">
        <v>27</v>
      </c>
      <c r="I33" s="45">
        <f t="shared" si="0"/>
        <v>0</v>
      </c>
    </row>
    <row r="34" spans="1:9">
      <c r="A34" s="44">
        <v>28</v>
      </c>
      <c r="B34" s="51" t="s">
        <v>1</v>
      </c>
      <c r="C34" s="51" t="s">
        <v>40</v>
      </c>
      <c r="D34" s="51" t="s">
        <v>41</v>
      </c>
      <c r="E34" s="51" t="s">
        <v>42</v>
      </c>
      <c r="F34" s="51"/>
      <c r="G34" s="51"/>
      <c r="H34" s="53">
        <v>6</v>
      </c>
      <c r="I34" s="45">
        <f t="shared" si="0"/>
        <v>0</v>
      </c>
    </row>
    <row r="35" spans="1:9">
      <c r="A35" s="44">
        <v>29</v>
      </c>
      <c r="B35" s="51" t="s">
        <v>1</v>
      </c>
      <c r="C35" s="51" t="s">
        <v>40</v>
      </c>
      <c r="D35" s="51" t="s">
        <v>41</v>
      </c>
      <c r="E35" s="51" t="s">
        <v>138</v>
      </c>
      <c r="F35" s="51"/>
      <c r="G35" s="51"/>
      <c r="H35" s="53">
        <v>5</v>
      </c>
      <c r="I35" s="45">
        <f t="shared" si="0"/>
        <v>0</v>
      </c>
    </row>
    <row r="36" spans="1:9">
      <c r="A36" s="44">
        <v>30</v>
      </c>
      <c r="B36" s="51" t="s">
        <v>1</v>
      </c>
      <c r="C36" s="51" t="s">
        <v>44</v>
      </c>
      <c r="D36" s="51"/>
      <c r="E36" s="51"/>
      <c r="F36" s="51"/>
      <c r="G36" s="51"/>
      <c r="H36" s="53">
        <v>14</v>
      </c>
      <c r="I36" s="45">
        <f t="shared" si="0"/>
        <v>0</v>
      </c>
    </row>
    <row r="37" spans="1:9">
      <c r="A37" s="44">
        <v>31</v>
      </c>
      <c r="B37" s="51" t="s">
        <v>1</v>
      </c>
      <c r="C37" s="51" t="s">
        <v>45</v>
      </c>
      <c r="D37" s="51" t="s">
        <v>46</v>
      </c>
      <c r="E37" s="51"/>
      <c r="F37" s="51"/>
      <c r="G37" s="51"/>
      <c r="H37" s="53">
        <v>5</v>
      </c>
      <c r="I37" s="45">
        <f t="shared" si="0"/>
        <v>0</v>
      </c>
    </row>
    <row r="38" spans="1:9">
      <c r="A38" s="44">
        <v>32</v>
      </c>
      <c r="B38" s="51" t="s">
        <v>1</v>
      </c>
      <c r="C38" s="51" t="s">
        <v>111</v>
      </c>
      <c r="D38" s="51"/>
      <c r="E38" s="51"/>
      <c r="F38" s="51"/>
      <c r="G38" s="51"/>
      <c r="H38" s="53">
        <v>16</v>
      </c>
      <c r="I38" s="45">
        <f t="shared" si="0"/>
        <v>0</v>
      </c>
    </row>
    <row r="39" spans="1:9">
      <c r="A39" s="44">
        <v>33</v>
      </c>
      <c r="B39" s="51" t="s">
        <v>1</v>
      </c>
      <c r="C39" s="51" t="s">
        <v>48</v>
      </c>
      <c r="D39" s="51" t="s">
        <v>49</v>
      </c>
      <c r="E39" s="51"/>
      <c r="F39" s="51"/>
      <c r="G39" s="51"/>
      <c r="H39" s="53">
        <v>33</v>
      </c>
      <c r="I39" s="45">
        <f t="shared" ref="I39:I70" si="1">H39*$I$4/10</f>
        <v>0</v>
      </c>
    </row>
    <row r="40" spans="1:9">
      <c r="A40" s="44">
        <v>34</v>
      </c>
      <c r="B40" s="51" t="s">
        <v>1</v>
      </c>
      <c r="C40" s="51" t="s">
        <v>50</v>
      </c>
      <c r="D40" s="51" t="s">
        <v>51</v>
      </c>
      <c r="E40" s="51"/>
      <c r="F40" s="51"/>
      <c r="G40" s="51"/>
      <c r="H40" s="53">
        <v>11</v>
      </c>
      <c r="I40" s="45">
        <f t="shared" si="1"/>
        <v>0</v>
      </c>
    </row>
    <row r="41" spans="1:9">
      <c r="A41" s="44">
        <v>35</v>
      </c>
      <c r="B41" s="51" t="s">
        <v>1</v>
      </c>
      <c r="C41" s="51" t="s">
        <v>162</v>
      </c>
      <c r="D41" s="51" t="s">
        <v>67</v>
      </c>
      <c r="E41" s="51"/>
      <c r="F41" s="51"/>
      <c r="G41" s="51"/>
      <c r="H41" s="53">
        <v>47</v>
      </c>
      <c r="I41" s="45">
        <f t="shared" si="1"/>
        <v>0</v>
      </c>
    </row>
    <row r="42" spans="1:9">
      <c r="A42" s="44">
        <v>36</v>
      </c>
      <c r="B42" s="51" t="s">
        <v>1</v>
      </c>
      <c r="C42" s="51" t="s">
        <v>50</v>
      </c>
      <c r="D42" s="51" t="s">
        <v>52</v>
      </c>
      <c r="E42" s="51"/>
      <c r="F42" s="51"/>
      <c r="G42" s="51"/>
      <c r="H42" s="53">
        <v>12</v>
      </c>
      <c r="I42" s="45">
        <f t="shared" si="1"/>
        <v>0</v>
      </c>
    </row>
    <row r="43" spans="1:9">
      <c r="A43" s="44">
        <v>37</v>
      </c>
      <c r="B43" s="51" t="s">
        <v>1</v>
      </c>
      <c r="C43" s="51" t="s">
        <v>81</v>
      </c>
      <c r="D43" s="51" t="s">
        <v>111</v>
      </c>
      <c r="E43" s="51"/>
      <c r="F43" s="51"/>
      <c r="G43" s="51"/>
      <c r="H43" s="53">
        <v>10</v>
      </c>
      <c r="I43" s="45">
        <f t="shared" si="1"/>
        <v>0</v>
      </c>
    </row>
    <row r="44" spans="1:9">
      <c r="A44" s="44">
        <v>38</v>
      </c>
      <c r="B44" s="51" t="s">
        <v>1</v>
      </c>
      <c r="C44" s="51" t="s">
        <v>53</v>
      </c>
      <c r="D44" s="51" t="s">
        <v>5</v>
      </c>
      <c r="E44" s="51" t="s">
        <v>54</v>
      </c>
      <c r="F44" s="51" t="s">
        <v>55</v>
      </c>
      <c r="G44" s="51"/>
      <c r="H44" s="53">
        <v>15</v>
      </c>
      <c r="I44" s="45">
        <f t="shared" si="1"/>
        <v>0</v>
      </c>
    </row>
    <row r="45" spans="1:9">
      <c r="A45" s="44">
        <v>39</v>
      </c>
      <c r="B45" s="51" t="s">
        <v>1</v>
      </c>
      <c r="C45" s="51" t="s">
        <v>163</v>
      </c>
      <c r="D45" s="51" t="s">
        <v>164</v>
      </c>
      <c r="E45" s="51" t="s">
        <v>62</v>
      </c>
      <c r="F45" s="51"/>
      <c r="G45" s="51"/>
      <c r="H45" s="53">
        <v>17</v>
      </c>
      <c r="I45" s="45">
        <f t="shared" si="1"/>
        <v>0</v>
      </c>
    </row>
    <row r="46" spans="1:9">
      <c r="A46" s="44">
        <v>40</v>
      </c>
      <c r="B46" s="51" t="s">
        <v>1</v>
      </c>
      <c r="C46" s="51" t="s">
        <v>53</v>
      </c>
      <c r="D46" s="51" t="s">
        <v>5</v>
      </c>
      <c r="E46" s="51" t="s">
        <v>56</v>
      </c>
      <c r="F46" s="51" t="s">
        <v>55</v>
      </c>
      <c r="G46" s="51"/>
      <c r="H46" s="53">
        <v>15</v>
      </c>
      <c r="I46" s="45">
        <f t="shared" si="1"/>
        <v>0</v>
      </c>
    </row>
    <row r="47" spans="1:9">
      <c r="A47" s="44">
        <v>41</v>
      </c>
      <c r="B47" s="51" t="s">
        <v>1</v>
      </c>
      <c r="C47" s="51" t="s">
        <v>53</v>
      </c>
      <c r="D47" s="51" t="s">
        <v>5</v>
      </c>
      <c r="E47" s="51" t="s">
        <v>54</v>
      </c>
      <c r="F47" s="51" t="s">
        <v>57</v>
      </c>
      <c r="G47" s="51"/>
      <c r="H47" s="53">
        <v>16</v>
      </c>
      <c r="I47" s="45">
        <f t="shared" si="1"/>
        <v>0</v>
      </c>
    </row>
    <row r="48" spans="1:9">
      <c r="A48" s="44">
        <v>42</v>
      </c>
      <c r="B48" s="51" t="s">
        <v>1</v>
      </c>
      <c r="C48" s="51" t="s">
        <v>53</v>
      </c>
      <c r="D48" s="51" t="s">
        <v>5</v>
      </c>
      <c r="E48" s="51" t="s">
        <v>56</v>
      </c>
      <c r="F48" s="51" t="s">
        <v>57</v>
      </c>
      <c r="G48" s="51"/>
      <c r="H48" s="53">
        <v>16</v>
      </c>
      <c r="I48" s="45">
        <f t="shared" si="1"/>
        <v>0</v>
      </c>
    </row>
    <row r="49" spans="1:9">
      <c r="A49" s="44">
        <v>43</v>
      </c>
      <c r="B49" s="51" t="s">
        <v>1</v>
      </c>
      <c r="C49" s="51" t="s">
        <v>60</v>
      </c>
      <c r="D49" s="51" t="s">
        <v>63</v>
      </c>
      <c r="E49" s="51" t="s">
        <v>23</v>
      </c>
      <c r="F49" s="51"/>
      <c r="G49" s="51"/>
      <c r="H49" s="53">
        <v>6</v>
      </c>
      <c r="I49" s="45">
        <f t="shared" si="1"/>
        <v>0</v>
      </c>
    </row>
    <row r="50" spans="1:9">
      <c r="A50" s="44">
        <v>44</v>
      </c>
      <c r="B50" s="51" t="s">
        <v>1</v>
      </c>
      <c r="C50" s="51" t="s">
        <v>64</v>
      </c>
      <c r="D50" s="51"/>
      <c r="E50" s="51"/>
      <c r="F50" s="51"/>
      <c r="G50" s="51"/>
      <c r="H50" s="53">
        <v>18</v>
      </c>
      <c r="I50" s="45">
        <f t="shared" si="1"/>
        <v>0</v>
      </c>
    </row>
    <row r="51" spans="1:9">
      <c r="A51" s="44">
        <v>45</v>
      </c>
      <c r="B51" s="51" t="s">
        <v>1</v>
      </c>
      <c r="C51" s="51" t="s">
        <v>65</v>
      </c>
      <c r="D51" s="51" t="s">
        <v>54</v>
      </c>
      <c r="E51" s="51"/>
      <c r="F51" s="51"/>
      <c r="G51" s="51"/>
      <c r="H51" s="53">
        <v>4</v>
      </c>
      <c r="I51" s="45">
        <f t="shared" si="1"/>
        <v>0</v>
      </c>
    </row>
    <row r="52" spans="1:9">
      <c r="A52" s="44">
        <v>46</v>
      </c>
      <c r="B52" s="51" t="s">
        <v>1</v>
      </c>
      <c r="C52" s="51" t="s">
        <v>159</v>
      </c>
      <c r="D52" s="51" t="s">
        <v>65</v>
      </c>
      <c r="E52" s="51" t="s">
        <v>54</v>
      </c>
      <c r="F52" s="51"/>
      <c r="G52" s="51"/>
      <c r="H52" s="53">
        <v>2</v>
      </c>
      <c r="I52" s="45">
        <f t="shared" si="1"/>
        <v>0</v>
      </c>
    </row>
    <row r="53" spans="1:9">
      <c r="A53" s="44">
        <v>47</v>
      </c>
      <c r="B53" s="51" t="s">
        <v>1</v>
      </c>
      <c r="C53" s="51" t="s">
        <v>66</v>
      </c>
      <c r="D53" s="51" t="s">
        <v>67</v>
      </c>
      <c r="E53" s="51" t="s">
        <v>51</v>
      </c>
      <c r="F53" s="51"/>
      <c r="G53" s="51"/>
      <c r="H53" s="53">
        <v>2</v>
      </c>
      <c r="I53" s="45">
        <f t="shared" si="1"/>
        <v>0</v>
      </c>
    </row>
    <row r="54" spans="1:9">
      <c r="A54" s="44">
        <v>48</v>
      </c>
      <c r="B54" s="51" t="s">
        <v>1</v>
      </c>
      <c r="C54" s="51" t="s">
        <v>66</v>
      </c>
      <c r="D54" s="51" t="s">
        <v>67</v>
      </c>
      <c r="E54" s="51" t="s">
        <v>52</v>
      </c>
      <c r="F54" s="51"/>
      <c r="G54" s="51"/>
      <c r="H54" s="53">
        <v>2</v>
      </c>
      <c r="I54" s="45">
        <f t="shared" si="1"/>
        <v>0</v>
      </c>
    </row>
    <row r="55" spans="1:9">
      <c r="A55" s="44">
        <v>49</v>
      </c>
      <c r="B55" s="51" t="s">
        <v>1</v>
      </c>
      <c r="C55" s="51" t="s">
        <v>72</v>
      </c>
      <c r="D55" s="51"/>
      <c r="E55" s="51"/>
      <c r="F55" s="51"/>
      <c r="G55" s="51"/>
      <c r="H55" s="53">
        <v>16</v>
      </c>
      <c r="I55" s="45">
        <f t="shared" si="1"/>
        <v>0</v>
      </c>
    </row>
    <row r="56" spans="1:9">
      <c r="A56" s="44">
        <v>50</v>
      </c>
      <c r="B56" s="51" t="s">
        <v>1</v>
      </c>
      <c r="C56" s="51" t="s">
        <v>73</v>
      </c>
      <c r="D56" s="51" t="s">
        <v>74</v>
      </c>
      <c r="E56" s="51"/>
      <c r="F56" s="51"/>
      <c r="G56" s="51"/>
      <c r="H56" s="53">
        <v>5</v>
      </c>
      <c r="I56" s="45">
        <f t="shared" si="1"/>
        <v>0</v>
      </c>
    </row>
    <row r="57" spans="1:9">
      <c r="A57" s="44">
        <v>51</v>
      </c>
      <c r="B57" s="51" t="s">
        <v>1</v>
      </c>
      <c r="C57" s="51" t="s">
        <v>76</v>
      </c>
      <c r="D57" s="51" t="s">
        <v>75</v>
      </c>
      <c r="E57" s="51" t="s">
        <v>77</v>
      </c>
      <c r="F57" s="51"/>
      <c r="G57" s="51"/>
      <c r="H57" s="53">
        <v>6</v>
      </c>
      <c r="I57" s="45">
        <f t="shared" si="1"/>
        <v>0</v>
      </c>
    </row>
    <row r="58" spans="1:9">
      <c r="A58" s="44">
        <v>52</v>
      </c>
      <c r="B58" s="51" t="s">
        <v>1</v>
      </c>
      <c r="C58" s="51" t="s">
        <v>78</v>
      </c>
      <c r="D58" s="51" t="s">
        <v>79</v>
      </c>
      <c r="E58" s="51" t="s">
        <v>80</v>
      </c>
      <c r="F58" s="51"/>
      <c r="G58" s="51"/>
      <c r="H58" s="53">
        <v>3</v>
      </c>
      <c r="I58" s="45">
        <f t="shared" si="1"/>
        <v>0</v>
      </c>
    </row>
    <row r="59" spans="1:9">
      <c r="A59" s="44">
        <v>53</v>
      </c>
      <c r="B59" s="51" t="s">
        <v>1</v>
      </c>
      <c r="C59" s="51" t="s">
        <v>81</v>
      </c>
      <c r="D59" s="51" t="s">
        <v>82</v>
      </c>
      <c r="E59" s="51"/>
      <c r="F59" s="51"/>
      <c r="G59" s="51"/>
      <c r="H59" s="53">
        <v>6</v>
      </c>
      <c r="I59" s="45">
        <f t="shared" si="1"/>
        <v>0</v>
      </c>
    </row>
    <row r="60" spans="1:9">
      <c r="A60" s="44">
        <v>54</v>
      </c>
      <c r="B60" s="51" t="s">
        <v>1</v>
      </c>
      <c r="C60" s="51" t="s">
        <v>83</v>
      </c>
      <c r="D60" s="51" t="s">
        <v>80</v>
      </c>
      <c r="E60" s="51"/>
      <c r="F60" s="51"/>
      <c r="G60" s="51"/>
      <c r="H60" s="53">
        <v>33</v>
      </c>
      <c r="I60" s="45">
        <f t="shared" si="1"/>
        <v>0</v>
      </c>
    </row>
    <row r="61" spans="1:9">
      <c r="A61" s="44">
        <v>55</v>
      </c>
      <c r="B61" s="51" t="s">
        <v>1</v>
      </c>
      <c r="C61" s="51" t="s">
        <v>84</v>
      </c>
      <c r="D61" s="51" t="s">
        <v>85</v>
      </c>
      <c r="E61" s="51" t="s">
        <v>86</v>
      </c>
      <c r="F61" s="51"/>
      <c r="G61" s="51"/>
      <c r="H61" s="53">
        <v>14</v>
      </c>
      <c r="I61" s="45">
        <f t="shared" si="1"/>
        <v>0</v>
      </c>
    </row>
    <row r="62" spans="1:9">
      <c r="A62" s="44">
        <v>56</v>
      </c>
      <c r="B62" s="51" t="s">
        <v>1</v>
      </c>
      <c r="C62" s="51" t="s">
        <v>87</v>
      </c>
      <c r="D62" s="51"/>
      <c r="E62" s="51"/>
      <c r="F62" s="51"/>
      <c r="G62" s="51"/>
      <c r="H62" s="53">
        <v>19</v>
      </c>
      <c r="I62" s="45">
        <f t="shared" si="1"/>
        <v>0</v>
      </c>
    </row>
    <row r="63" spans="1:9">
      <c r="A63" s="44">
        <v>57</v>
      </c>
      <c r="B63" s="51" t="s">
        <v>1</v>
      </c>
      <c r="C63" s="51" t="s">
        <v>88</v>
      </c>
      <c r="D63" s="51" t="s">
        <v>86</v>
      </c>
      <c r="E63" s="51"/>
      <c r="F63" s="51"/>
      <c r="G63" s="51"/>
      <c r="H63" s="53">
        <v>23</v>
      </c>
      <c r="I63" s="45">
        <f t="shared" si="1"/>
        <v>0</v>
      </c>
    </row>
    <row r="64" spans="1:9">
      <c r="A64" s="44">
        <v>58</v>
      </c>
      <c r="B64" s="51" t="s">
        <v>1</v>
      </c>
      <c r="C64" s="51" t="s">
        <v>89</v>
      </c>
      <c r="D64" s="51" t="s">
        <v>90</v>
      </c>
      <c r="E64" s="51"/>
      <c r="F64" s="51"/>
      <c r="G64" s="51"/>
      <c r="H64" s="53">
        <v>40</v>
      </c>
      <c r="I64" s="45">
        <f t="shared" si="1"/>
        <v>0</v>
      </c>
    </row>
    <row r="65" spans="1:9">
      <c r="A65" s="44">
        <v>59</v>
      </c>
      <c r="B65" s="51" t="s">
        <v>1</v>
      </c>
      <c r="C65" s="51" t="s">
        <v>91</v>
      </c>
      <c r="D65" s="51" t="s">
        <v>92</v>
      </c>
      <c r="E65" s="51"/>
      <c r="F65" s="51"/>
      <c r="G65" s="51"/>
      <c r="H65" s="53">
        <v>53</v>
      </c>
      <c r="I65" s="45">
        <f t="shared" si="1"/>
        <v>0</v>
      </c>
    </row>
    <row r="66" spans="1:9">
      <c r="A66" s="44">
        <v>60</v>
      </c>
      <c r="B66" s="51" t="s">
        <v>93</v>
      </c>
      <c r="C66" s="51" t="s">
        <v>94</v>
      </c>
      <c r="D66" s="51"/>
      <c r="E66" s="51"/>
      <c r="F66" s="51"/>
      <c r="G66" s="51"/>
      <c r="H66" s="53">
        <v>3</v>
      </c>
      <c r="I66" s="45">
        <f t="shared" si="1"/>
        <v>0</v>
      </c>
    </row>
    <row r="67" spans="1:9">
      <c r="A67" s="44">
        <v>61</v>
      </c>
      <c r="B67" s="51" t="s">
        <v>1</v>
      </c>
      <c r="C67" s="51" t="s">
        <v>97</v>
      </c>
      <c r="D67" s="51" t="s">
        <v>95</v>
      </c>
      <c r="E67" s="51" t="s">
        <v>96</v>
      </c>
      <c r="F67" s="51"/>
      <c r="G67" s="51"/>
      <c r="H67" s="53">
        <v>6</v>
      </c>
      <c r="I67" s="45">
        <f t="shared" si="1"/>
        <v>0</v>
      </c>
    </row>
    <row r="68" spans="1:9">
      <c r="A68" s="44">
        <v>62</v>
      </c>
      <c r="B68" s="51" t="s">
        <v>1</v>
      </c>
      <c r="C68" s="51" t="s">
        <v>95</v>
      </c>
      <c r="D68" s="51" t="s">
        <v>96</v>
      </c>
      <c r="E68" s="51" t="s">
        <v>99</v>
      </c>
      <c r="F68" s="51"/>
      <c r="G68" s="51"/>
      <c r="H68" s="53">
        <v>4</v>
      </c>
      <c r="I68" s="45">
        <f t="shared" si="1"/>
        <v>0</v>
      </c>
    </row>
    <row r="69" spans="1:9">
      <c r="A69" s="44">
        <v>63</v>
      </c>
      <c r="B69" s="51" t="s">
        <v>1</v>
      </c>
      <c r="C69" s="51" t="s">
        <v>100</v>
      </c>
      <c r="D69" s="51" t="s">
        <v>49</v>
      </c>
      <c r="E69" s="51" t="s">
        <v>101</v>
      </c>
      <c r="F69" s="51" t="s">
        <v>102</v>
      </c>
      <c r="G69" s="51"/>
      <c r="H69" s="53">
        <v>6</v>
      </c>
      <c r="I69" s="45">
        <f t="shared" si="1"/>
        <v>0</v>
      </c>
    </row>
    <row r="70" spans="1:9">
      <c r="A70" s="44">
        <v>64</v>
      </c>
      <c r="B70" s="51" t="s">
        <v>101</v>
      </c>
      <c r="C70" s="51" t="s">
        <v>102</v>
      </c>
      <c r="D70" s="51" t="s">
        <v>103</v>
      </c>
      <c r="E70" s="51" t="s">
        <v>104</v>
      </c>
      <c r="F70" s="51"/>
      <c r="G70" s="51"/>
      <c r="H70" s="53">
        <v>4</v>
      </c>
      <c r="I70" s="45">
        <f t="shared" si="1"/>
        <v>0</v>
      </c>
    </row>
    <row r="71" spans="1:9">
      <c r="A71" s="44">
        <v>65</v>
      </c>
      <c r="B71" s="51" t="s">
        <v>1</v>
      </c>
      <c r="C71" s="51" t="s">
        <v>100</v>
      </c>
      <c r="D71" s="51" t="s">
        <v>105</v>
      </c>
      <c r="E71" s="51"/>
      <c r="F71" s="51"/>
      <c r="G71" s="51"/>
      <c r="H71" s="53">
        <v>3</v>
      </c>
      <c r="I71" s="45">
        <f t="shared" ref="I71:I96" si="2">H71*$I$4/10</f>
        <v>0</v>
      </c>
    </row>
    <row r="72" spans="1:9">
      <c r="A72" s="44">
        <v>66</v>
      </c>
      <c r="B72" s="51" t="s">
        <v>1</v>
      </c>
      <c r="C72" s="51" t="s">
        <v>106</v>
      </c>
      <c r="D72" s="51" t="s">
        <v>107</v>
      </c>
      <c r="E72" s="51"/>
      <c r="F72" s="51"/>
      <c r="G72" s="51"/>
      <c r="H72" s="53">
        <v>62</v>
      </c>
      <c r="I72" s="45">
        <f t="shared" si="2"/>
        <v>0</v>
      </c>
    </row>
    <row r="73" spans="1:9">
      <c r="A73" s="44">
        <v>67</v>
      </c>
      <c r="B73" s="51" t="s">
        <v>1</v>
      </c>
      <c r="C73" s="51" t="s">
        <v>108</v>
      </c>
      <c r="D73" s="51" t="s">
        <v>92</v>
      </c>
      <c r="E73" s="51"/>
      <c r="F73" s="51"/>
      <c r="G73" s="51"/>
      <c r="H73" s="53">
        <v>2</v>
      </c>
      <c r="I73" s="45">
        <f t="shared" si="2"/>
        <v>0</v>
      </c>
    </row>
    <row r="74" spans="1:9">
      <c r="A74" s="44">
        <v>68</v>
      </c>
      <c r="B74" s="51" t="s">
        <v>1</v>
      </c>
      <c r="C74" s="51" t="s">
        <v>108</v>
      </c>
      <c r="D74" s="51" t="s">
        <v>104</v>
      </c>
      <c r="E74" s="51"/>
      <c r="F74" s="51"/>
      <c r="G74" s="51"/>
      <c r="H74" s="53">
        <v>6</v>
      </c>
      <c r="I74" s="45">
        <f t="shared" si="2"/>
        <v>0</v>
      </c>
    </row>
    <row r="75" spans="1:9">
      <c r="A75" s="44">
        <v>69</v>
      </c>
      <c r="B75" s="51" t="s">
        <v>1</v>
      </c>
      <c r="C75" s="51" t="s">
        <v>108</v>
      </c>
      <c r="D75" s="51" t="s">
        <v>109</v>
      </c>
      <c r="E75" s="51"/>
      <c r="F75" s="51"/>
      <c r="G75" s="51"/>
      <c r="H75" s="53">
        <v>5</v>
      </c>
      <c r="I75" s="45">
        <f t="shared" si="2"/>
        <v>0</v>
      </c>
    </row>
    <row r="76" spans="1:9">
      <c r="A76" s="44">
        <v>70</v>
      </c>
      <c r="B76" s="51" t="s">
        <v>1</v>
      </c>
      <c r="C76" s="51" t="s">
        <v>110</v>
      </c>
      <c r="D76" s="51" t="s">
        <v>49</v>
      </c>
      <c r="E76" s="51"/>
      <c r="F76" s="51"/>
      <c r="G76" s="51"/>
      <c r="H76" s="53">
        <v>16</v>
      </c>
      <c r="I76" s="45">
        <f t="shared" si="2"/>
        <v>0</v>
      </c>
    </row>
    <row r="77" spans="1:9">
      <c r="A77" s="44">
        <v>71</v>
      </c>
      <c r="B77" s="51" t="s">
        <v>1</v>
      </c>
      <c r="C77" s="51" t="s">
        <v>113</v>
      </c>
      <c r="D77" s="51" t="s">
        <v>114</v>
      </c>
      <c r="E77" s="51"/>
      <c r="F77" s="51"/>
      <c r="G77" s="51"/>
      <c r="H77" s="53">
        <v>150</v>
      </c>
      <c r="I77" s="45">
        <f t="shared" si="2"/>
        <v>0</v>
      </c>
    </row>
    <row r="78" spans="1:9">
      <c r="A78" s="44">
        <v>72</v>
      </c>
      <c r="B78" s="51" t="s">
        <v>1</v>
      </c>
      <c r="C78" s="51" t="s">
        <v>115</v>
      </c>
      <c r="D78" s="51" t="s">
        <v>114</v>
      </c>
      <c r="E78" s="51"/>
      <c r="F78" s="51"/>
      <c r="G78" s="51"/>
      <c r="H78" s="53">
        <v>213</v>
      </c>
      <c r="I78" s="45">
        <f t="shared" si="2"/>
        <v>0</v>
      </c>
    </row>
    <row r="79" spans="1:9">
      <c r="A79" s="44">
        <v>73</v>
      </c>
      <c r="B79" s="51" t="s">
        <v>1</v>
      </c>
      <c r="C79" s="51" t="s">
        <v>114</v>
      </c>
      <c r="D79" s="51" t="s">
        <v>116</v>
      </c>
      <c r="E79" s="51" t="s">
        <v>117</v>
      </c>
      <c r="F79" s="51"/>
      <c r="G79" s="51"/>
      <c r="H79" s="53">
        <v>153</v>
      </c>
      <c r="I79" s="45">
        <f t="shared" si="2"/>
        <v>0</v>
      </c>
    </row>
    <row r="80" spans="1:9">
      <c r="A80" s="44">
        <v>74</v>
      </c>
      <c r="B80" s="51" t="s">
        <v>1</v>
      </c>
      <c r="C80" s="51" t="s">
        <v>28</v>
      </c>
      <c r="D80" s="51" t="s">
        <v>120</v>
      </c>
      <c r="E80" s="51" t="s">
        <v>118</v>
      </c>
      <c r="F80" s="51" t="s">
        <v>119</v>
      </c>
      <c r="G80" s="51"/>
      <c r="H80" s="53">
        <v>5</v>
      </c>
      <c r="I80" s="45">
        <f t="shared" si="2"/>
        <v>0</v>
      </c>
    </row>
    <row r="81" spans="1:9">
      <c r="A81" s="44">
        <v>75</v>
      </c>
      <c r="B81" s="51" t="s">
        <v>1</v>
      </c>
      <c r="C81" s="51" t="s">
        <v>28</v>
      </c>
      <c r="D81" s="51" t="s">
        <v>121</v>
      </c>
      <c r="E81" s="51" t="s">
        <v>118</v>
      </c>
      <c r="F81" s="51" t="s">
        <v>119</v>
      </c>
      <c r="G81" s="51"/>
      <c r="H81" s="53">
        <v>8</v>
      </c>
      <c r="I81" s="45">
        <f t="shared" si="2"/>
        <v>0</v>
      </c>
    </row>
    <row r="82" spans="1:9">
      <c r="A82" s="44">
        <v>76</v>
      </c>
      <c r="B82" s="51" t="s">
        <v>1</v>
      </c>
      <c r="C82" s="51" t="s">
        <v>73</v>
      </c>
      <c r="D82" s="51" t="s">
        <v>75</v>
      </c>
      <c r="E82" s="51" t="s">
        <v>124</v>
      </c>
      <c r="F82" s="51"/>
      <c r="G82" s="51"/>
      <c r="H82" s="53">
        <v>1</v>
      </c>
      <c r="I82" s="45">
        <f t="shared" si="2"/>
        <v>0</v>
      </c>
    </row>
    <row r="83" spans="1:9">
      <c r="A83" s="44">
        <v>77</v>
      </c>
      <c r="B83" s="51" t="s">
        <v>98</v>
      </c>
      <c r="C83" s="51" t="s">
        <v>127</v>
      </c>
      <c r="D83" s="51" t="s">
        <v>128</v>
      </c>
      <c r="E83" s="51" t="s">
        <v>42</v>
      </c>
      <c r="F83" s="51"/>
      <c r="G83" s="51"/>
      <c r="H83" s="53">
        <v>12</v>
      </c>
      <c r="I83" s="45">
        <f t="shared" si="2"/>
        <v>0</v>
      </c>
    </row>
    <row r="84" spans="1:9">
      <c r="A84" s="44">
        <v>78</v>
      </c>
      <c r="B84" s="51" t="s">
        <v>98</v>
      </c>
      <c r="C84" s="51" t="s">
        <v>127</v>
      </c>
      <c r="D84" s="51" t="s">
        <v>128</v>
      </c>
      <c r="E84" s="51" t="s">
        <v>42</v>
      </c>
      <c r="F84" s="51" t="s">
        <v>67</v>
      </c>
      <c r="G84" s="51"/>
      <c r="H84" s="53">
        <v>19</v>
      </c>
      <c r="I84" s="45">
        <f t="shared" si="2"/>
        <v>0</v>
      </c>
    </row>
    <row r="85" spans="1:9">
      <c r="A85" s="44">
        <v>79</v>
      </c>
      <c r="B85" s="51" t="s">
        <v>1</v>
      </c>
      <c r="C85" s="51" t="s">
        <v>129</v>
      </c>
      <c r="D85" s="51" t="s">
        <v>130</v>
      </c>
      <c r="E85" s="51" t="s">
        <v>131</v>
      </c>
      <c r="F85" s="51" t="s">
        <v>132</v>
      </c>
      <c r="G85" s="51"/>
      <c r="H85" s="53">
        <v>7</v>
      </c>
      <c r="I85" s="45">
        <f t="shared" si="2"/>
        <v>0</v>
      </c>
    </row>
    <row r="86" spans="1:9">
      <c r="A86" s="44">
        <v>80</v>
      </c>
      <c r="B86" s="51" t="s">
        <v>1</v>
      </c>
      <c r="C86" s="51" t="s">
        <v>133</v>
      </c>
      <c r="D86" s="51" t="s">
        <v>134</v>
      </c>
      <c r="E86" s="51" t="s">
        <v>132</v>
      </c>
      <c r="F86" s="51"/>
      <c r="G86" s="51"/>
      <c r="H86" s="53">
        <v>4</v>
      </c>
      <c r="I86" s="45">
        <f t="shared" si="2"/>
        <v>0</v>
      </c>
    </row>
    <row r="87" spans="1:9">
      <c r="A87" s="44">
        <v>81</v>
      </c>
      <c r="B87" s="51" t="s">
        <v>1</v>
      </c>
      <c r="C87" s="51" t="s">
        <v>135</v>
      </c>
      <c r="D87" s="51" t="s">
        <v>136</v>
      </c>
      <c r="E87" s="51" t="s">
        <v>118</v>
      </c>
      <c r="F87" s="51" t="s">
        <v>137</v>
      </c>
      <c r="G87" s="51"/>
      <c r="H87" s="53">
        <v>1</v>
      </c>
      <c r="I87" s="45">
        <f t="shared" si="2"/>
        <v>0</v>
      </c>
    </row>
    <row r="88" spans="1:9">
      <c r="A88" s="44">
        <v>82</v>
      </c>
      <c r="B88" s="51" t="s">
        <v>1</v>
      </c>
      <c r="C88" s="51" t="s">
        <v>135</v>
      </c>
      <c r="D88" s="51" t="s">
        <v>138</v>
      </c>
      <c r="E88" s="51" t="s">
        <v>118</v>
      </c>
      <c r="F88" s="51" t="s">
        <v>137</v>
      </c>
      <c r="G88" s="51"/>
      <c r="H88" s="53">
        <v>2</v>
      </c>
      <c r="I88" s="45">
        <f t="shared" si="2"/>
        <v>0</v>
      </c>
    </row>
    <row r="89" spans="1:9">
      <c r="A89" s="44">
        <v>83</v>
      </c>
      <c r="B89" s="51" t="s">
        <v>1</v>
      </c>
      <c r="C89" s="51" t="s">
        <v>135</v>
      </c>
      <c r="D89" s="51" t="s">
        <v>139</v>
      </c>
      <c r="E89" s="51" t="s">
        <v>118</v>
      </c>
      <c r="F89" s="51" t="s">
        <v>137</v>
      </c>
      <c r="G89" s="51"/>
      <c r="H89" s="53">
        <v>1</v>
      </c>
      <c r="I89" s="45">
        <f t="shared" si="2"/>
        <v>0</v>
      </c>
    </row>
    <row r="90" spans="1:9">
      <c r="A90" s="44">
        <v>84</v>
      </c>
      <c r="B90" s="51" t="s">
        <v>1</v>
      </c>
      <c r="C90" s="54" t="s">
        <v>140</v>
      </c>
      <c r="D90" s="54" t="s">
        <v>141</v>
      </c>
      <c r="E90" s="54" t="s">
        <v>118</v>
      </c>
      <c r="F90" s="54" t="s">
        <v>137</v>
      </c>
      <c r="G90" s="54"/>
      <c r="H90" s="55">
        <v>2</v>
      </c>
      <c r="I90" s="45">
        <f t="shared" si="2"/>
        <v>0</v>
      </c>
    </row>
    <row r="91" spans="1:9">
      <c r="A91" s="44">
        <v>85</v>
      </c>
      <c r="B91" s="51" t="s">
        <v>1</v>
      </c>
      <c r="C91" s="51" t="s">
        <v>165</v>
      </c>
      <c r="D91" s="51" t="s">
        <v>166</v>
      </c>
      <c r="E91" s="51" t="s">
        <v>167</v>
      </c>
      <c r="F91" s="51"/>
      <c r="G91" s="51"/>
      <c r="H91" s="53">
        <v>139</v>
      </c>
      <c r="I91" s="45">
        <f t="shared" si="2"/>
        <v>0</v>
      </c>
    </row>
    <row r="92" spans="1:9">
      <c r="A92" s="44">
        <v>86</v>
      </c>
      <c r="B92" s="51" t="s">
        <v>1</v>
      </c>
      <c r="C92" s="51" t="s">
        <v>165</v>
      </c>
      <c r="D92" s="51" t="s">
        <v>166</v>
      </c>
      <c r="E92" s="51" t="s">
        <v>168</v>
      </c>
      <c r="F92" s="51" t="s">
        <v>169</v>
      </c>
      <c r="G92" s="51"/>
      <c r="H92" s="53">
        <v>4</v>
      </c>
      <c r="I92" s="45">
        <f t="shared" si="2"/>
        <v>0</v>
      </c>
    </row>
    <row r="93" spans="1:9">
      <c r="A93" s="44">
        <v>87</v>
      </c>
      <c r="B93" s="51" t="s">
        <v>1</v>
      </c>
      <c r="C93" s="51" t="s">
        <v>140</v>
      </c>
      <c r="D93" s="51" t="s">
        <v>118</v>
      </c>
      <c r="E93" s="51" t="s">
        <v>170</v>
      </c>
      <c r="F93" s="51"/>
      <c r="G93" s="51"/>
      <c r="H93" s="53">
        <v>2</v>
      </c>
      <c r="I93" s="45">
        <f t="shared" si="2"/>
        <v>0</v>
      </c>
    </row>
    <row r="94" spans="1:9">
      <c r="A94" s="44">
        <v>88</v>
      </c>
      <c r="B94" s="51" t="s">
        <v>1</v>
      </c>
      <c r="C94" s="51" t="s">
        <v>171</v>
      </c>
      <c r="D94" s="51" t="s">
        <v>172</v>
      </c>
      <c r="E94" s="51" t="s">
        <v>173</v>
      </c>
      <c r="F94" s="51"/>
      <c r="G94" s="51"/>
      <c r="H94" s="53">
        <v>16</v>
      </c>
      <c r="I94" s="45">
        <f t="shared" si="2"/>
        <v>0</v>
      </c>
    </row>
    <row r="95" spans="1:9">
      <c r="A95" s="44">
        <v>89</v>
      </c>
      <c r="B95" s="51" t="s">
        <v>1</v>
      </c>
      <c r="C95" s="51" t="s">
        <v>162</v>
      </c>
      <c r="D95" s="51" t="s">
        <v>174</v>
      </c>
      <c r="E95" s="51" t="s">
        <v>8</v>
      </c>
      <c r="F95" s="51"/>
      <c r="G95" s="51"/>
      <c r="H95" s="53">
        <v>29</v>
      </c>
      <c r="I95" s="45">
        <f t="shared" si="2"/>
        <v>0</v>
      </c>
    </row>
    <row r="96" spans="1:9">
      <c r="A96" s="44">
        <v>90</v>
      </c>
      <c r="B96" s="51" t="s">
        <v>1</v>
      </c>
      <c r="C96" s="51" t="s">
        <v>175</v>
      </c>
      <c r="D96" s="51"/>
      <c r="E96" s="51"/>
      <c r="F96" s="51"/>
      <c r="G96" s="51"/>
      <c r="H96" s="53">
        <v>17</v>
      </c>
      <c r="I96" s="45">
        <f t="shared" si="2"/>
        <v>0</v>
      </c>
    </row>
    <row r="98" spans="1:9" ht="14.4">
      <c r="A98" s="46" t="s">
        <v>189</v>
      </c>
      <c r="B98" s="46"/>
      <c r="C98" s="46"/>
      <c r="D98" s="46"/>
      <c r="E98" s="46"/>
    </row>
    <row r="99" spans="1:9" ht="14.4">
      <c r="A99" s="74" t="s">
        <v>225</v>
      </c>
      <c r="B99" s="75"/>
      <c r="C99" s="75"/>
      <c r="D99" s="75"/>
      <c r="E99" s="75"/>
      <c r="F99" s="75"/>
      <c r="G99" s="75"/>
      <c r="H99" s="75"/>
      <c r="I99" s="75"/>
    </row>
    <row r="102" spans="1:9" ht="89.25" customHeight="1">
      <c r="A102" s="68" t="s">
        <v>226</v>
      </c>
      <c r="B102" s="68"/>
      <c r="C102" s="68"/>
      <c r="D102" s="68"/>
      <c r="E102" s="68"/>
      <c r="F102" s="68"/>
      <c r="G102" s="68"/>
      <c r="H102" s="75"/>
      <c r="I102" s="75"/>
    </row>
  </sheetData>
  <mergeCells count="8">
    <mergeCell ref="A1:D1"/>
    <mergeCell ref="A3:I3"/>
    <mergeCell ref="A2:I2"/>
    <mergeCell ref="A99:I99"/>
    <mergeCell ref="A102:I102"/>
    <mergeCell ref="B5:G5"/>
    <mergeCell ref="F4:H4"/>
    <mergeCell ref="A4:E4"/>
  </mergeCells>
  <pageMargins left="0.19685039370078741" right="0.19685039370078741" top="0.19685039370078741" bottom="0.19685039370078741" header="0.31496062992125984" footer="0.31496062992125984"/>
  <pageSetup paperSize="9" orientation="portrait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1"/>
  <sheetViews>
    <sheetView view="pageBreakPreview" zoomScale="120" zoomScaleNormal="100" zoomScaleSheetLayoutView="120" workbookViewId="0">
      <selection sqref="A1:D1"/>
    </sheetView>
  </sheetViews>
  <sheetFormatPr defaultColWidth="9" defaultRowHeight="13.8"/>
  <cols>
    <col min="1" max="1" width="3.19921875" style="34" customWidth="1"/>
    <col min="2" max="2" width="8.69921875" style="34" customWidth="1"/>
    <col min="3" max="3" width="10.3984375" style="34" customWidth="1"/>
    <col min="4" max="4" width="11.09765625" style="34" customWidth="1"/>
    <col min="5" max="5" width="11.19921875" style="34" customWidth="1"/>
    <col min="6" max="6" width="9.5" style="34" customWidth="1"/>
    <col min="7" max="7" width="10.19921875" style="34" customWidth="1"/>
    <col min="8" max="8" width="8.59765625" style="34" customWidth="1"/>
    <col min="9" max="9" width="7.19921875" style="34" customWidth="1"/>
    <col min="10" max="16384" width="9" style="34"/>
  </cols>
  <sheetData>
    <row r="1" spans="1:11">
      <c r="A1" s="69" t="s">
        <v>229</v>
      </c>
      <c r="B1" s="84"/>
      <c r="C1" s="84"/>
      <c r="D1" s="84"/>
      <c r="G1" s="34" t="s">
        <v>202</v>
      </c>
      <c r="I1" s="35"/>
      <c r="J1" s="48"/>
      <c r="K1" s="48"/>
    </row>
    <row r="2" spans="1:11" ht="18.75" customHeight="1">
      <c r="A2" s="73" t="s">
        <v>220</v>
      </c>
      <c r="B2" s="73"/>
      <c r="C2" s="73"/>
      <c r="D2" s="73"/>
      <c r="E2" s="73"/>
      <c r="F2" s="73"/>
      <c r="G2" s="73"/>
      <c r="H2" s="73"/>
      <c r="I2" s="73"/>
      <c r="J2" s="48"/>
      <c r="K2" s="48"/>
    </row>
    <row r="3" spans="1:11" ht="18.75" customHeight="1">
      <c r="A3" s="88" t="s">
        <v>213</v>
      </c>
      <c r="B3" s="88"/>
      <c r="C3" s="88"/>
      <c r="D3" s="88"/>
      <c r="E3" s="88"/>
      <c r="F3" s="88"/>
      <c r="G3" s="88"/>
      <c r="H3" s="88"/>
      <c r="I3" s="88"/>
    </row>
    <row r="4" spans="1:11" ht="28.5" customHeight="1">
      <c r="A4" s="89" t="s">
        <v>199</v>
      </c>
      <c r="B4" s="90"/>
      <c r="C4" s="90"/>
      <c r="D4" s="90"/>
      <c r="E4" s="91"/>
      <c r="F4" s="92" t="s">
        <v>178</v>
      </c>
      <c r="G4" s="92"/>
      <c r="H4" s="92"/>
      <c r="I4" s="47"/>
    </row>
    <row r="5" spans="1:11" ht="27.6">
      <c r="A5" s="37" t="s">
        <v>69</v>
      </c>
      <c r="B5" s="85" t="s">
        <v>70</v>
      </c>
      <c r="C5" s="86"/>
      <c r="D5" s="86"/>
      <c r="E5" s="86"/>
      <c r="F5" s="86"/>
      <c r="G5" s="87"/>
      <c r="H5" s="38" t="s">
        <v>71</v>
      </c>
      <c r="I5" s="39" t="s">
        <v>0</v>
      </c>
    </row>
    <row r="6" spans="1:11">
      <c r="A6" s="40" t="s">
        <v>69</v>
      </c>
      <c r="B6" s="41" t="s">
        <v>143</v>
      </c>
      <c r="C6" s="41" t="s">
        <v>144</v>
      </c>
      <c r="D6" s="41" t="s">
        <v>145</v>
      </c>
      <c r="E6" s="41" t="s">
        <v>146</v>
      </c>
      <c r="F6" s="41" t="s">
        <v>147</v>
      </c>
      <c r="G6" s="41" t="s">
        <v>148</v>
      </c>
      <c r="H6" s="42" t="s">
        <v>150</v>
      </c>
      <c r="I6" s="43" t="s">
        <v>149</v>
      </c>
    </row>
    <row r="7" spans="1:11">
      <c r="A7" s="44">
        <v>1</v>
      </c>
      <c r="B7" s="51" t="s">
        <v>1</v>
      </c>
      <c r="C7" s="51" t="s">
        <v>2</v>
      </c>
      <c r="D7" s="51" t="s">
        <v>3</v>
      </c>
      <c r="E7" s="51" t="s">
        <v>4</v>
      </c>
      <c r="F7" s="51"/>
      <c r="G7" s="51"/>
      <c r="H7" s="52">
        <v>8</v>
      </c>
      <c r="I7" s="45">
        <f>H7*$I$4/10</f>
        <v>0</v>
      </c>
    </row>
    <row r="8" spans="1:11">
      <c r="A8" s="44">
        <v>2</v>
      </c>
      <c r="B8" s="51" t="s">
        <v>1</v>
      </c>
      <c r="C8" s="51" t="s">
        <v>36</v>
      </c>
      <c r="D8" s="51" t="s">
        <v>37</v>
      </c>
      <c r="E8" s="51" t="s">
        <v>4</v>
      </c>
      <c r="F8" s="51"/>
      <c r="G8" s="51"/>
      <c r="H8" s="53">
        <v>11</v>
      </c>
      <c r="I8" s="45">
        <f>H8*$I$4/10</f>
        <v>0</v>
      </c>
    </row>
    <row r="9" spans="1:11">
      <c r="A9" s="44">
        <v>3</v>
      </c>
      <c r="B9" s="51" t="s">
        <v>1</v>
      </c>
      <c r="C9" s="51" t="s">
        <v>5</v>
      </c>
      <c r="D9" s="51" t="s">
        <v>6</v>
      </c>
      <c r="E9" s="51" t="s">
        <v>7</v>
      </c>
      <c r="F9" s="51"/>
      <c r="G9" s="51"/>
      <c r="H9" s="53">
        <v>6</v>
      </c>
      <c r="I9" s="45">
        <f t="shared" ref="I9:I73" si="0">H9*$I$4/10</f>
        <v>0</v>
      </c>
    </row>
    <row r="10" spans="1:11">
      <c r="A10" s="44">
        <v>4</v>
      </c>
      <c r="B10" s="51" t="s">
        <v>1</v>
      </c>
      <c r="C10" s="51" t="s">
        <v>16</v>
      </c>
      <c r="D10" s="51" t="s">
        <v>176</v>
      </c>
      <c r="E10" s="51"/>
      <c r="F10" s="51"/>
      <c r="G10" s="51"/>
      <c r="H10" s="53">
        <v>15</v>
      </c>
      <c r="I10" s="45">
        <f t="shared" si="0"/>
        <v>0</v>
      </c>
    </row>
    <row r="11" spans="1:11">
      <c r="A11" s="44">
        <v>5</v>
      </c>
      <c r="B11" s="51" t="s">
        <v>1</v>
      </c>
      <c r="C11" s="51" t="s">
        <v>9</v>
      </c>
      <c r="D11" s="51"/>
      <c r="E11" s="51"/>
      <c r="F11" s="51"/>
      <c r="G11" s="51"/>
      <c r="H11" s="53">
        <v>16</v>
      </c>
      <c r="I11" s="45">
        <f t="shared" si="0"/>
        <v>0</v>
      </c>
    </row>
    <row r="12" spans="1:11">
      <c r="A12" s="44">
        <v>6</v>
      </c>
      <c r="B12" s="51" t="s">
        <v>1</v>
      </c>
      <c r="C12" s="51" t="s">
        <v>171</v>
      </c>
      <c r="D12" s="51" t="s">
        <v>177</v>
      </c>
      <c r="E12" s="51"/>
      <c r="F12" s="51"/>
      <c r="G12" s="51"/>
      <c r="H12" s="53">
        <v>14</v>
      </c>
      <c r="I12" s="45">
        <f t="shared" si="0"/>
        <v>0</v>
      </c>
    </row>
    <row r="13" spans="1:11">
      <c r="A13" s="44">
        <v>7</v>
      </c>
      <c r="B13" s="51" t="s">
        <v>1</v>
      </c>
      <c r="C13" s="51" t="s">
        <v>10</v>
      </c>
      <c r="D13" s="51" t="s">
        <v>11</v>
      </c>
      <c r="E13" s="51" t="s">
        <v>8</v>
      </c>
      <c r="F13" s="51"/>
      <c r="G13" s="51"/>
      <c r="H13" s="53">
        <v>18</v>
      </c>
      <c r="I13" s="45">
        <f t="shared" si="0"/>
        <v>0</v>
      </c>
    </row>
    <row r="14" spans="1:11">
      <c r="A14" s="44">
        <v>8</v>
      </c>
      <c r="B14" s="51" t="s">
        <v>1</v>
      </c>
      <c r="C14" s="51" t="s">
        <v>12</v>
      </c>
      <c r="D14" s="51" t="s">
        <v>13</v>
      </c>
      <c r="E14" s="51" t="s">
        <v>14</v>
      </c>
      <c r="F14" s="51" t="s">
        <v>8</v>
      </c>
      <c r="G14" s="51"/>
      <c r="H14" s="53">
        <v>11</v>
      </c>
      <c r="I14" s="45">
        <f t="shared" si="0"/>
        <v>0</v>
      </c>
    </row>
    <row r="15" spans="1:11">
      <c r="A15" s="44">
        <v>9</v>
      </c>
      <c r="B15" s="51" t="s">
        <v>1</v>
      </c>
      <c r="C15" s="51" t="s">
        <v>15</v>
      </c>
      <c r="D15" s="51" t="s">
        <v>16</v>
      </c>
      <c r="E15" s="51" t="s">
        <v>17</v>
      </c>
      <c r="F15" s="51"/>
      <c r="G15" s="51"/>
      <c r="H15" s="53">
        <v>6</v>
      </c>
      <c r="I15" s="45">
        <f t="shared" si="0"/>
        <v>0</v>
      </c>
    </row>
    <row r="16" spans="1:11">
      <c r="A16" s="44">
        <v>10</v>
      </c>
      <c r="B16" s="51" t="s">
        <v>1</v>
      </c>
      <c r="C16" s="51" t="s">
        <v>18</v>
      </c>
      <c r="D16" s="51" t="s">
        <v>19</v>
      </c>
      <c r="E16" s="51"/>
      <c r="F16" s="51"/>
      <c r="G16" s="51"/>
      <c r="H16" s="53">
        <v>32</v>
      </c>
      <c r="I16" s="45">
        <f t="shared" si="0"/>
        <v>0</v>
      </c>
    </row>
    <row r="17" spans="1:9">
      <c r="A17" s="44">
        <v>11</v>
      </c>
      <c r="B17" s="51" t="s">
        <v>1</v>
      </c>
      <c r="C17" s="51" t="s">
        <v>20</v>
      </c>
      <c r="D17" s="51" t="s">
        <v>8</v>
      </c>
      <c r="E17" s="51"/>
      <c r="F17" s="51"/>
      <c r="G17" s="51"/>
      <c r="H17" s="53">
        <v>27</v>
      </c>
      <c r="I17" s="45">
        <f t="shared" si="0"/>
        <v>0</v>
      </c>
    </row>
    <row r="18" spans="1:9">
      <c r="A18" s="44">
        <v>12</v>
      </c>
      <c r="B18" s="51" t="s">
        <v>1</v>
      </c>
      <c r="C18" s="51" t="s">
        <v>21</v>
      </c>
      <c r="D18" s="51" t="s">
        <v>20</v>
      </c>
      <c r="E18" s="51" t="s">
        <v>8</v>
      </c>
      <c r="F18" s="51"/>
      <c r="G18" s="51"/>
      <c r="H18" s="53">
        <v>27</v>
      </c>
      <c r="I18" s="45">
        <f t="shared" si="0"/>
        <v>0</v>
      </c>
    </row>
    <row r="19" spans="1:9">
      <c r="A19" s="44">
        <v>13</v>
      </c>
      <c r="B19" s="51" t="s">
        <v>1</v>
      </c>
      <c r="C19" s="51" t="s">
        <v>22</v>
      </c>
      <c r="D19" s="51"/>
      <c r="E19" s="51"/>
      <c r="F19" s="51"/>
      <c r="G19" s="51"/>
      <c r="H19" s="53">
        <v>4</v>
      </c>
      <c r="I19" s="45">
        <f t="shared" si="0"/>
        <v>0</v>
      </c>
    </row>
    <row r="20" spans="1:9">
      <c r="A20" s="44">
        <v>14</v>
      </c>
      <c r="B20" s="51" t="s">
        <v>1</v>
      </c>
      <c r="C20" s="51" t="s">
        <v>24</v>
      </c>
      <c r="D20" s="51"/>
      <c r="E20" s="51"/>
      <c r="F20" s="51"/>
      <c r="G20" s="51"/>
      <c r="H20" s="53">
        <v>6</v>
      </c>
      <c r="I20" s="45">
        <f t="shared" si="0"/>
        <v>0</v>
      </c>
    </row>
    <row r="21" spans="1:9">
      <c r="A21" s="44">
        <v>15</v>
      </c>
      <c r="B21" s="51" t="s">
        <v>1</v>
      </c>
      <c r="C21" s="51" t="s">
        <v>24</v>
      </c>
      <c r="D21" s="51" t="s">
        <v>25</v>
      </c>
      <c r="E21" s="51"/>
      <c r="F21" s="51"/>
      <c r="G21" s="51"/>
      <c r="H21" s="53">
        <v>11</v>
      </c>
      <c r="I21" s="45">
        <f t="shared" si="0"/>
        <v>0</v>
      </c>
    </row>
    <row r="22" spans="1:9">
      <c r="A22" s="44">
        <v>16</v>
      </c>
      <c r="B22" s="51" t="s">
        <v>1</v>
      </c>
      <c r="C22" s="51" t="s">
        <v>23</v>
      </c>
      <c r="D22" s="51"/>
      <c r="E22" s="51"/>
      <c r="F22" s="51"/>
      <c r="G22" s="51"/>
      <c r="H22" s="53">
        <v>14</v>
      </c>
      <c r="I22" s="45">
        <f t="shared" si="0"/>
        <v>0</v>
      </c>
    </row>
    <row r="23" spans="1:9">
      <c r="A23" s="44">
        <v>17</v>
      </c>
      <c r="B23" s="51" t="s">
        <v>1</v>
      </c>
      <c r="C23" s="51" t="s">
        <v>23</v>
      </c>
      <c r="D23" s="51" t="s">
        <v>25</v>
      </c>
      <c r="E23" s="51"/>
      <c r="F23" s="51"/>
      <c r="G23" s="51"/>
      <c r="H23" s="53">
        <v>21</v>
      </c>
      <c r="I23" s="45">
        <f t="shared" si="0"/>
        <v>0</v>
      </c>
    </row>
    <row r="24" spans="1:9">
      <c r="A24" s="44">
        <v>18</v>
      </c>
      <c r="B24" s="51" t="s">
        <v>1</v>
      </c>
      <c r="C24" s="51" t="s">
        <v>26</v>
      </c>
      <c r="D24" s="51" t="s">
        <v>27</v>
      </c>
      <c r="E24" s="51"/>
      <c r="F24" s="51"/>
      <c r="G24" s="51"/>
      <c r="H24" s="53">
        <v>1</v>
      </c>
      <c r="I24" s="45">
        <f t="shared" si="0"/>
        <v>0</v>
      </c>
    </row>
    <row r="25" spans="1:9">
      <c r="A25" s="44">
        <v>19</v>
      </c>
      <c r="B25" s="51" t="s">
        <v>1</v>
      </c>
      <c r="C25" s="51" t="s">
        <v>28</v>
      </c>
      <c r="D25" s="51" t="s">
        <v>29</v>
      </c>
      <c r="E25" s="51"/>
      <c r="F25" s="51"/>
      <c r="G25" s="51"/>
      <c r="H25" s="53">
        <v>35</v>
      </c>
      <c r="I25" s="45">
        <f t="shared" si="0"/>
        <v>0</v>
      </c>
    </row>
    <row r="26" spans="1:9">
      <c r="A26" s="44">
        <v>20</v>
      </c>
      <c r="B26" s="51" t="s">
        <v>1</v>
      </c>
      <c r="C26" s="51" t="s">
        <v>30</v>
      </c>
      <c r="D26" s="51"/>
      <c r="E26" s="51"/>
      <c r="F26" s="51"/>
      <c r="G26" s="51"/>
      <c r="H26" s="53">
        <v>8</v>
      </c>
      <c r="I26" s="45">
        <f t="shared" si="0"/>
        <v>0</v>
      </c>
    </row>
    <row r="27" spans="1:9">
      <c r="A27" s="44">
        <v>21</v>
      </c>
      <c r="B27" s="51" t="s">
        <v>1</v>
      </c>
      <c r="C27" s="51" t="s">
        <v>31</v>
      </c>
      <c r="D27" s="51"/>
      <c r="E27" s="51"/>
      <c r="F27" s="51"/>
      <c r="G27" s="51"/>
      <c r="H27" s="53">
        <v>29</v>
      </c>
      <c r="I27" s="45">
        <f t="shared" si="0"/>
        <v>0</v>
      </c>
    </row>
    <row r="28" spans="1:9">
      <c r="A28" s="44">
        <v>22</v>
      </c>
      <c r="B28" s="51" t="s">
        <v>1</v>
      </c>
      <c r="C28" s="51" t="s">
        <v>142</v>
      </c>
      <c r="D28" s="51" t="s">
        <v>128</v>
      </c>
      <c r="E28" s="51" t="s">
        <v>67</v>
      </c>
      <c r="F28" s="51"/>
      <c r="G28" s="51"/>
      <c r="H28" s="53">
        <v>7</v>
      </c>
      <c r="I28" s="45">
        <f t="shared" si="0"/>
        <v>0</v>
      </c>
    </row>
    <row r="29" spans="1:9">
      <c r="A29" s="44">
        <v>23</v>
      </c>
      <c r="B29" s="51" t="s">
        <v>1</v>
      </c>
      <c r="C29" s="51" t="s">
        <v>20</v>
      </c>
      <c r="D29" s="51" t="s">
        <v>32</v>
      </c>
      <c r="E29" s="51"/>
      <c r="F29" s="51"/>
      <c r="G29" s="51"/>
      <c r="H29" s="53">
        <v>7</v>
      </c>
      <c r="I29" s="45">
        <f t="shared" si="0"/>
        <v>0</v>
      </c>
    </row>
    <row r="30" spans="1:9">
      <c r="A30" s="44">
        <v>24</v>
      </c>
      <c r="B30" s="51" t="s">
        <v>1</v>
      </c>
      <c r="C30" s="51" t="s">
        <v>33</v>
      </c>
      <c r="D30" s="51" t="s">
        <v>11</v>
      </c>
      <c r="E30" s="51" t="s">
        <v>34</v>
      </c>
      <c r="F30" s="51"/>
      <c r="G30" s="51"/>
      <c r="H30" s="53">
        <v>18</v>
      </c>
      <c r="I30" s="45">
        <f t="shared" si="0"/>
        <v>0</v>
      </c>
    </row>
    <row r="31" spans="1:9">
      <c r="A31" s="44">
        <v>25</v>
      </c>
      <c r="B31" s="51" t="s">
        <v>1</v>
      </c>
      <c r="C31" s="51" t="s">
        <v>2</v>
      </c>
      <c r="D31" s="51" t="s">
        <v>3</v>
      </c>
      <c r="E31" s="51" t="s">
        <v>35</v>
      </c>
      <c r="F31" s="51"/>
      <c r="G31" s="51"/>
      <c r="H31" s="53">
        <v>8</v>
      </c>
      <c r="I31" s="45">
        <f t="shared" si="0"/>
        <v>0</v>
      </c>
    </row>
    <row r="32" spans="1:9">
      <c r="A32" s="44">
        <v>26</v>
      </c>
      <c r="B32" s="51" t="s">
        <v>1</v>
      </c>
      <c r="C32" s="51" t="s">
        <v>36</v>
      </c>
      <c r="D32" s="51" t="s">
        <v>37</v>
      </c>
      <c r="E32" s="51" t="s">
        <v>35</v>
      </c>
      <c r="F32" s="51"/>
      <c r="G32" s="51"/>
      <c r="H32" s="53">
        <v>11</v>
      </c>
      <c r="I32" s="45">
        <f t="shared" si="0"/>
        <v>0</v>
      </c>
    </row>
    <row r="33" spans="1:9">
      <c r="A33" s="44">
        <v>27</v>
      </c>
      <c r="B33" s="51" t="s">
        <v>1</v>
      </c>
      <c r="C33" s="51" t="s">
        <v>38</v>
      </c>
      <c r="D33" s="51" t="s">
        <v>39</v>
      </c>
      <c r="E33" s="51"/>
      <c r="F33" s="51"/>
      <c r="G33" s="51"/>
      <c r="H33" s="53">
        <v>60</v>
      </c>
      <c r="I33" s="45">
        <f t="shared" si="0"/>
        <v>0</v>
      </c>
    </row>
    <row r="34" spans="1:9">
      <c r="A34" s="44">
        <v>28</v>
      </c>
      <c r="B34" s="51" t="s">
        <v>1</v>
      </c>
      <c r="C34" s="51" t="s">
        <v>40</v>
      </c>
      <c r="D34" s="51" t="s">
        <v>41</v>
      </c>
      <c r="E34" s="51" t="s">
        <v>42</v>
      </c>
      <c r="F34" s="51" t="s">
        <v>43</v>
      </c>
      <c r="G34" s="51"/>
      <c r="H34" s="53">
        <v>6</v>
      </c>
      <c r="I34" s="45">
        <f t="shared" si="0"/>
        <v>0</v>
      </c>
    </row>
    <row r="35" spans="1:9">
      <c r="A35" s="44">
        <v>29</v>
      </c>
      <c r="B35" s="51" t="s">
        <v>1</v>
      </c>
      <c r="C35" s="51" t="s">
        <v>40</v>
      </c>
      <c r="D35" s="51" t="s">
        <v>41</v>
      </c>
      <c r="E35" s="51" t="s">
        <v>42</v>
      </c>
      <c r="F35" s="51"/>
      <c r="G35" s="51"/>
      <c r="H35" s="53">
        <v>9</v>
      </c>
      <c r="I35" s="45">
        <f t="shared" si="0"/>
        <v>0</v>
      </c>
    </row>
    <row r="36" spans="1:9">
      <c r="A36" s="44">
        <v>30</v>
      </c>
      <c r="B36" s="51" t="s">
        <v>1</v>
      </c>
      <c r="C36" s="51" t="s">
        <v>44</v>
      </c>
      <c r="D36" s="51"/>
      <c r="E36" s="51"/>
      <c r="F36" s="51"/>
      <c r="G36" s="51"/>
      <c r="H36" s="53">
        <v>6</v>
      </c>
      <c r="I36" s="45">
        <f t="shared" si="0"/>
        <v>0</v>
      </c>
    </row>
    <row r="37" spans="1:9">
      <c r="A37" s="44">
        <v>31</v>
      </c>
      <c r="B37" s="51" t="s">
        <v>1</v>
      </c>
      <c r="C37" s="51" t="s">
        <v>45</v>
      </c>
      <c r="D37" s="51" t="s">
        <v>46</v>
      </c>
      <c r="E37" s="51"/>
      <c r="F37" s="51"/>
      <c r="G37" s="51"/>
      <c r="H37" s="53">
        <v>5</v>
      </c>
      <c r="I37" s="45">
        <f t="shared" si="0"/>
        <v>0</v>
      </c>
    </row>
    <row r="38" spans="1:9">
      <c r="A38" s="44">
        <v>32</v>
      </c>
      <c r="B38" s="51" t="s">
        <v>1</v>
      </c>
      <c r="C38" s="51" t="s">
        <v>111</v>
      </c>
      <c r="D38" s="51"/>
      <c r="E38" s="51"/>
      <c r="F38" s="51"/>
      <c r="G38" s="51"/>
      <c r="H38" s="53">
        <v>21</v>
      </c>
      <c r="I38" s="45">
        <f t="shared" si="0"/>
        <v>0</v>
      </c>
    </row>
    <row r="39" spans="1:9">
      <c r="A39" s="44">
        <v>33</v>
      </c>
      <c r="B39" s="51" t="s">
        <v>1</v>
      </c>
      <c r="C39" s="51" t="s">
        <v>48</v>
      </c>
      <c r="D39" s="51" t="s">
        <v>49</v>
      </c>
      <c r="E39" s="51"/>
      <c r="F39" s="51"/>
      <c r="G39" s="51"/>
      <c r="H39" s="53">
        <v>12</v>
      </c>
      <c r="I39" s="45">
        <f t="shared" si="0"/>
        <v>0</v>
      </c>
    </row>
    <row r="40" spans="1:9">
      <c r="A40" s="44">
        <v>34</v>
      </c>
      <c r="B40" s="51" t="s">
        <v>1</v>
      </c>
      <c r="C40" s="51" t="s">
        <v>50</v>
      </c>
      <c r="D40" s="51" t="s">
        <v>51</v>
      </c>
      <c r="E40" s="51"/>
      <c r="F40" s="51"/>
      <c r="G40" s="51"/>
      <c r="H40" s="53">
        <v>12</v>
      </c>
      <c r="I40" s="45">
        <f t="shared" si="0"/>
        <v>0</v>
      </c>
    </row>
    <row r="41" spans="1:9">
      <c r="A41" s="44">
        <v>35</v>
      </c>
      <c r="B41" s="51" t="s">
        <v>1</v>
      </c>
      <c r="C41" s="51" t="s">
        <v>50</v>
      </c>
      <c r="D41" s="51" t="s">
        <v>51</v>
      </c>
      <c r="E41" s="51" t="s">
        <v>25</v>
      </c>
      <c r="F41" s="51"/>
      <c r="G41" s="51"/>
      <c r="H41" s="53">
        <v>17</v>
      </c>
      <c r="I41" s="45">
        <f t="shared" si="0"/>
        <v>0</v>
      </c>
    </row>
    <row r="42" spans="1:9">
      <c r="A42" s="44">
        <v>36</v>
      </c>
      <c r="B42" s="51" t="s">
        <v>1</v>
      </c>
      <c r="C42" s="51" t="s">
        <v>50</v>
      </c>
      <c r="D42" s="51" t="s">
        <v>52</v>
      </c>
      <c r="E42" s="51"/>
      <c r="F42" s="51"/>
      <c r="G42" s="51"/>
      <c r="H42" s="53">
        <v>14</v>
      </c>
      <c r="I42" s="45">
        <f t="shared" si="0"/>
        <v>0</v>
      </c>
    </row>
    <row r="43" spans="1:9">
      <c r="A43" s="44">
        <v>37</v>
      </c>
      <c r="B43" s="51" t="s">
        <v>1</v>
      </c>
      <c r="C43" s="51" t="s">
        <v>50</v>
      </c>
      <c r="D43" s="51" t="s">
        <v>52</v>
      </c>
      <c r="E43" s="51" t="s">
        <v>25</v>
      </c>
      <c r="F43" s="51"/>
      <c r="G43" s="51"/>
      <c r="H43" s="53">
        <v>19</v>
      </c>
      <c r="I43" s="45">
        <f t="shared" si="0"/>
        <v>0</v>
      </c>
    </row>
    <row r="44" spans="1:9">
      <c r="A44" s="44">
        <v>38</v>
      </c>
      <c r="B44" s="51" t="s">
        <v>1</v>
      </c>
      <c r="C44" s="51" t="s">
        <v>53</v>
      </c>
      <c r="D44" s="51" t="s">
        <v>5</v>
      </c>
      <c r="E44" s="51" t="s">
        <v>54</v>
      </c>
      <c r="F44" s="51" t="s">
        <v>55</v>
      </c>
      <c r="G44" s="51"/>
      <c r="H44" s="53">
        <v>18</v>
      </c>
      <c r="I44" s="45">
        <f t="shared" si="0"/>
        <v>0</v>
      </c>
    </row>
    <row r="45" spans="1:9">
      <c r="A45" s="44">
        <v>39</v>
      </c>
      <c r="B45" s="51" t="s">
        <v>1</v>
      </c>
      <c r="C45" s="51" t="s">
        <v>53</v>
      </c>
      <c r="D45" s="51" t="s">
        <v>5</v>
      </c>
      <c r="E45" s="51" t="s">
        <v>54</v>
      </c>
      <c r="F45" s="51" t="s">
        <v>55</v>
      </c>
      <c r="G45" s="51" t="s">
        <v>68</v>
      </c>
      <c r="H45" s="53">
        <v>23</v>
      </c>
      <c r="I45" s="45">
        <f t="shared" si="0"/>
        <v>0</v>
      </c>
    </row>
    <row r="46" spans="1:9">
      <c r="A46" s="44">
        <v>40</v>
      </c>
      <c r="B46" s="51" t="s">
        <v>1</v>
      </c>
      <c r="C46" s="51" t="s">
        <v>53</v>
      </c>
      <c r="D46" s="51" t="s">
        <v>5</v>
      </c>
      <c r="E46" s="51" t="s">
        <v>56</v>
      </c>
      <c r="F46" s="51" t="s">
        <v>55</v>
      </c>
      <c r="G46" s="51"/>
      <c r="H46" s="53">
        <v>22</v>
      </c>
      <c r="I46" s="45">
        <f t="shared" si="0"/>
        <v>0</v>
      </c>
    </row>
    <row r="47" spans="1:9">
      <c r="A47" s="44">
        <v>41</v>
      </c>
      <c r="B47" s="51" t="s">
        <v>1</v>
      </c>
      <c r="C47" s="51" t="s">
        <v>53</v>
      </c>
      <c r="D47" s="51" t="s">
        <v>5</v>
      </c>
      <c r="E47" s="51" t="s">
        <v>56</v>
      </c>
      <c r="F47" s="51" t="s">
        <v>55</v>
      </c>
      <c r="G47" s="51" t="s">
        <v>68</v>
      </c>
      <c r="H47" s="53">
        <v>27</v>
      </c>
      <c r="I47" s="45">
        <f t="shared" si="0"/>
        <v>0</v>
      </c>
    </row>
    <row r="48" spans="1:9">
      <c r="A48" s="44">
        <v>42</v>
      </c>
      <c r="B48" s="51" t="s">
        <v>1</v>
      </c>
      <c r="C48" s="51" t="s">
        <v>53</v>
      </c>
      <c r="D48" s="51" t="s">
        <v>5</v>
      </c>
      <c r="E48" s="51" t="s">
        <v>54</v>
      </c>
      <c r="F48" s="51" t="s">
        <v>57</v>
      </c>
      <c r="G48" s="51"/>
      <c r="H48" s="53">
        <v>20</v>
      </c>
      <c r="I48" s="45">
        <f t="shared" si="0"/>
        <v>0</v>
      </c>
    </row>
    <row r="49" spans="1:9">
      <c r="A49" s="44">
        <v>43</v>
      </c>
      <c r="B49" s="51" t="s">
        <v>1</v>
      </c>
      <c r="C49" s="51" t="s">
        <v>53</v>
      </c>
      <c r="D49" s="51" t="s">
        <v>5</v>
      </c>
      <c r="E49" s="51" t="s">
        <v>54</v>
      </c>
      <c r="F49" s="51" t="s">
        <v>57</v>
      </c>
      <c r="G49" s="51" t="s">
        <v>68</v>
      </c>
      <c r="H49" s="53">
        <v>25</v>
      </c>
      <c r="I49" s="45">
        <f t="shared" si="0"/>
        <v>0</v>
      </c>
    </row>
    <row r="50" spans="1:9">
      <c r="A50" s="44">
        <v>44</v>
      </c>
      <c r="B50" s="51" t="s">
        <v>1</v>
      </c>
      <c r="C50" s="51" t="s">
        <v>53</v>
      </c>
      <c r="D50" s="51" t="s">
        <v>5</v>
      </c>
      <c r="E50" s="51" t="s">
        <v>56</v>
      </c>
      <c r="F50" s="51" t="s">
        <v>57</v>
      </c>
      <c r="G50" s="51"/>
      <c r="H50" s="53">
        <v>24</v>
      </c>
      <c r="I50" s="45">
        <f t="shared" si="0"/>
        <v>0</v>
      </c>
    </row>
    <row r="51" spans="1:9">
      <c r="A51" s="44">
        <v>45</v>
      </c>
      <c r="B51" s="51" t="s">
        <v>1</v>
      </c>
      <c r="C51" s="51" t="s">
        <v>53</v>
      </c>
      <c r="D51" s="51" t="s">
        <v>5</v>
      </c>
      <c r="E51" s="51" t="s">
        <v>56</v>
      </c>
      <c r="F51" s="51" t="s">
        <v>57</v>
      </c>
      <c r="G51" s="51" t="s">
        <v>68</v>
      </c>
      <c r="H51" s="53">
        <v>29</v>
      </c>
      <c r="I51" s="45">
        <f t="shared" si="0"/>
        <v>0</v>
      </c>
    </row>
    <row r="52" spans="1:9">
      <c r="A52" s="44">
        <v>46</v>
      </c>
      <c r="B52" s="51" t="s">
        <v>1</v>
      </c>
      <c r="C52" s="51" t="s">
        <v>58</v>
      </c>
      <c r="D52" s="51" t="s">
        <v>59</v>
      </c>
      <c r="E52" s="51"/>
      <c r="F52" s="51"/>
      <c r="G52" s="51"/>
      <c r="H52" s="53">
        <v>24</v>
      </c>
      <c r="I52" s="45">
        <f t="shared" si="0"/>
        <v>0</v>
      </c>
    </row>
    <row r="53" spans="1:9">
      <c r="A53" s="44">
        <v>47</v>
      </c>
      <c r="B53" s="51" t="s">
        <v>1</v>
      </c>
      <c r="C53" s="51" t="s">
        <v>58</v>
      </c>
      <c r="D53" s="51" t="s">
        <v>59</v>
      </c>
      <c r="E53" s="51" t="s">
        <v>25</v>
      </c>
      <c r="F53" s="51"/>
      <c r="G53" s="51"/>
      <c r="H53" s="53">
        <v>29</v>
      </c>
      <c r="I53" s="45">
        <f t="shared" si="0"/>
        <v>0</v>
      </c>
    </row>
    <row r="54" spans="1:9">
      <c r="A54" s="44">
        <v>48</v>
      </c>
      <c r="B54" s="51" t="s">
        <v>1</v>
      </c>
      <c r="C54" s="51" t="s">
        <v>60</v>
      </c>
      <c r="D54" s="51" t="s">
        <v>63</v>
      </c>
      <c r="E54" s="51" t="s">
        <v>61</v>
      </c>
      <c r="F54" s="51" t="s">
        <v>62</v>
      </c>
      <c r="G54" s="51"/>
      <c r="H54" s="53">
        <v>5</v>
      </c>
      <c r="I54" s="45">
        <f t="shared" si="0"/>
        <v>0</v>
      </c>
    </row>
    <row r="55" spans="1:9">
      <c r="A55" s="44">
        <v>49</v>
      </c>
      <c r="B55" s="51" t="s">
        <v>1</v>
      </c>
      <c r="C55" s="51" t="s">
        <v>60</v>
      </c>
      <c r="D55" s="51" t="s">
        <v>63</v>
      </c>
      <c r="E55" s="51" t="s">
        <v>61</v>
      </c>
      <c r="F55" s="51" t="s">
        <v>62</v>
      </c>
      <c r="G55" s="51" t="s">
        <v>25</v>
      </c>
      <c r="H55" s="53">
        <v>10</v>
      </c>
      <c r="I55" s="45">
        <f t="shared" si="0"/>
        <v>0</v>
      </c>
    </row>
    <row r="56" spans="1:9">
      <c r="A56" s="44">
        <v>50</v>
      </c>
      <c r="B56" s="51" t="s">
        <v>1</v>
      </c>
      <c r="C56" s="51" t="s">
        <v>60</v>
      </c>
      <c r="D56" s="51" t="s">
        <v>63</v>
      </c>
      <c r="E56" s="51" t="s">
        <v>23</v>
      </c>
      <c r="F56" s="51"/>
      <c r="G56" s="51"/>
      <c r="H56" s="53">
        <v>6</v>
      </c>
      <c r="I56" s="45">
        <f t="shared" si="0"/>
        <v>0</v>
      </c>
    </row>
    <row r="57" spans="1:9">
      <c r="A57" s="44">
        <v>51</v>
      </c>
      <c r="B57" s="51" t="s">
        <v>1</v>
      </c>
      <c r="C57" s="51" t="s">
        <v>60</v>
      </c>
      <c r="D57" s="51" t="s">
        <v>63</v>
      </c>
      <c r="E57" s="51" t="s">
        <v>23</v>
      </c>
      <c r="F57" s="51" t="s">
        <v>25</v>
      </c>
      <c r="G57" s="51"/>
      <c r="H57" s="53">
        <v>11</v>
      </c>
      <c r="I57" s="45">
        <f t="shared" si="0"/>
        <v>0</v>
      </c>
    </row>
    <row r="58" spans="1:9">
      <c r="A58" s="44">
        <v>52</v>
      </c>
      <c r="B58" s="51" t="s">
        <v>1</v>
      </c>
      <c r="C58" s="51" t="s">
        <v>64</v>
      </c>
      <c r="D58" s="51"/>
      <c r="E58" s="51"/>
      <c r="F58" s="51"/>
      <c r="G58" s="51"/>
      <c r="H58" s="53">
        <v>18</v>
      </c>
      <c r="I58" s="45">
        <f t="shared" si="0"/>
        <v>0</v>
      </c>
    </row>
    <row r="59" spans="1:9">
      <c r="A59" s="44">
        <v>53</v>
      </c>
      <c r="B59" s="51" t="s">
        <v>1</v>
      </c>
      <c r="C59" s="51" t="s">
        <v>64</v>
      </c>
      <c r="D59" s="51" t="s">
        <v>25</v>
      </c>
      <c r="E59" s="51"/>
      <c r="F59" s="51"/>
      <c r="G59" s="51"/>
      <c r="H59" s="53">
        <v>23</v>
      </c>
      <c r="I59" s="45">
        <f t="shared" si="0"/>
        <v>0</v>
      </c>
    </row>
    <row r="60" spans="1:9">
      <c r="A60" s="44">
        <v>54</v>
      </c>
      <c r="B60" s="51" t="s">
        <v>1</v>
      </c>
      <c r="C60" s="51" t="s">
        <v>65</v>
      </c>
      <c r="D60" s="51" t="s">
        <v>55</v>
      </c>
      <c r="E60" s="51" t="s">
        <v>54</v>
      </c>
      <c r="F60" s="51"/>
      <c r="G60" s="51"/>
      <c r="H60" s="53">
        <v>8</v>
      </c>
      <c r="I60" s="45">
        <f t="shared" si="0"/>
        <v>0</v>
      </c>
    </row>
    <row r="61" spans="1:9">
      <c r="A61" s="44">
        <v>55</v>
      </c>
      <c r="B61" s="51" t="s">
        <v>1</v>
      </c>
      <c r="C61" s="51" t="s">
        <v>65</v>
      </c>
      <c r="D61" s="51" t="s">
        <v>57</v>
      </c>
      <c r="E61" s="51" t="s">
        <v>54</v>
      </c>
      <c r="F61" s="51"/>
      <c r="G61" s="51"/>
      <c r="H61" s="53">
        <v>8</v>
      </c>
      <c r="I61" s="45">
        <f t="shared" si="0"/>
        <v>0</v>
      </c>
    </row>
    <row r="62" spans="1:9">
      <c r="A62" s="44">
        <v>56</v>
      </c>
      <c r="B62" s="51" t="s">
        <v>1</v>
      </c>
      <c r="C62" s="51" t="s">
        <v>66</v>
      </c>
      <c r="D62" s="51" t="s">
        <v>67</v>
      </c>
      <c r="E62" s="51" t="s">
        <v>51</v>
      </c>
      <c r="F62" s="51"/>
      <c r="G62" s="51"/>
      <c r="H62" s="53">
        <v>3</v>
      </c>
      <c r="I62" s="45">
        <f t="shared" si="0"/>
        <v>0</v>
      </c>
    </row>
    <row r="63" spans="1:9">
      <c r="A63" s="44">
        <v>57</v>
      </c>
      <c r="B63" s="51" t="s">
        <v>1</v>
      </c>
      <c r="C63" s="51" t="s">
        <v>66</v>
      </c>
      <c r="D63" s="51" t="s">
        <v>67</v>
      </c>
      <c r="E63" s="51" t="s">
        <v>52</v>
      </c>
      <c r="F63" s="51"/>
      <c r="G63" s="51"/>
      <c r="H63" s="53">
        <v>3</v>
      </c>
      <c r="I63" s="45">
        <f t="shared" si="0"/>
        <v>0</v>
      </c>
    </row>
    <row r="64" spans="1:9">
      <c r="A64" s="44">
        <v>58</v>
      </c>
      <c r="B64" s="51" t="s">
        <v>1</v>
      </c>
      <c r="C64" s="51" t="s">
        <v>72</v>
      </c>
      <c r="D64" s="51"/>
      <c r="E64" s="51"/>
      <c r="F64" s="51"/>
      <c r="G64" s="51"/>
      <c r="H64" s="53">
        <v>9</v>
      </c>
      <c r="I64" s="45">
        <f t="shared" si="0"/>
        <v>0</v>
      </c>
    </row>
    <row r="65" spans="1:9">
      <c r="A65" s="44">
        <v>59</v>
      </c>
      <c r="B65" s="51" t="s">
        <v>1</v>
      </c>
      <c r="C65" s="51" t="s">
        <v>73</v>
      </c>
      <c r="D65" s="51" t="s">
        <v>74</v>
      </c>
      <c r="E65" s="51"/>
      <c r="F65" s="51"/>
      <c r="G65" s="51"/>
      <c r="H65" s="53">
        <v>8</v>
      </c>
      <c r="I65" s="45">
        <f t="shared" si="0"/>
        <v>0</v>
      </c>
    </row>
    <row r="66" spans="1:9">
      <c r="A66" s="44">
        <v>60</v>
      </c>
      <c r="B66" s="51" t="s">
        <v>1</v>
      </c>
      <c r="C66" s="51" t="s">
        <v>76</v>
      </c>
      <c r="D66" s="51" t="s">
        <v>75</v>
      </c>
      <c r="E66" s="51" t="s">
        <v>77</v>
      </c>
      <c r="F66" s="51"/>
      <c r="G66" s="51"/>
      <c r="H66" s="53">
        <v>11</v>
      </c>
      <c r="I66" s="45">
        <f t="shared" si="0"/>
        <v>0</v>
      </c>
    </row>
    <row r="67" spans="1:9">
      <c r="A67" s="44">
        <v>61</v>
      </c>
      <c r="B67" s="51" t="s">
        <v>1</v>
      </c>
      <c r="C67" s="51" t="s">
        <v>78</v>
      </c>
      <c r="D67" s="51" t="s">
        <v>79</v>
      </c>
      <c r="E67" s="51" t="s">
        <v>80</v>
      </c>
      <c r="F67" s="51"/>
      <c r="G67" s="51"/>
      <c r="H67" s="53">
        <v>4</v>
      </c>
      <c r="I67" s="45">
        <f t="shared" si="0"/>
        <v>0</v>
      </c>
    </row>
    <row r="68" spans="1:9">
      <c r="A68" s="44">
        <v>62</v>
      </c>
      <c r="B68" s="51" t="s">
        <v>1</v>
      </c>
      <c r="C68" s="51" t="s">
        <v>81</v>
      </c>
      <c r="D68" s="51" t="s">
        <v>82</v>
      </c>
      <c r="E68" s="51"/>
      <c r="F68" s="51"/>
      <c r="G68" s="51"/>
      <c r="H68" s="53">
        <v>1</v>
      </c>
      <c r="I68" s="45">
        <f t="shared" si="0"/>
        <v>0</v>
      </c>
    </row>
    <row r="69" spans="1:9">
      <c r="A69" s="44">
        <v>63</v>
      </c>
      <c r="B69" s="51" t="s">
        <v>1</v>
      </c>
      <c r="C69" s="51" t="s">
        <v>83</v>
      </c>
      <c r="D69" s="51" t="s">
        <v>80</v>
      </c>
      <c r="E69" s="51"/>
      <c r="F69" s="51"/>
      <c r="G69" s="51"/>
      <c r="H69" s="53">
        <v>39</v>
      </c>
      <c r="I69" s="45">
        <f t="shared" si="0"/>
        <v>0</v>
      </c>
    </row>
    <row r="70" spans="1:9">
      <c r="A70" s="44">
        <v>64</v>
      </c>
      <c r="B70" s="51" t="s">
        <v>1</v>
      </c>
      <c r="C70" s="51" t="s">
        <v>84</v>
      </c>
      <c r="D70" s="51" t="s">
        <v>85</v>
      </c>
      <c r="E70" s="51" t="s">
        <v>86</v>
      </c>
      <c r="F70" s="51"/>
      <c r="G70" s="51"/>
      <c r="H70" s="53">
        <v>13</v>
      </c>
      <c r="I70" s="45">
        <f t="shared" si="0"/>
        <v>0</v>
      </c>
    </row>
    <row r="71" spans="1:9">
      <c r="A71" s="44">
        <v>65</v>
      </c>
      <c r="B71" s="51" t="s">
        <v>1</v>
      </c>
      <c r="C71" s="51" t="s">
        <v>87</v>
      </c>
      <c r="D71" s="51"/>
      <c r="E71" s="51"/>
      <c r="F71" s="51"/>
      <c r="G71" s="51"/>
      <c r="H71" s="53">
        <v>10</v>
      </c>
      <c r="I71" s="45">
        <f t="shared" si="0"/>
        <v>0</v>
      </c>
    </row>
    <row r="72" spans="1:9">
      <c r="A72" s="44">
        <v>66</v>
      </c>
      <c r="B72" s="51" t="s">
        <v>1</v>
      </c>
      <c r="C72" s="51" t="s">
        <v>88</v>
      </c>
      <c r="D72" s="51" t="s">
        <v>86</v>
      </c>
      <c r="E72" s="51"/>
      <c r="F72" s="51"/>
      <c r="G72" s="51"/>
      <c r="H72" s="53">
        <v>12</v>
      </c>
      <c r="I72" s="45">
        <f t="shared" si="0"/>
        <v>0</v>
      </c>
    </row>
    <row r="73" spans="1:9">
      <c r="A73" s="44">
        <v>67</v>
      </c>
      <c r="B73" s="51" t="s">
        <v>1</v>
      </c>
      <c r="C73" s="51" t="s">
        <v>89</v>
      </c>
      <c r="D73" s="51" t="s">
        <v>90</v>
      </c>
      <c r="E73" s="51"/>
      <c r="F73" s="51"/>
      <c r="G73" s="51"/>
      <c r="H73" s="53">
        <v>12</v>
      </c>
      <c r="I73" s="45">
        <f t="shared" si="0"/>
        <v>0</v>
      </c>
    </row>
    <row r="74" spans="1:9">
      <c r="A74" s="44">
        <v>68</v>
      </c>
      <c r="B74" s="51" t="s">
        <v>1</v>
      </c>
      <c r="C74" s="51" t="s">
        <v>89</v>
      </c>
      <c r="D74" s="51" t="s">
        <v>90</v>
      </c>
      <c r="E74" s="51" t="s">
        <v>25</v>
      </c>
      <c r="F74" s="51"/>
      <c r="G74" s="51"/>
      <c r="H74" s="53">
        <v>17</v>
      </c>
      <c r="I74" s="45">
        <f t="shared" ref="I74:I106" si="1">H74*$I$4/10</f>
        <v>0</v>
      </c>
    </row>
    <row r="75" spans="1:9">
      <c r="A75" s="44">
        <v>69</v>
      </c>
      <c r="B75" s="51" t="s">
        <v>1</v>
      </c>
      <c r="C75" s="51" t="s">
        <v>38</v>
      </c>
      <c r="D75" s="51" t="s">
        <v>39</v>
      </c>
      <c r="E75" s="51" t="s">
        <v>89</v>
      </c>
      <c r="F75" s="51" t="s">
        <v>90</v>
      </c>
      <c r="G75" s="51"/>
      <c r="H75" s="53">
        <v>62</v>
      </c>
      <c r="I75" s="45">
        <f t="shared" si="1"/>
        <v>0</v>
      </c>
    </row>
    <row r="76" spans="1:9">
      <c r="A76" s="44">
        <v>70</v>
      </c>
      <c r="B76" s="51" t="s">
        <v>1</v>
      </c>
      <c r="C76" s="51" t="s">
        <v>38</v>
      </c>
      <c r="D76" s="51" t="s">
        <v>39</v>
      </c>
      <c r="E76" s="51" t="s">
        <v>89</v>
      </c>
      <c r="F76" s="51" t="s">
        <v>90</v>
      </c>
      <c r="G76" s="51" t="s">
        <v>25</v>
      </c>
      <c r="H76" s="53">
        <v>67</v>
      </c>
      <c r="I76" s="45">
        <f t="shared" si="1"/>
        <v>0</v>
      </c>
    </row>
    <row r="77" spans="1:9">
      <c r="A77" s="44">
        <v>71</v>
      </c>
      <c r="B77" s="51" t="s">
        <v>1</v>
      </c>
      <c r="C77" s="51" t="s">
        <v>91</v>
      </c>
      <c r="D77" s="51" t="s">
        <v>92</v>
      </c>
      <c r="E77" s="51"/>
      <c r="F77" s="51"/>
      <c r="G77" s="51"/>
      <c r="H77" s="53">
        <v>17</v>
      </c>
      <c r="I77" s="45">
        <f t="shared" si="1"/>
        <v>0</v>
      </c>
    </row>
    <row r="78" spans="1:9">
      <c r="A78" s="44">
        <v>72</v>
      </c>
      <c r="B78" s="51" t="s">
        <v>1</v>
      </c>
      <c r="C78" s="51" t="s">
        <v>89</v>
      </c>
      <c r="D78" s="51" t="s">
        <v>92</v>
      </c>
      <c r="E78" s="51" t="s">
        <v>25</v>
      </c>
      <c r="F78" s="51"/>
      <c r="G78" s="51"/>
      <c r="H78" s="53">
        <v>22</v>
      </c>
      <c r="I78" s="45">
        <f t="shared" si="1"/>
        <v>0</v>
      </c>
    </row>
    <row r="79" spans="1:9">
      <c r="A79" s="44">
        <v>73</v>
      </c>
      <c r="B79" s="51" t="s">
        <v>93</v>
      </c>
      <c r="C79" s="51" t="s">
        <v>94</v>
      </c>
      <c r="D79" s="51"/>
      <c r="E79" s="51"/>
      <c r="F79" s="51"/>
      <c r="G79" s="51"/>
      <c r="H79" s="53">
        <v>4</v>
      </c>
      <c r="I79" s="45">
        <f t="shared" si="1"/>
        <v>0</v>
      </c>
    </row>
    <row r="80" spans="1:9">
      <c r="A80" s="44">
        <v>74</v>
      </c>
      <c r="B80" s="51" t="s">
        <v>98</v>
      </c>
      <c r="C80" s="51" t="s">
        <v>97</v>
      </c>
      <c r="D80" s="51" t="s">
        <v>95</v>
      </c>
      <c r="E80" s="51" t="s">
        <v>96</v>
      </c>
      <c r="F80" s="51"/>
      <c r="G80" s="51"/>
      <c r="H80" s="53">
        <v>3</v>
      </c>
      <c r="I80" s="45">
        <f t="shared" si="1"/>
        <v>0</v>
      </c>
    </row>
    <row r="81" spans="1:9">
      <c r="A81" s="44">
        <v>75</v>
      </c>
      <c r="B81" s="51" t="s">
        <v>98</v>
      </c>
      <c r="C81" s="51" t="s">
        <v>95</v>
      </c>
      <c r="D81" s="51" t="s">
        <v>96</v>
      </c>
      <c r="E81" s="51" t="s">
        <v>99</v>
      </c>
      <c r="F81" s="51"/>
      <c r="G81" s="51"/>
      <c r="H81" s="53">
        <v>4</v>
      </c>
      <c r="I81" s="45">
        <f t="shared" si="1"/>
        <v>0</v>
      </c>
    </row>
    <row r="82" spans="1:9">
      <c r="A82" s="44">
        <v>76</v>
      </c>
      <c r="B82" s="51" t="s">
        <v>98</v>
      </c>
      <c r="C82" s="51" t="s">
        <v>100</v>
      </c>
      <c r="D82" s="51" t="s">
        <v>49</v>
      </c>
      <c r="E82" s="51" t="s">
        <v>101</v>
      </c>
      <c r="F82" s="51" t="s">
        <v>102</v>
      </c>
      <c r="G82" s="51"/>
      <c r="H82" s="53">
        <v>5</v>
      </c>
      <c r="I82" s="45">
        <f t="shared" si="1"/>
        <v>0</v>
      </c>
    </row>
    <row r="83" spans="1:9">
      <c r="A83" s="44">
        <v>77</v>
      </c>
      <c r="B83" s="51" t="s">
        <v>101</v>
      </c>
      <c r="C83" s="51" t="s">
        <v>102</v>
      </c>
      <c r="D83" s="51" t="s">
        <v>103</v>
      </c>
      <c r="E83" s="51" t="s">
        <v>104</v>
      </c>
      <c r="F83" s="51"/>
      <c r="G83" s="51"/>
      <c r="H83" s="53">
        <v>4</v>
      </c>
      <c r="I83" s="45">
        <f t="shared" si="1"/>
        <v>0</v>
      </c>
    </row>
    <row r="84" spans="1:9">
      <c r="A84" s="44">
        <v>78</v>
      </c>
      <c r="B84" s="51" t="s">
        <v>98</v>
      </c>
      <c r="C84" s="51" t="s">
        <v>100</v>
      </c>
      <c r="D84" s="51" t="s">
        <v>105</v>
      </c>
      <c r="E84" s="51"/>
      <c r="F84" s="51"/>
      <c r="G84" s="51"/>
      <c r="H84" s="53">
        <v>3</v>
      </c>
      <c r="I84" s="45">
        <f t="shared" si="1"/>
        <v>0</v>
      </c>
    </row>
    <row r="85" spans="1:9">
      <c r="A85" s="44">
        <v>79</v>
      </c>
      <c r="B85" s="51" t="s">
        <v>1</v>
      </c>
      <c r="C85" s="51" t="s">
        <v>106</v>
      </c>
      <c r="D85" s="51" t="s">
        <v>107</v>
      </c>
      <c r="E85" s="51"/>
      <c r="F85" s="51"/>
      <c r="G85" s="51"/>
      <c r="H85" s="53">
        <v>91</v>
      </c>
      <c r="I85" s="45">
        <f t="shared" si="1"/>
        <v>0</v>
      </c>
    </row>
    <row r="86" spans="1:9">
      <c r="A86" s="44">
        <v>80</v>
      </c>
      <c r="B86" s="51" t="s">
        <v>1</v>
      </c>
      <c r="C86" s="51" t="s">
        <v>108</v>
      </c>
      <c r="D86" s="51" t="s">
        <v>92</v>
      </c>
      <c r="E86" s="51"/>
      <c r="F86" s="51"/>
      <c r="G86" s="51"/>
      <c r="H86" s="53">
        <v>2</v>
      </c>
      <c r="I86" s="45">
        <f t="shared" si="1"/>
        <v>0</v>
      </c>
    </row>
    <row r="87" spans="1:9">
      <c r="A87" s="44">
        <v>81</v>
      </c>
      <c r="B87" s="51" t="s">
        <v>1</v>
      </c>
      <c r="C87" s="51" t="s">
        <v>108</v>
      </c>
      <c r="D87" s="51" t="s">
        <v>104</v>
      </c>
      <c r="E87" s="51"/>
      <c r="F87" s="51"/>
      <c r="G87" s="51"/>
      <c r="H87" s="53">
        <v>5</v>
      </c>
      <c r="I87" s="45">
        <f t="shared" si="1"/>
        <v>0</v>
      </c>
    </row>
    <row r="88" spans="1:9">
      <c r="A88" s="44">
        <v>82</v>
      </c>
      <c r="B88" s="51" t="s">
        <v>1</v>
      </c>
      <c r="C88" s="51" t="s">
        <v>108</v>
      </c>
      <c r="D88" s="51" t="s">
        <v>109</v>
      </c>
      <c r="E88" s="51"/>
      <c r="F88" s="51"/>
      <c r="G88" s="51"/>
      <c r="H88" s="53">
        <v>2</v>
      </c>
      <c r="I88" s="45">
        <f t="shared" si="1"/>
        <v>0</v>
      </c>
    </row>
    <row r="89" spans="1:9">
      <c r="A89" s="44">
        <v>83</v>
      </c>
      <c r="B89" s="51" t="s">
        <v>1</v>
      </c>
      <c r="C89" s="51" t="s">
        <v>110</v>
      </c>
      <c r="D89" s="51" t="s">
        <v>49</v>
      </c>
      <c r="E89" s="51"/>
      <c r="F89" s="51"/>
      <c r="G89" s="51"/>
      <c r="H89" s="53">
        <v>15</v>
      </c>
      <c r="I89" s="45">
        <f t="shared" si="1"/>
        <v>0</v>
      </c>
    </row>
    <row r="90" spans="1:9">
      <c r="A90" s="44">
        <v>84</v>
      </c>
      <c r="B90" s="51" t="s">
        <v>1</v>
      </c>
      <c r="C90" s="51" t="s">
        <v>110</v>
      </c>
      <c r="D90" s="51" t="s">
        <v>49</v>
      </c>
      <c r="E90" s="51" t="s">
        <v>25</v>
      </c>
      <c r="F90" s="51"/>
      <c r="G90" s="51"/>
      <c r="H90" s="53">
        <v>20</v>
      </c>
      <c r="I90" s="45">
        <f t="shared" si="1"/>
        <v>0</v>
      </c>
    </row>
    <row r="91" spans="1:9">
      <c r="A91" s="44">
        <v>85</v>
      </c>
      <c r="B91" s="51" t="s">
        <v>1</v>
      </c>
      <c r="C91" s="51" t="s">
        <v>47</v>
      </c>
      <c r="D91" s="51" t="s">
        <v>109</v>
      </c>
      <c r="E91" s="51" t="s">
        <v>112</v>
      </c>
      <c r="F91" s="51"/>
      <c r="G91" s="51"/>
      <c r="H91" s="53">
        <v>11</v>
      </c>
      <c r="I91" s="45">
        <f t="shared" si="1"/>
        <v>0</v>
      </c>
    </row>
    <row r="92" spans="1:9">
      <c r="A92" s="44">
        <v>86</v>
      </c>
      <c r="B92" s="51" t="s">
        <v>1</v>
      </c>
      <c r="C92" s="51" t="s">
        <v>113</v>
      </c>
      <c r="D92" s="51" t="s">
        <v>114</v>
      </c>
      <c r="E92" s="51"/>
      <c r="F92" s="51"/>
      <c r="G92" s="51"/>
      <c r="H92" s="53">
        <v>115</v>
      </c>
      <c r="I92" s="45">
        <f t="shared" si="1"/>
        <v>0</v>
      </c>
    </row>
    <row r="93" spans="1:9">
      <c r="A93" s="44">
        <v>87</v>
      </c>
      <c r="B93" s="51" t="s">
        <v>1</v>
      </c>
      <c r="C93" s="51" t="s">
        <v>115</v>
      </c>
      <c r="D93" s="51" t="s">
        <v>114</v>
      </c>
      <c r="E93" s="51"/>
      <c r="F93" s="51"/>
      <c r="G93" s="51"/>
      <c r="H93" s="53">
        <v>239</v>
      </c>
      <c r="I93" s="45">
        <f t="shared" si="1"/>
        <v>0</v>
      </c>
    </row>
    <row r="94" spans="1:9">
      <c r="A94" s="44">
        <v>88</v>
      </c>
      <c r="B94" s="51" t="s">
        <v>1</v>
      </c>
      <c r="C94" s="51" t="s">
        <v>114</v>
      </c>
      <c r="D94" s="51" t="s">
        <v>116</v>
      </c>
      <c r="E94" s="51" t="s">
        <v>117</v>
      </c>
      <c r="F94" s="51"/>
      <c r="G94" s="51"/>
      <c r="H94" s="53">
        <v>192</v>
      </c>
      <c r="I94" s="45">
        <f t="shared" si="1"/>
        <v>0</v>
      </c>
    </row>
    <row r="95" spans="1:9">
      <c r="A95" s="44">
        <v>89</v>
      </c>
      <c r="B95" s="51" t="s">
        <v>1</v>
      </c>
      <c r="C95" s="51" t="s">
        <v>28</v>
      </c>
      <c r="D95" s="51" t="s">
        <v>120</v>
      </c>
      <c r="E95" s="51" t="s">
        <v>118</v>
      </c>
      <c r="F95" s="51" t="s">
        <v>119</v>
      </c>
      <c r="G95" s="51"/>
      <c r="H95" s="53">
        <v>12</v>
      </c>
      <c r="I95" s="45">
        <f t="shared" si="1"/>
        <v>0</v>
      </c>
    </row>
    <row r="96" spans="1:9">
      <c r="A96" s="44">
        <v>90</v>
      </c>
      <c r="B96" s="51" t="s">
        <v>1</v>
      </c>
      <c r="C96" s="51" t="s">
        <v>28</v>
      </c>
      <c r="D96" s="51" t="s">
        <v>121</v>
      </c>
      <c r="E96" s="51" t="s">
        <v>118</v>
      </c>
      <c r="F96" s="51" t="s">
        <v>119</v>
      </c>
      <c r="G96" s="51"/>
      <c r="H96" s="53">
        <v>10</v>
      </c>
      <c r="I96" s="45">
        <f t="shared" si="1"/>
        <v>0</v>
      </c>
    </row>
    <row r="97" spans="1:9">
      <c r="A97" s="44">
        <v>91</v>
      </c>
      <c r="B97" s="51" t="s">
        <v>1</v>
      </c>
      <c r="C97" s="51" t="s">
        <v>73</v>
      </c>
      <c r="D97" s="51" t="s">
        <v>75</v>
      </c>
      <c r="E97" s="51" t="s">
        <v>122</v>
      </c>
      <c r="F97" s="51" t="s">
        <v>118</v>
      </c>
      <c r="G97" s="51" t="s">
        <v>123</v>
      </c>
      <c r="H97" s="53">
        <v>2</v>
      </c>
      <c r="I97" s="45">
        <f t="shared" si="1"/>
        <v>0</v>
      </c>
    </row>
    <row r="98" spans="1:9">
      <c r="A98" s="44">
        <v>92</v>
      </c>
      <c r="B98" s="51" t="s">
        <v>1</v>
      </c>
      <c r="C98" s="51" t="s">
        <v>73</v>
      </c>
      <c r="D98" s="51" t="s">
        <v>75</v>
      </c>
      <c r="E98" s="51" t="s">
        <v>124</v>
      </c>
      <c r="F98" s="51" t="s">
        <v>118</v>
      </c>
      <c r="G98" s="51" t="s">
        <v>125</v>
      </c>
      <c r="H98" s="53">
        <v>2</v>
      </c>
      <c r="I98" s="45">
        <f t="shared" si="1"/>
        <v>0</v>
      </c>
    </row>
    <row r="99" spans="1:9">
      <c r="A99" s="44">
        <v>93</v>
      </c>
      <c r="B99" s="51" t="s">
        <v>126</v>
      </c>
      <c r="C99" s="51" t="s">
        <v>127</v>
      </c>
      <c r="D99" s="51" t="s">
        <v>128</v>
      </c>
      <c r="E99" s="51" t="s">
        <v>42</v>
      </c>
      <c r="F99" s="51"/>
      <c r="G99" s="51"/>
      <c r="H99" s="53">
        <v>11</v>
      </c>
      <c r="I99" s="45">
        <f t="shared" si="1"/>
        <v>0</v>
      </c>
    </row>
    <row r="100" spans="1:9">
      <c r="A100" s="44">
        <v>94</v>
      </c>
      <c r="B100" s="51" t="s">
        <v>126</v>
      </c>
      <c r="C100" s="51" t="s">
        <v>127</v>
      </c>
      <c r="D100" s="51" t="s">
        <v>128</v>
      </c>
      <c r="E100" s="51" t="s">
        <v>42</v>
      </c>
      <c r="F100" s="51" t="s">
        <v>67</v>
      </c>
      <c r="G100" s="51"/>
      <c r="H100" s="53">
        <v>14</v>
      </c>
      <c r="I100" s="45">
        <f t="shared" si="1"/>
        <v>0</v>
      </c>
    </row>
    <row r="101" spans="1:9">
      <c r="A101" s="44">
        <v>95</v>
      </c>
      <c r="B101" s="51" t="s">
        <v>1</v>
      </c>
      <c r="C101" s="51" t="s">
        <v>129</v>
      </c>
      <c r="D101" s="51" t="s">
        <v>130</v>
      </c>
      <c r="E101" s="51" t="s">
        <v>131</v>
      </c>
      <c r="F101" s="51" t="s">
        <v>132</v>
      </c>
      <c r="G101" s="51"/>
      <c r="H101" s="53">
        <v>10</v>
      </c>
      <c r="I101" s="45">
        <f t="shared" si="1"/>
        <v>0</v>
      </c>
    </row>
    <row r="102" spans="1:9">
      <c r="A102" s="44">
        <v>96</v>
      </c>
      <c r="B102" s="51" t="s">
        <v>1</v>
      </c>
      <c r="C102" s="51" t="s">
        <v>133</v>
      </c>
      <c r="D102" s="51" t="s">
        <v>134</v>
      </c>
      <c r="E102" s="51" t="s">
        <v>132</v>
      </c>
      <c r="F102" s="51"/>
      <c r="G102" s="51"/>
      <c r="H102" s="53">
        <v>6</v>
      </c>
      <c r="I102" s="45">
        <f t="shared" si="1"/>
        <v>0</v>
      </c>
    </row>
    <row r="103" spans="1:9">
      <c r="A103" s="44">
        <v>97</v>
      </c>
      <c r="B103" s="51" t="s">
        <v>1</v>
      </c>
      <c r="C103" s="51" t="s">
        <v>135</v>
      </c>
      <c r="D103" s="51" t="s">
        <v>136</v>
      </c>
      <c r="E103" s="51" t="s">
        <v>118</v>
      </c>
      <c r="F103" s="51" t="s">
        <v>137</v>
      </c>
      <c r="G103" s="51"/>
      <c r="H103" s="53">
        <v>4</v>
      </c>
      <c r="I103" s="45">
        <f t="shared" si="1"/>
        <v>0</v>
      </c>
    </row>
    <row r="104" spans="1:9">
      <c r="A104" s="44">
        <v>98</v>
      </c>
      <c r="B104" s="51" t="s">
        <v>1</v>
      </c>
      <c r="C104" s="51" t="s">
        <v>135</v>
      </c>
      <c r="D104" s="51" t="s">
        <v>138</v>
      </c>
      <c r="E104" s="51" t="s">
        <v>118</v>
      </c>
      <c r="F104" s="51" t="s">
        <v>137</v>
      </c>
      <c r="G104" s="51"/>
      <c r="H104" s="53">
        <v>3</v>
      </c>
      <c r="I104" s="45">
        <f t="shared" si="1"/>
        <v>0</v>
      </c>
    </row>
    <row r="105" spans="1:9">
      <c r="A105" s="44">
        <v>99</v>
      </c>
      <c r="B105" s="51" t="s">
        <v>1</v>
      </c>
      <c r="C105" s="51" t="s">
        <v>135</v>
      </c>
      <c r="D105" s="51" t="s">
        <v>139</v>
      </c>
      <c r="E105" s="51" t="s">
        <v>118</v>
      </c>
      <c r="F105" s="51" t="s">
        <v>137</v>
      </c>
      <c r="G105" s="51"/>
      <c r="H105" s="53">
        <v>3</v>
      </c>
      <c r="I105" s="45">
        <f t="shared" si="1"/>
        <v>0</v>
      </c>
    </row>
    <row r="106" spans="1:9">
      <c r="A106" s="49">
        <v>100</v>
      </c>
      <c r="B106" s="54" t="s">
        <v>1</v>
      </c>
      <c r="C106" s="54" t="s">
        <v>140</v>
      </c>
      <c r="D106" s="54" t="s">
        <v>141</v>
      </c>
      <c r="E106" s="54" t="s">
        <v>118</v>
      </c>
      <c r="F106" s="54" t="s">
        <v>137</v>
      </c>
      <c r="G106" s="54"/>
      <c r="H106" s="55">
        <v>6</v>
      </c>
      <c r="I106" s="50">
        <f t="shared" si="1"/>
        <v>0</v>
      </c>
    </row>
    <row r="108" spans="1:9" ht="14.4">
      <c r="A108" s="46" t="s">
        <v>189</v>
      </c>
      <c r="B108" s="46"/>
      <c r="C108" s="46"/>
      <c r="D108" s="46"/>
      <c r="E108" s="46"/>
    </row>
    <row r="109" spans="1:9" ht="14.4">
      <c r="A109" s="74" t="s">
        <v>228</v>
      </c>
      <c r="B109" s="75"/>
      <c r="C109" s="75"/>
      <c r="D109" s="75"/>
      <c r="E109" s="75"/>
      <c r="F109" s="75"/>
      <c r="G109" s="75"/>
      <c r="H109" s="75"/>
      <c r="I109" s="75"/>
    </row>
    <row r="111" spans="1:9" ht="89.25" customHeight="1">
      <c r="A111" s="68" t="s">
        <v>226</v>
      </c>
      <c r="B111" s="68"/>
      <c r="C111" s="68"/>
      <c r="D111" s="68"/>
      <c r="E111" s="68"/>
      <c r="F111" s="68"/>
      <c r="G111" s="68"/>
      <c r="H111" s="75"/>
      <c r="I111" s="75"/>
    </row>
  </sheetData>
  <mergeCells count="8">
    <mergeCell ref="A1:D1"/>
    <mergeCell ref="A2:I2"/>
    <mergeCell ref="A109:I109"/>
    <mergeCell ref="A111:I111"/>
    <mergeCell ref="B5:G5"/>
    <mergeCell ref="A3:I3"/>
    <mergeCell ref="A4:E4"/>
    <mergeCell ref="F4:H4"/>
  </mergeCells>
  <pageMargins left="0.19685039370078741" right="0.19685039370078741" top="0.19685039370078741" bottom="0.19685039370078741" header="0.31496062992125984" footer="0.31496062992125984"/>
  <pageSetup paperSize="9" scale="95" orientation="portrait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0"/>
  <sheetViews>
    <sheetView view="pageBreakPreview" topLeftCell="A4" zoomScaleNormal="100" zoomScaleSheetLayoutView="100" workbookViewId="0">
      <selection activeCell="B7" sqref="B7"/>
    </sheetView>
  </sheetViews>
  <sheetFormatPr defaultRowHeight="13.8"/>
  <cols>
    <col min="1" max="1" width="5.09765625" customWidth="1"/>
    <col min="2" max="2" width="14.5" customWidth="1"/>
    <col min="3" max="3" width="20.19921875" customWidth="1"/>
    <col min="4" max="4" width="13.09765625" customWidth="1"/>
    <col min="5" max="5" width="21.09765625" customWidth="1"/>
    <col min="6" max="6" width="16.69921875" customWidth="1"/>
  </cols>
  <sheetData>
    <row r="1" spans="1:9">
      <c r="A1" s="69" t="s">
        <v>229</v>
      </c>
      <c r="B1" s="84"/>
      <c r="C1" s="84"/>
      <c r="D1" s="84"/>
      <c r="E1" s="11"/>
      <c r="F1" s="12" t="s">
        <v>203</v>
      </c>
    </row>
    <row r="2" spans="1:9">
      <c r="A2" s="93" t="s">
        <v>221</v>
      </c>
      <c r="B2" s="93"/>
      <c r="C2" s="93"/>
      <c r="D2" s="93"/>
      <c r="E2" s="93"/>
      <c r="F2" s="93"/>
    </row>
    <row r="3" spans="1:9">
      <c r="A3" s="94" t="s">
        <v>197</v>
      </c>
      <c r="B3" s="94"/>
      <c r="C3" s="94"/>
      <c r="D3" s="94"/>
      <c r="E3" s="94"/>
      <c r="F3" s="94"/>
    </row>
    <row r="4" spans="1:9" ht="66" customHeight="1">
      <c r="A4" s="5" t="s">
        <v>69</v>
      </c>
      <c r="B4" s="5" t="s">
        <v>151</v>
      </c>
      <c r="C4" s="5" t="s">
        <v>152</v>
      </c>
      <c r="D4" s="5" t="s">
        <v>154</v>
      </c>
      <c r="E4" s="5" t="s">
        <v>195</v>
      </c>
      <c r="F4" s="7" t="s">
        <v>181</v>
      </c>
    </row>
    <row r="5" spans="1:9" ht="14.2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1" t="s">
        <v>194</v>
      </c>
    </row>
    <row r="6" spans="1:9">
      <c r="A6" s="2">
        <v>1</v>
      </c>
      <c r="B6" s="4" t="s">
        <v>190</v>
      </c>
      <c r="C6" s="4" t="s">
        <v>191</v>
      </c>
      <c r="D6" s="10">
        <v>40</v>
      </c>
      <c r="E6" s="6"/>
      <c r="F6" s="3">
        <f>D6*E6</f>
        <v>0</v>
      </c>
    </row>
    <row r="7" spans="1:9">
      <c r="A7" s="2">
        <f>A6+1</f>
        <v>2</v>
      </c>
      <c r="B7" s="4" t="s">
        <v>190</v>
      </c>
      <c r="C7" s="4" t="s">
        <v>192</v>
      </c>
      <c r="D7" s="10">
        <v>3</v>
      </c>
      <c r="E7" s="6"/>
      <c r="F7" s="3">
        <f>D7*E7</f>
        <v>0</v>
      </c>
    </row>
    <row r="8" spans="1:9">
      <c r="A8" s="2">
        <f t="shared" ref="A8:A10" si="0">A7+1</f>
        <v>3</v>
      </c>
      <c r="B8" s="95" t="s">
        <v>182</v>
      </c>
      <c r="C8" s="96"/>
      <c r="D8" s="96"/>
      <c r="E8" s="97"/>
      <c r="F8" s="9">
        <f>SUM(F6:F7)</f>
        <v>0</v>
      </c>
    </row>
    <row r="9" spans="1:9" ht="14.25" customHeight="1">
      <c r="A9" s="2">
        <f t="shared" si="0"/>
        <v>4</v>
      </c>
      <c r="B9" s="98" t="s">
        <v>183</v>
      </c>
      <c r="C9" s="99"/>
      <c r="D9" s="99"/>
      <c r="E9" s="99"/>
      <c r="F9" s="8">
        <f>F8*23%</f>
        <v>0</v>
      </c>
    </row>
    <row r="10" spans="1:9" ht="14.25" customHeight="1">
      <c r="A10" s="2">
        <f t="shared" si="0"/>
        <v>5</v>
      </c>
      <c r="B10" s="98" t="s">
        <v>184</v>
      </c>
      <c r="C10" s="99"/>
      <c r="D10" s="99"/>
      <c r="E10" s="99"/>
      <c r="F10" s="8">
        <f>SUM(F8:F9)</f>
        <v>0</v>
      </c>
    </row>
    <row r="12" spans="1:9" ht="14.4">
      <c r="A12" s="46" t="s">
        <v>189</v>
      </c>
      <c r="B12" s="46"/>
      <c r="C12" s="46"/>
      <c r="D12" s="46"/>
      <c r="E12" s="46"/>
      <c r="F12" s="34"/>
      <c r="G12" s="34"/>
      <c r="H12" s="34"/>
      <c r="I12" s="34"/>
    </row>
    <row r="13" spans="1:9" ht="14.4">
      <c r="A13" s="74" t="s">
        <v>227</v>
      </c>
      <c r="B13" s="75"/>
      <c r="C13" s="75"/>
      <c r="D13" s="75"/>
      <c r="E13" s="75"/>
      <c r="F13" s="75"/>
      <c r="G13" s="75"/>
      <c r="H13" s="75"/>
      <c r="I13" s="75"/>
    </row>
    <row r="15" spans="1:9">
      <c r="A15" t="s">
        <v>196</v>
      </c>
    </row>
    <row r="16" spans="1:9">
      <c r="A16" t="s">
        <v>210</v>
      </c>
    </row>
    <row r="20" spans="1:9" s="34" customFormat="1" ht="89.25" customHeight="1">
      <c r="A20" s="68" t="s">
        <v>226</v>
      </c>
      <c r="B20" s="68"/>
      <c r="C20" s="68"/>
      <c r="D20" s="68"/>
      <c r="E20" s="68"/>
      <c r="F20" s="68"/>
      <c r="G20" s="68"/>
      <c r="H20" s="75"/>
      <c r="I20" s="75"/>
    </row>
  </sheetData>
  <mergeCells count="8">
    <mergeCell ref="A1:D1"/>
    <mergeCell ref="A2:F2"/>
    <mergeCell ref="A13:I13"/>
    <mergeCell ref="A20:I20"/>
    <mergeCell ref="A3:F3"/>
    <mergeCell ref="B8:E8"/>
    <mergeCell ref="B9:E9"/>
    <mergeCell ref="B10:E10"/>
  </mergeCells>
  <pageMargins left="0.19685039370078741" right="0.19685039370078741" top="0.19685039370078741" bottom="0.19685039370078741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zał. 1 Formularz cenowy</vt:lpstr>
      <vt:lpstr>zał 1.1</vt:lpstr>
      <vt:lpstr>zał.1.2</vt:lpstr>
      <vt:lpstr>zał.1.3</vt:lpstr>
      <vt:lpstr>'zał 1.1'!Obszar_wydruku</vt:lpstr>
      <vt:lpstr>'zał. 1 Formularz cenowy'!Obszar_wydruku</vt:lpstr>
      <vt:lpstr>zał.1.3!Obszar_wydruku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Monika Ziarek</cp:lastModifiedBy>
  <cp:lastPrinted>2023-03-24T11:59:39Z</cp:lastPrinted>
  <dcterms:created xsi:type="dcterms:W3CDTF">2019-03-01T12:16:14Z</dcterms:created>
  <dcterms:modified xsi:type="dcterms:W3CDTF">2024-12-16T12:56:37Z</dcterms:modified>
</cp:coreProperties>
</file>