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net.pp\Komorki\Inne\BZA_DTW\POSTĘPOWANIA CZ 2024\620_2024 Adaptacja lokalu na potrzeby FUP Krakow 47\620_2024_ROBOCZE\620_2024_SWZ\"/>
    </mc:Choice>
  </mc:AlternateContent>
  <xr:revisionPtr revIDLastSave="0" documentId="13_ncr:1_{E1C2AD9F-21D9-4FC8-AF46-AB1ED3C5C5B5}" xr6:coauthVersionLast="47" xr6:coauthVersionMax="47" xr10:uidLastSave="{00000000-0000-0000-0000-000000000000}"/>
  <bookViews>
    <workbookView xWindow="-120" yWindow="-120" windowWidth="29040" windowHeight="15840" tabRatio="737" xr2:uid="{00000000-000D-0000-FFFF-FFFF00000000}"/>
  </bookViews>
  <sheets>
    <sheet name="Zał.2_Kosztorys Ofertowy" sheetId="14" r:id="rId1"/>
  </sheets>
  <definedNames>
    <definedName name="_xlnm.Print_Area" localSheetId="0">'Zał.2_Kosztorys Ofertowy'!$B$1:$G$44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4" l="1"/>
  <c r="F31" i="14"/>
  <c r="F33" i="14"/>
  <c r="F36" i="14"/>
  <c r="G35" i="14" s="1"/>
  <c r="D35" i="14" s="1"/>
  <c r="F23" i="14"/>
  <c r="D9" i="14"/>
  <c r="J9" i="14"/>
  <c r="I9" i="14" s="1"/>
  <c r="K21" i="14"/>
  <c r="L21" i="14"/>
  <c r="M21" i="14"/>
  <c r="N21" i="14"/>
  <c r="O21" i="14"/>
  <c r="P21" i="14"/>
  <c r="Q21" i="14"/>
  <c r="I21" i="14"/>
  <c r="S25" i="14"/>
  <c r="I25" i="14" s="1"/>
  <c r="T25" i="14"/>
  <c r="R26" i="14"/>
  <c r="I26" i="14"/>
  <c r="V27" i="14"/>
  <c r="I27" i="14"/>
  <c r="I28" i="14"/>
  <c r="F38" i="14" l="1"/>
  <c r="G37" i="14" s="1"/>
  <c r="D37" i="14" s="1"/>
  <c r="G20" i="14"/>
  <c r="G39" i="14" l="1"/>
  <c r="D20" i="14"/>
  <c r="G40" i="14" l="1"/>
  <c r="G41" i="14" s="1"/>
</calcChain>
</file>

<file path=xl/sharedStrings.xml><?xml version="1.0" encoding="utf-8"?>
<sst xmlns="http://schemas.openxmlformats.org/spreadsheetml/2006/main" count="104" uniqueCount="102">
  <si>
    <t>NAZWY I KODY ROBÓT wg. Słownika Zamówień (CPV):
ROBOTY  BUDOWLANE:
45400000-1 Roboty wykończeniowe w zakresie obiektów budowlanych
45300000-0 Roboty w zakresie instalacji budowlanych
45310000-3  Roboty instalacyjne elektryczne
45311200-2 Roboty w zakresie instalacji elektrycznych;
45311000-0 Roboty w zakresie okablowania oraz instalacji elektrycznych;
45311100-1 Roboty w zakresie okablowania elektrycznego;
45314310-7 Układanie kabli;
45315700-5 Instalowanie rozdzielnic elektrycznych;
45317300-5 Instalowanie elektrycznych urządzeń rozdzielczych;
45314300-4 Instalowanie infrastruktury okablowania;
45314320-0  Instalowanie okablowania komputerowego
45316000-5 Instalowanie systemów oświetleniowych i sygnalizacyjnych
45312100-8 Instalowanie przeciwpożarowych systemów alarmowych
45312200-9 Instalowanie przeciw włamaniowych systemów alarmowych i CCTV
45331200-8 instalowanie urządzeń wentylacyjnych i klimatyzacyjnych
45332400-7 Roboty instalacyjne w zakresie urządzeń sanitarnych
45343000-3 Roboty instalacyjne przeciwpożarowe
45343230-4 Instalowanie układu natryskiwania
OPRACOWANIE DOKUMENTACJI PROJEKTOWEJ:
71000000 -8 Usługi architektoniczne, budowlane, inżynieryjne i kontrolne
71248000-8 Nadzór nad projektem i dokumentacją.</t>
  </si>
  <si>
    <t>3.1</t>
  </si>
  <si>
    <t>ZPK:  411-901</t>
  </si>
  <si>
    <t>Ogółem kosztorys ofertowy</t>
  </si>
  <si>
    <t xml:space="preserve">VAT   </t>
  </si>
  <si>
    <t xml:space="preserve">wyliczenie  na podstawwie 
poz. nr I
 kosztorysu - zał. nr 2.1 do SWZ </t>
  </si>
  <si>
    <t xml:space="preserve">wyliczenie  na podstawwie 
poz. nr II
 kosztorysu - zał. nr 2.1 do SWZ </t>
  </si>
  <si>
    <t xml:space="preserve">wyliczenie  na podstawwie 
poz. nr I
 kosztorysu - zał. nr 2.3 do SWZ </t>
  </si>
  <si>
    <r>
      <t>MARKETING:
montaż zawiesi oraz kasetonu  podświetlanego</t>
    </r>
    <r>
      <rPr>
        <sz val="9"/>
        <rFont val="Calibri"/>
        <family val="2"/>
        <charset val="238"/>
      </rPr>
      <t xml:space="preserve"> (lokotypu z napisem PP i logo PP S.A.")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- tylko robocizna </t>
    </r>
    <r>
      <rPr>
        <sz val="9"/>
        <rFont val="Calibri"/>
        <family val="2"/>
        <charset val="238"/>
      </rPr>
      <t>- materiał Zamawiającego/Inwestora</t>
    </r>
  </si>
  <si>
    <r>
      <t xml:space="preserve">ZABEZPIECZENIA - SSWiN oraz SKD - tylko dostawa i montaż okablowania.
</t>
    </r>
    <r>
      <rPr>
        <sz val="9"/>
        <rFont val="Calibri"/>
        <family val="2"/>
        <charset val="238"/>
      </rPr>
      <t>(Dostawa i montaż pozostałych elementów  przez Zamawiającego/Inwestora)</t>
    </r>
  </si>
  <si>
    <t xml:space="preserve">wyliczenie  na podstawwie 
poz. nr II
 kosztorysu - zał. nr 2.3 do SWZ </t>
  </si>
  <si>
    <t>ELEKTRYKA - Instalacja elektryczna</t>
  </si>
  <si>
    <t>netto</t>
  </si>
  <si>
    <t>Projekt budowlany architektoniczny wielobranżowy - aranżacji lokalu oraz instalacji: elektrycznej, sieci LAN, zabezpieczeń SSWiN, zabezpieczeń CCTV</t>
  </si>
  <si>
    <t>TRYSKACZE (Instalacja tryskaczowa)</t>
  </si>
  <si>
    <t>Uzgodnienie projektu budowlanego z rzeczoznawcą ds.. Zabezpieczeń p.poż.(usługodawca dla GH)</t>
  </si>
  <si>
    <t xml:space="preserve">Wartość netto
w PLN </t>
  </si>
  <si>
    <t>posadzka</t>
  </si>
  <si>
    <t>sufit</t>
  </si>
  <si>
    <t>ścianki gk</t>
  </si>
  <si>
    <t>drzwi</t>
  </si>
  <si>
    <t>wc umywalka zlew</t>
  </si>
  <si>
    <t>tablica</t>
  </si>
  <si>
    <t>oswietlenie + gniazda</t>
  </si>
  <si>
    <t>kurtyna elektr</t>
  </si>
  <si>
    <t>szafa lan z wypos</t>
  </si>
  <si>
    <t>sieć i gn komput</t>
  </si>
  <si>
    <t>płytki ścienne zapl</t>
  </si>
  <si>
    <t>malowanie + grunt+gładź</t>
  </si>
  <si>
    <t>c.jedn</t>
  </si>
  <si>
    <t>klimatyzacja</t>
  </si>
  <si>
    <t>wentylacja</t>
  </si>
  <si>
    <t>Fasownica</t>
  </si>
  <si>
    <t>multisejf</t>
  </si>
  <si>
    <t>projekt +prawa autorskie, uzgodnienia, pozwolenia, opłaty administracyjne itp.</t>
  </si>
  <si>
    <t>ścianki ALU SZKŁO</t>
  </si>
  <si>
    <t>Wartość</t>
  </si>
  <si>
    <t>brutto</t>
  </si>
  <si>
    <r>
      <t xml:space="preserve">Projekt </t>
    </r>
    <r>
      <rPr>
        <b/>
        <sz val="9"/>
        <rFont val="Calibri"/>
        <family val="2"/>
        <charset val="238"/>
      </rPr>
      <t>wykonawczy</t>
    </r>
    <r>
      <rPr>
        <sz val="9"/>
        <rFont val="Calibri"/>
        <family val="2"/>
        <charset val="238"/>
      </rPr>
      <t xml:space="preserve"> (techniczny) </t>
    </r>
    <r>
      <rPr>
        <b/>
        <sz val="9"/>
        <rFont val="Calibri"/>
        <family val="2"/>
        <charset val="238"/>
      </rPr>
      <t>SSP  - instalacji systemu sygnalizacji pożarowej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</si>
  <si>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powykonawczy</t>
    </r>
    <r>
      <rPr>
        <sz val="9"/>
        <rFont val="Calibri"/>
        <family val="2"/>
        <charset val="238"/>
      </rPr>
      <t xml:space="preserve"> (techniczny) </t>
    </r>
    <r>
      <rPr>
        <b/>
        <sz val="9"/>
        <rFont val="Calibri"/>
        <family val="2"/>
        <charset val="238"/>
      </rPr>
      <t>SSP  - instalacji systemu sygnalizacji pożarowej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</si>
  <si>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wykonawczy</t>
    </r>
    <r>
      <rPr>
        <sz val="9"/>
        <rFont val="Calibri"/>
        <family val="2"/>
        <charset val="238"/>
      </rPr>
      <t xml:space="preserve"> (techniczny)</t>
    </r>
    <r>
      <rPr>
        <b/>
        <sz val="9"/>
        <rFont val="Calibri"/>
        <family val="2"/>
        <charset val="238"/>
      </rPr>
      <t xml:space="preserve"> DSO - instalacji dźwiękowego systemu ostrzegawczego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</si>
  <si>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powykonawczy</t>
    </r>
    <r>
      <rPr>
        <sz val="9"/>
        <rFont val="Calibri"/>
        <family val="2"/>
        <charset val="238"/>
      </rPr>
      <t xml:space="preserve"> (techniczny) </t>
    </r>
    <r>
      <rPr>
        <b/>
        <sz val="9"/>
        <rFont val="Calibri"/>
        <family val="2"/>
        <charset val="238"/>
      </rPr>
      <t>DSO - instalacji dźwiękowego systemu ostrzegawczego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</si>
  <si>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wykonawczy</t>
    </r>
    <r>
      <rPr>
        <sz val="9"/>
        <rFont val="Calibri"/>
        <family val="2"/>
        <charset val="238"/>
      </rPr>
      <t xml:space="preserve"> (techniczny)</t>
    </r>
    <r>
      <rPr>
        <b/>
        <sz val="9"/>
        <rFont val="Calibri"/>
        <family val="2"/>
        <charset val="238"/>
      </rPr>
      <t xml:space="preserve"> - instalacji tryskaczowej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</si>
  <si>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powykonawczy</t>
    </r>
    <r>
      <rPr>
        <sz val="9"/>
        <rFont val="Calibri"/>
        <family val="2"/>
        <charset val="238"/>
      </rPr>
      <t xml:space="preserve"> (techniczny) -</t>
    </r>
    <r>
      <rPr>
        <b/>
        <sz val="9"/>
        <rFont val="Calibri"/>
        <family val="2"/>
        <charset val="238"/>
      </rPr>
      <t xml:space="preserve"> instalacji tryskaczowej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</si>
  <si>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wykonawczy</t>
    </r>
    <r>
      <rPr>
        <sz val="9"/>
        <rFont val="Calibri"/>
        <family val="2"/>
        <charset val="238"/>
      </rPr>
      <t xml:space="preserve"> (techniczny) -</t>
    </r>
    <r>
      <rPr>
        <b/>
        <sz val="9"/>
        <rFont val="Calibri"/>
        <family val="2"/>
        <charset val="238"/>
      </rPr>
      <t xml:space="preserve"> instalacji klimatyzacji (pomy ciepła) i wentylacji </t>
    </r>
    <r>
      <rPr>
        <sz val="9"/>
        <rFont val="Calibri"/>
        <family val="2"/>
        <charset val="238"/>
      </rPr>
      <t>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</si>
  <si>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powykonawczy</t>
    </r>
    <r>
      <rPr>
        <sz val="9"/>
        <rFont val="Calibri"/>
        <family val="2"/>
        <charset val="238"/>
      </rPr>
      <t xml:space="preserve"> (techniczny) -</t>
    </r>
    <r>
      <rPr>
        <b/>
        <sz val="9"/>
        <rFont val="Calibri"/>
        <family val="2"/>
        <charset val="238"/>
      </rPr>
      <t xml:space="preserve"> instalacji klimatyzacji (pomy ciepła) i wentylacji </t>
    </r>
    <r>
      <rPr>
        <sz val="9"/>
        <rFont val="Calibri"/>
        <family val="2"/>
        <charset val="238"/>
      </rPr>
      <t>z uzgodnieniem projektanta głównego i rzeczoznawcy ds. zabezpieczeń  p.poż.</t>
    </r>
  </si>
  <si>
    <t xml:space="preserve">BUDOWLANKA - roboty budowlane - wykończeniowo-adaptacyjne </t>
  </si>
  <si>
    <t>KOMPUTEROWA (Instalacja sieci LAN)</t>
  </si>
  <si>
    <t>Wyszczególnienie pozycji nakładów:</t>
  </si>
  <si>
    <t>G VI (629) - CCTV</t>
  </si>
  <si>
    <t>brutto w PLN</t>
  </si>
  <si>
    <t>L.p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</si>
  <si>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</si>
  <si>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</si>
  <si>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</si>
  <si>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</si>
  <si>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</si>
  <si>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</si>
  <si>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</si>
  <si>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</si>
  <si>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</si>
  <si>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</si>
  <si>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</si>
  <si>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</si>
  <si>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</si>
  <si>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</si>
  <si>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</si>
  <si>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</si>
  <si>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</si>
  <si>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</si>
  <si>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</si>
  <si>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</si>
  <si>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</si>
  <si>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</si>
  <si>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</si>
  <si>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Inwestycje w obce środki trwałe</t>
  </si>
  <si>
    <r>
      <t>SPORZĄDZENIE DOKUMENTACJI  PROJEKTOWEJ,</t>
    </r>
    <r>
      <rPr>
        <sz val="11"/>
        <rFont val="Calibri"/>
        <family val="2"/>
        <charset val="238"/>
      </rPr>
      <t xml:space="preserve"> 
</t>
    </r>
    <r>
      <rPr>
        <sz val="9"/>
        <rFont val="Calibri"/>
        <family val="2"/>
        <charset val="238"/>
      </rPr>
      <t>w tym wynagrodzenia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autorskie za udzielenie licencji:</t>
    </r>
  </si>
  <si>
    <t>DSO - Dźwiękowy system ostrzegawczy</t>
  </si>
  <si>
    <t>BUDYNKI I POMIESZCZENIA  - roboty budowlane i instalacyjne</t>
  </si>
  <si>
    <t>2.14</t>
  </si>
  <si>
    <t xml:space="preserve">SSP  - System sygnalizacji pożarowej </t>
  </si>
  <si>
    <t>WENTYLACJA - HVAC (mechaniczna)</t>
  </si>
  <si>
    <t>URZĄDZENIA TECHNICZNE:</t>
  </si>
  <si>
    <t>MARKETING - napisy: naklejki, wyklejki:</t>
  </si>
  <si>
    <t>data:</t>
  </si>
  <si>
    <t>podpis i pieczątka Wykonawcy</t>
  </si>
  <si>
    <r>
      <t xml:space="preserve">WYKONAWCA:
</t>
    </r>
    <r>
      <rPr>
        <b/>
        <sz val="11"/>
        <color indexed="8"/>
        <rFont val="Arial"/>
        <family val="2"/>
        <charset val="238"/>
      </rPr>
      <t/>
    </r>
  </si>
  <si>
    <r>
      <t>Zamawiający:</t>
    </r>
    <r>
      <rPr>
        <b/>
        <sz val="10"/>
        <color indexed="8"/>
        <rFont val="Arial"/>
        <family val="2"/>
        <charset val="238"/>
      </rPr>
      <t xml:space="preserve">
</t>
    </r>
    <r>
      <rPr>
        <b/>
        <sz val="9"/>
        <color indexed="8"/>
        <rFont val="Arial"/>
        <family val="2"/>
        <charset val="238"/>
      </rPr>
      <t>Poczta Polska S. A.</t>
    </r>
    <r>
      <rPr>
        <b/>
        <sz val="10"/>
        <color indexed="8"/>
        <rFont val="Arial"/>
        <family val="2"/>
        <charset val="238"/>
      </rPr>
      <t xml:space="preserve">
</t>
    </r>
    <r>
      <rPr>
        <sz val="9"/>
        <color indexed="8"/>
        <rFont val="Arial"/>
        <family val="2"/>
        <charset val="238"/>
      </rPr>
      <t>Ośrodek Infrastruktury w Krakowie ul. Prokocimska 6, 30-945 Kraków</t>
    </r>
  </si>
  <si>
    <r>
      <rPr>
        <b/>
        <sz val="10"/>
        <color indexed="8"/>
        <rFont val="Arial"/>
        <family val="2"/>
        <charset val="238"/>
      </rPr>
      <t xml:space="preserve">Lokalizacja/ adres obiektu: </t>
    </r>
    <r>
      <rPr>
        <b/>
        <sz val="14"/>
        <color indexed="8"/>
        <rFont val="Arial"/>
        <family val="2"/>
        <charset val="238"/>
      </rPr>
      <t xml:space="preserve">
</t>
    </r>
    <r>
      <rPr>
        <sz val="10"/>
        <color indexed="8"/>
        <rFont val="Arial"/>
        <family val="2"/>
        <charset val="238"/>
      </rPr>
      <t>Centrum Handlowe Bonarka ul. Kamienskiego 11; 30-644 Kraków</t>
    </r>
  </si>
  <si>
    <t>MARKETING - napisy: Litery. Logotyp, naklejki, wyklejki:</t>
  </si>
  <si>
    <t>4.1</t>
  </si>
  <si>
    <t>Cena</t>
  </si>
  <si>
    <r>
      <t xml:space="preserve">KŚT
</t>
    </r>
    <r>
      <rPr>
        <sz val="9"/>
        <rFont val="Arial CE"/>
        <charset val="238"/>
      </rPr>
      <t>Klasyfikacja Środków
Trwałych</t>
    </r>
  </si>
  <si>
    <t xml:space="preserve">wyliczenie  na podstawwie 
poz. nr I
 kosztorysu - zał. nr 2.2 do SWZ </t>
  </si>
  <si>
    <t>WOD.-KAN. (Instalacja sanitarna pom. socjalnego)</t>
  </si>
  <si>
    <t>WITRYNY SZKLANE (dostawa z montażem: witryna frontowa z drzwiami oraz witryna boczna)</t>
  </si>
  <si>
    <t>KLIMATYZACJA  - HVAC (Instalacja pompy ciepła: grzanie i chłodzenie)</t>
  </si>
  <si>
    <t>KURTYNY POWIETRZNE ELEKTR. GRZEWCZE  -  dostawa z montażem</t>
  </si>
  <si>
    <r>
      <t>ROBOTY DODATKOWE -</t>
    </r>
    <r>
      <rPr>
        <sz val="9"/>
        <rFont val="Calibri"/>
        <family val="2"/>
        <charset val="238"/>
      </rPr>
      <t xml:space="preserve"> zabezpieczenie terenu robót, osób i mienia, utylizacja odpadów, wywóz gruzu i śmieci, koszty mediów i odprowadzenia ścieków oraz wszelkie pozostałe roboty i koszty niezbędne do wykonania przedmiotu zamówienia/umowy</t>
    </r>
  </si>
  <si>
    <t>ZABEZPIECZENIA - dostawa z montażem instalacji i urządzeń systemu CCTV</t>
  </si>
  <si>
    <t>Załącznik nr 2 do SWZ / nr 11.1 do umowy</t>
  </si>
  <si>
    <r>
      <t xml:space="preserve">KOSZTORYS  OFERTOWY - TABELA  ZBIORCZA
</t>
    </r>
    <r>
      <rPr>
        <sz val="12"/>
        <color indexed="8"/>
        <rFont val="Arial"/>
        <family val="2"/>
        <charset val="238"/>
      </rPr>
      <t xml:space="preserve">inwestycji budowlanej w formule - zaprojektuj i wybuduj - obejmującej
łączną realizację: opracowania dokumentacji projektowej oraz wykonania robót budowlanych: </t>
    </r>
    <r>
      <rPr>
        <b/>
        <sz val="14"/>
        <color indexed="8"/>
        <rFont val="Arial"/>
        <family val="2"/>
        <charset val="238"/>
      </rPr>
      <t xml:space="preserve">
</t>
    </r>
    <r>
      <rPr>
        <b/>
        <i/>
        <sz val="14"/>
        <color indexed="12"/>
        <rFont val="Arial"/>
        <family val="2"/>
        <charset val="238"/>
      </rPr>
      <t xml:space="preserve">"Adaptacja nowego lokalu dla potrzeb funkcjonowania </t>
    </r>
    <r>
      <rPr>
        <b/>
        <i/>
        <sz val="14"/>
        <color indexed="8"/>
        <rFont val="Arial"/>
        <family val="2"/>
        <charset val="238"/>
      </rPr>
      <t xml:space="preserve">
</t>
    </r>
    <r>
      <rPr>
        <b/>
        <i/>
        <sz val="14"/>
        <color indexed="12"/>
        <rFont val="Arial"/>
        <family val="2"/>
        <charset val="238"/>
      </rPr>
      <t>FUP Kraków 47 z przekształcenia UP Kraków 50 (w GH BONARKA)"</t>
    </r>
    <r>
      <rPr>
        <b/>
        <sz val="14"/>
        <color indexed="12"/>
        <rFont val="Arial"/>
        <family val="2"/>
        <charset val="238"/>
      </rPr>
      <t xml:space="preserve">   </t>
    </r>
    <r>
      <rPr>
        <b/>
        <sz val="14"/>
        <color indexed="8"/>
        <rFont val="Arial"/>
        <family val="2"/>
        <charset val="238"/>
      </rPr>
      <t xml:space="preserve">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</si>
</sst>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.00\ &quot;zł&quot;"/>
  </numFmts>
  <fonts count="52">
    <font>
      <sz val="11"/>
      <color theme="1"/>
      <name val="Arial"/>
      <family val="2"/>
      <charset val="238"/>
    </font>
    <font>
      <b/>
      <sz val="10"/>
      <name val="Arial CE"/>
      <charset val="238"/>
    </font>
    <font>
      <sz val="10"/>
      <name val="Helv"/>
      <charset val="204"/>
    </font>
    <font>
      <b/>
      <sz val="14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sz val="11"/>
      <color indexed="56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Times New Roman CE"/>
      <family val="1"/>
      <charset val="238"/>
    </font>
    <font>
      <b/>
      <i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4"/>
      <color indexed="12"/>
      <name val="Arial"/>
      <family val="2"/>
      <charset val="238"/>
    </font>
    <font>
      <b/>
      <sz val="14"/>
      <color indexed="12"/>
      <name val="Arial"/>
      <family val="2"/>
      <charset val="238"/>
    </font>
    <font>
      <sz val="7"/>
      <color indexed="8"/>
      <name val="Calibri"/>
      <family val="2"/>
      <charset val="238"/>
    </font>
    <font>
      <b/>
      <i/>
      <sz val="8"/>
      <name val="Arial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color indexed="12"/>
      <name val="Calibri"/>
      <family val="2"/>
      <charset val="238"/>
    </font>
    <font>
      <sz val="10"/>
      <name val="Calibri"/>
      <family val="2"/>
      <charset val="238"/>
    </font>
    <font>
      <sz val="8"/>
      <color indexed="12"/>
      <name val="Calibri"/>
      <family val="2"/>
      <charset val="238"/>
    </font>
    <font>
      <sz val="8"/>
      <color indexed="10"/>
      <name val="Calibri"/>
      <family val="2"/>
      <charset val="238"/>
    </font>
    <font>
      <sz val="10"/>
      <color indexed="10"/>
      <name val="Calibri"/>
      <family val="2"/>
      <charset val="238"/>
    </font>
    <font>
      <i/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1"/>
      <name val="Calibri"/>
      <family val="2"/>
      <charset val="238"/>
    </font>
    <font>
      <sz val="11"/>
      <color indexed="8"/>
      <name val="Arial"/>
      <family val="2"/>
      <charset val="238"/>
    </font>
    <font>
      <b/>
      <i/>
      <sz val="9"/>
      <name val="Arial CE"/>
      <charset val="238"/>
    </font>
    <font>
      <sz val="11"/>
      <name val="Calibri"/>
      <family val="2"/>
      <charset val="238"/>
    </font>
    <font>
      <i/>
      <sz val="8"/>
      <name val="Arial CE"/>
      <charset val="238"/>
    </font>
    <font>
      <b/>
      <sz val="8"/>
      <name val="Calibri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8"/>
      <name val="Calibri"/>
      <family val="2"/>
      <charset val="238"/>
    </font>
    <font>
      <b/>
      <sz val="8"/>
      <color indexed="8"/>
      <name val="Arial"/>
      <family val="2"/>
      <charset val="238"/>
    </font>
    <font>
      <sz val="9"/>
      <name val="Arial CE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/>
    <xf numFmtId="0" fontId="18" fillId="0" borderId="0"/>
    <xf numFmtId="0" fontId="51" fillId="0" borderId="0"/>
    <xf numFmtId="0" fontId="47" fillId="0" borderId="0"/>
    <xf numFmtId="0" fontId="2" fillId="0" borderId="0"/>
  </cellStyleXfs>
  <cellXfs count="142">
    <xf numFmtId="0" fontId="0" fillId="0" borderId="0" xfId="0"/>
    <xf numFmtId="0" fontId="0" fillId="0" borderId="0" xfId="0" applyFill="1" applyAlignment="1">
      <alignment horizontal="center" vertical="center" textRotation="90"/>
    </xf>
    <xf numFmtId="165" fontId="0" fillId="0" borderId="0" xfId="0" applyNumberFormat="1" applyFill="1" applyAlignment="1">
      <alignment horizontal="right" vertical="center"/>
    </xf>
    <xf numFmtId="165" fontId="5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 textRotation="90"/>
    </xf>
    <xf numFmtId="2" fontId="9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textRotation="90"/>
    </xf>
    <xf numFmtId="165" fontId="5" fillId="0" borderId="0" xfId="0" applyNumberFormat="1" applyFont="1" applyFill="1" applyAlignment="1">
      <alignment horizontal="right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24" fillId="0" borderId="8" xfId="5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4" fontId="26" fillId="0" borderId="4" xfId="0" applyNumberFormat="1" applyFont="1" applyFill="1" applyBorder="1" applyAlignment="1">
      <alignment horizontal="left" vertical="center" wrapText="1"/>
    </xf>
    <xf numFmtId="4" fontId="27" fillId="0" borderId="4" xfId="0" applyNumberFormat="1" applyFont="1" applyFill="1" applyBorder="1" applyAlignment="1">
      <alignment vertical="center" wrapText="1"/>
    </xf>
    <xf numFmtId="4" fontId="27" fillId="2" borderId="4" xfId="0" applyNumberFormat="1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vertical="center" wrapText="1"/>
    </xf>
    <xf numFmtId="4" fontId="26" fillId="0" borderId="5" xfId="0" applyNumberFormat="1" applyFont="1" applyFill="1" applyBorder="1" applyAlignment="1">
      <alignment horizontal="left" vertical="center" wrapText="1"/>
    </xf>
    <xf numFmtId="4" fontId="26" fillId="0" borderId="10" xfId="0" applyNumberFormat="1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49" fontId="37" fillId="0" borderId="18" xfId="0" applyNumberFormat="1" applyFont="1" applyFill="1" applyBorder="1" applyAlignment="1">
      <alignment horizontal="center" vertical="center"/>
    </xf>
    <xf numFmtId="4" fontId="27" fillId="2" borderId="9" xfId="0" applyNumberFormat="1" applyFont="1" applyFill="1" applyBorder="1" applyAlignment="1">
      <alignment vertical="center" wrapText="1"/>
    </xf>
    <xf numFmtId="164" fontId="24" fillId="0" borderId="19" xfId="5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164" fontId="24" fillId="0" borderId="14" xfId="5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164" fontId="24" fillId="0" borderId="15" xfId="5" applyNumberFormat="1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/>
    </xf>
    <xf numFmtId="4" fontId="46" fillId="0" borderId="8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4" fontId="1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4" fontId="32" fillId="0" borderId="28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4" fontId="32" fillId="0" borderId="24" xfId="0" applyNumberFormat="1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47" fillId="0" borderId="0" xfId="4" applyBorder="1" applyAlignment="1">
      <alignment horizontal="right" vertical="center" wrapText="1"/>
    </xf>
    <xf numFmtId="0" fontId="17" fillId="0" borderId="0" xfId="4" applyFont="1" applyBorder="1" applyAlignment="1">
      <alignment horizontal="left" vertical="center" wrapText="1"/>
    </xf>
    <xf numFmtId="49" fontId="37" fillId="0" borderId="33" xfId="0" applyNumberFormat="1" applyFont="1" applyFill="1" applyBorder="1" applyAlignment="1">
      <alignment horizontal="center" vertical="center"/>
    </xf>
    <xf numFmtId="164" fontId="35" fillId="0" borderId="5" xfId="5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49" fontId="37" fillId="0" borderId="34" xfId="0" applyNumberFormat="1" applyFont="1" applyFill="1" applyBorder="1" applyAlignment="1">
      <alignment horizontal="center" vertical="center"/>
    </xf>
    <xf numFmtId="3" fontId="42" fillId="0" borderId="35" xfId="0" applyNumberFormat="1" applyFont="1" applyFill="1" applyBorder="1" applyAlignment="1">
      <alignment horizontal="center" vertical="center"/>
    </xf>
    <xf numFmtId="4" fontId="27" fillId="2" borderId="35" xfId="0" applyNumberFormat="1" applyFont="1" applyFill="1" applyBorder="1" applyAlignment="1">
      <alignment horizontal="left" vertical="center" wrapText="1"/>
    </xf>
    <xf numFmtId="0" fontId="13" fillId="0" borderId="36" xfId="0" applyFont="1" applyFill="1" applyBorder="1" applyAlignment="1">
      <alignment horizontal="left" vertical="center" wrapText="1"/>
    </xf>
    <xf numFmtId="0" fontId="13" fillId="0" borderId="37" xfId="0" applyFont="1" applyFill="1" applyBorder="1" applyAlignment="1">
      <alignment horizontal="left" vertical="center" wrapText="1"/>
    </xf>
    <xf numFmtId="0" fontId="6" fillId="3" borderId="38" xfId="0" applyFont="1" applyFill="1" applyBorder="1" applyAlignment="1">
      <alignment vertical="center"/>
    </xf>
    <xf numFmtId="0" fontId="6" fillId="3" borderId="39" xfId="0" applyFont="1" applyFill="1" applyBorder="1" applyAlignment="1">
      <alignment vertical="center" wrapText="1"/>
    </xf>
    <xf numFmtId="0" fontId="0" fillId="3" borderId="39" xfId="0" applyFill="1" applyBorder="1" applyAlignment="1">
      <alignment vertical="center"/>
    </xf>
    <xf numFmtId="10" fontId="49" fillId="0" borderId="40" xfId="0" applyNumberFormat="1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right" vertical="center"/>
    </xf>
    <xf numFmtId="0" fontId="12" fillId="3" borderId="40" xfId="0" applyFont="1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0" fillId="0" borderId="30" xfId="0" applyFill="1" applyBorder="1" applyAlignment="1">
      <alignment vertical="center" wrapText="1"/>
    </xf>
    <xf numFmtId="0" fontId="0" fillId="0" borderId="30" xfId="0" applyFill="1" applyBorder="1" applyAlignment="1">
      <alignment vertical="center"/>
    </xf>
    <xf numFmtId="4" fontId="11" fillId="0" borderId="42" xfId="0" applyNumberFormat="1" applyFont="1" applyFill="1" applyBorder="1" applyAlignment="1">
      <alignment vertical="center"/>
    </xf>
    <xf numFmtId="0" fontId="23" fillId="0" borderId="27" xfId="0" applyFont="1" applyBorder="1" applyAlignment="1">
      <alignment horizontal="right" vertical="center"/>
    </xf>
    <xf numFmtId="0" fontId="7" fillId="0" borderId="21" xfId="0" applyFont="1" applyBorder="1" applyAlignment="1">
      <alignment horizontal="center" vertical="center" wrapText="1"/>
    </xf>
    <xf numFmtId="165" fontId="43" fillId="2" borderId="2" xfId="4" applyNumberFormat="1" applyFont="1" applyFill="1" applyBorder="1" applyAlignment="1">
      <alignment horizontal="center" vertical="center" wrapText="1"/>
    </xf>
    <xf numFmtId="165" fontId="43" fillId="2" borderId="3" xfId="4" applyNumberFormat="1" applyFont="1" applyFill="1" applyBorder="1" applyAlignment="1">
      <alignment horizontal="center" vertical="center" wrapText="1"/>
    </xf>
    <xf numFmtId="0" fontId="16" fillId="0" borderId="0" xfId="4" applyFont="1" applyBorder="1" applyAlignment="1">
      <alignment horizontal="center" vertical="center" wrapText="1"/>
    </xf>
    <xf numFmtId="4" fontId="12" fillId="3" borderId="40" xfId="0" applyNumberFormat="1" applyFont="1" applyFill="1" applyBorder="1" applyAlignment="1">
      <alignment horizontal="center" vertical="center"/>
    </xf>
    <xf numFmtId="4" fontId="13" fillId="0" borderId="40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right" vertical="center" wrapText="1"/>
    </xf>
    <xf numFmtId="4" fontId="30" fillId="0" borderId="44" xfId="0" applyNumberFormat="1" applyFont="1" applyFill="1" applyBorder="1" applyAlignment="1">
      <alignment horizontal="center" vertical="center" wrapText="1"/>
    </xf>
    <xf numFmtId="4" fontId="30" fillId="0" borderId="17" xfId="0" applyNumberFormat="1" applyFont="1" applyFill="1" applyBorder="1" applyAlignment="1">
      <alignment horizontal="center" vertical="center" wrapText="1"/>
    </xf>
    <xf numFmtId="4" fontId="34" fillId="0" borderId="17" xfId="0" applyNumberFormat="1" applyFont="1" applyFill="1" applyBorder="1" applyAlignment="1">
      <alignment horizontal="center" vertical="center" wrapText="1"/>
    </xf>
    <xf numFmtId="4" fontId="34" fillId="0" borderId="28" xfId="0" applyNumberFormat="1" applyFont="1" applyFill="1" applyBorder="1" applyAlignment="1">
      <alignment horizontal="center" vertical="center" wrapText="1"/>
    </xf>
    <xf numFmtId="4" fontId="28" fillId="4" borderId="22" xfId="0" applyNumberFormat="1" applyFont="1" applyFill="1" applyBorder="1" applyAlignment="1">
      <alignment horizontal="center" vertical="center" wrapText="1"/>
    </xf>
    <xf numFmtId="4" fontId="30" fillId="5" borderId="4" xfId="0" applyNumberFormat="1" applyFont="1" applyFill="1" applyBorder="1" applyAlignment="1">
      <alignment vertical="center"/>
    </xf>
    <xf numFmtId="4" fontId="31" fillId="6" borderId="10" xfId="0" applyNumberFormat="1" applyFont="1" applyFill="1" applyBorder="1" applyAlignment="1">
      <alignment horizontal="right" vertical="center" wrapText="1"/>
    </xf>
    <xf numFmtId="4" fontId="31" fillId="6" borderId="4" xfId="0" applyNumberFormat="1" applyFont="1" applyFill="1" applyBorder="1" applyAlignment="1">
      <alignment horizontal="right" vertical="center" wrapText="1"/>
    </xf>
    <xf numFmtId="4" fontId="31" fillId="6" borderId="10" xfId="0" applyNumberFormat="1" applyFont="1" applyFill="1" applyBorder="1" applyAlignment="1">
      <alignment vertical="center"/>
    </xf>
    <xf numFmtId="4" fontId="31" fillId="6" borderId="4" xfId="0" applyNumberFormat="1" applyFont="1" applyFill="1" applyBorder="1" applyAlignment="1">
      <alignment vertical="center"/>
    </xf>
    <xf numFmtId="4" fontId="32" fillId="0" borderId="12" xfId="0" applyNumberFormat="1" applyFont="1" applyFill="1" applyBorder="1" applyAlignment="1">
      <alignment horizontal="center" vertical="center" wrapText="1"/>
    </xf>
    <xf numFmtId="4" fontId="32" fillId="0" borderId="17" xfId="0" applyNumberFormat="1" applyFont="1" applyFill="1" applyBorder="1" applyAlignment="1">
      <alignment horizontal="center" vertical="center" wrapText="1"/>
    </xf>
    <xf numFmtId="4" fontId="33" fillId="0" borderId="17" xfId="0" applyNumberFormat="1" applyFont="1" applyFill="1" applyBorder="1" applyAlignment="1">
      <alignment horizontal="center" vertical="center" wrapText="1"/>
    </xf>
    <xf numFmtId="4" fontId="33" fillId="0" borderId="28" xfId="0" applyNumberFormat="1" applyFont="1" applyFill="1" applyBorder="1" applyAlignment="1">
      <alignment horizontal="center" vertical="center" wrapText="1"/>
    </xf>
    <xf numFmtId="4" fontId="31" fillId="6" borderId="9" xfId="0" applyNumberFormat="1" applyFont="1" applyFill="1" applyBorder="1" applyAlignment="1">
      <alignment vertical="center"/>
    </xf>
    <xf numFmtId="0" fontId="0" fillId="3" borderId="29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12" fillId="3" borderId="25" xfId="0" applyFont="1" applyFill="1" applyBorder="1" applyAlignment="1">
      <alignment horizontal="center" vertical="center"/>
    </xf>
    <xf numFmtId="4" fontId="16" fillId="3" borderId="25" xfId="0" applyNumberFormat="1" applyFont="1" applyFill="1" applyBorder="1" applyAlignment="1">
      <alignment horizontal="center" vertical="center" wrapText="1"/>
    </xf>
    <xf numFmtId="4" fontId="25" fillId="3" borderId="25" xfId="0" applyNumberFormat="1" applyFont="1" applyFill="1" applyBorder="1" applyAlignment="1">
      <alignment horizontal="center" vertical="center" wrapText="1"/>
    </xf>
    <xf numFmtId="4" fontId="12" fillId="3" borderId="32" xfId="0" applyNumberFormat="1" applyFont="1" applyFill="1" applyBorder="1" applyAlignment="1">
      <alignment horizontal="center" vertical="center"/>
    </xf>
    <xf numFmtId="3" fontId="1" fillId="3" borderId="29" xfId="0" applyNumberFormat="1" applyFont="1" applyFill="1" applyBorder="1" applyAlignment="1">
      <alignment horizontal="center" vertical="center"/>
    </xf>
    <xf numFmtId="3" fontId="40" fillId="3" borderId="25" xfId="0" applyNumberFormat="1" applyFont="1" applyFill="1" applyBorder="1" applyAlignment="1">
      <alignment horizontal="center" vertical="center" wrapText="1"/>
    </xf>
    <xf numFmtId="164" fontId="45" fillId="3" borderId="32" xfId="5" applyNumberFormat="1" applyFont="1" applyFill="1" applyBorder="1" applyAlignment="1">
      <alignment horizontal="center" vertical="center" wrapText="1"/>
    </xf>
    <xf numFmtId="4" fontId="38" fillId="3" borderId="38" xfId="0" applyNumberFormat="1" applyFont="1" applyFill="1" applyBorder="1" applyAlignment="1">
      <alignment horizontal="center" vertical="center" wrapText="1"/>
    </xf>
    <xf numFmtId="0" fontId="39" fillId="3" borderId="45" xfId="0" applyFont="1" applyFill="1" applyBorder="1" applyAlignment="1">
      <alignment horizontal="center" vertical="center" wrapText="1"/>
    </xf>
    <xf numFmtId="4" fontId="25" fillId="3" borderId="32" xfId="0" applyNumberFormat="1" applyFont="1" applyFill="1" applyBorder="1" applyAlignment="1">
      <alignment horizontal="center" vertical="center" wrapText="1"/>
    </xf>
    <xf numFmtId="3" fontId="36" fillId="3" borderId="29" xfId="0" applyNumberFormat="1" applyFont="1" applyFill="1" applyBorder="1" applyAlignment="1">
      <alignment horizontal="center" vertical="center"/>
    </xf>
    <xf numFmtId="0" fontId="29" fillId="3" borderId="45" xfId="0" applyFont="1" applyFill="1" applyBorder="1" applyAlignment="1">
      <alignment horizontal="center" vertical="center" wrapText="1"/>
    </xf>
    <xf numFmtId="4" fontId="25" fillId="3" borderId="32" xfId="0" applyNumberFormat="1" applyFont="1" applyFill="1" applyBorder="1" applyAlignment="1">
      <alignment vertical="center"/>
    </xf>
    <xf numFmtId="4" fontId="46" fillId="3" borderId="25" xfId="0" applyNumberFormat="1" applyFont="1" applyFill="1" applyBorder="1" applyAlignment="1">
      <alignment horizontal="center" vertical="center"/>
    </xf>
    <xf numFmtId="4" fontId="38" fillId="3" borderId="41" xfId="0" applyNumberFormat="1" applyFont="1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" fontId="30" fillId="5" borderId="35" xfId="0" applyNumberFormat="1" applyFont="1" applyFill="1" applyBorder="1" applyAlignment="1">
      <alignment horizontal="right" vertical="center" wrapText="1"/>
    </xf>
    <xf numFmtId="3" fontId="1" fillId="0" borderId="46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2" fontId="48" fillId="2" borderId="0" xfId="4" applyNumberFormat="1" applyFont="1" applyFill="1" applyBorder="1" applyAlignment="1">
      <alignment horizontal="center" vertical="center" wrapText="1"/>
    </xf>
    <xf numFmtId="2" fontId="48" fillId="2" borderId="26" xfId="4" applyNumberFormat="1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30" xfId="0" applyFill="1" applyBorder="1" applyAlignment="1">
      <alignment vertical="center"/>
    </xf>
    <xf numFmtId="0" fontId="0" fillId="0" borderId="30" xfId="0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Fill="1" applyAlignment="1">
      <alignment horizontal="right" vertical="center"/>
    </xf>
    <xf numFmtId="3" fontId="1" fillId="0" borderId="7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4" fillId="0" borderId="38" xfId="0" applyFont="1" applyFill="1" applyBorder="1" applyAlignment="1">
      <alignment horizontal="left" vertical="center" wrapText="1"/>
    </xf>
    <xf numFmtId="0" fontId="44" fillId="0" borderId="39" xfId="0" applyFont="1" applyBorder="1" applyAlignment="1">
      <alignment horizontal="left" vertical="center" wrapText="1"/>
    </xf>
    <xf numFmtId="0" fontId="44" fillId="0" borderId="47" xfId="0" applyFont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12" fillId="0" borderId="38" xfId="0" applyFont="1" applyFill="1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</cellXfs>
  <cellStyles count="6">
    <cellStyle name="Normalny" xfId="0" builtinId="0"/>
    <cellStyle name="Normalny 2" xfId="1" xr:uid="{00000000-0005-0000-0000-000001000000}"/>
    <cellStyle name="Normalny 2 2" xfId="2" xr:uid="{00000000-0005-0000-0000-000002000000}"/>
    <cellStyle name="Normalny 4" xfId="3" xr:uid="{00000000-0005-0000-0000-000003000000}"/>
    <cellStyle name="Normalny_OK_MH_Kosztor_SSWIN CCTV" xfId="4" xr:uid="{00000000-0005-0000-0000-000004000000}"/>
    <cellStyle name="Styl 1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U58"/>
  <sheetViews>
    <sheetView tabSelected="1" view="pageBreakPreview" zoomScale="85" zoomScaleNormal="85" zoomScaleSheetLayoutView="85" workbookViewId="0">
      <selection activeCell="B5" sqref="B5:G5"/>
    </sheetView>
  </sheetViews>
  <sheetFormatPr defaultColWidth="8.75" defaultRowHeight="14.25"/>
  <cols>
    <col min="1" max="1" width="8.75" style="39"/>
    <col min="2" max="2" width="3.875" style="39" customWidth="1"/>
    <col min="3" max="3" width="16.5" style="24" customWidth="1"/>
    <col min="4" max="4" width="12.375" style="39" customWidth="1"/>
    <col min="5" max="5" width="47.625" style="39" customWidth="1"/>
    <col min="6" max="6" width="8.875" style="39" customWidth="1"/>
    <col min="7" max="7" width="20.625" style="40" customWidth="1"/>
    <col min="8" max="8" width="8.75" style="39" hidden="1" customWidth="1"/>
    <col min="9" max="11" width="10.75" style="39" hidden="1" customWidth="1"/>
    <col min="12" max="16" width="8.75" style="39" hidden="1" customWidth="1"/>
    <col min="17" max="17" width="10.125" style="39" hidden="1" customWidth="1"/>
    <col min="18" max="29" width="8.75" style="39" hidden="1" customWidth="1"/>
    <col min="30" max="30" width="16.75" style="39" customWidth="1"/>
    <col min="31" max="32" width="8.75" style="39" customWidth="1"/>
    <col min="33" max="33" width="12.25" style="39" customWidth="1"/>
    <col min="34" max="38" width="8.75" style="39" customWidth="1"/>
    <col min="39" max="39" width="4.875" style="39" customWidth="1"/>
    <col min="40" max="40" width="8.75" style="39" customWidth="1"/>
    <col min="41" max="41" width="3.625" style="39" customWidth="1"/>
    <col min="42" max="42" width="4.25" style="39" customWidth="1"/>
    <col min="43" max="43" width="8.75" style="39" customWidth="1"/>
    <col min="44" max="44" width="6.75" style="39" customWidth="1"/>
    <col min="45" max="45" width="3.25" style="39" customWidth="1"/>
    <col min="46" max="16384" width="8.75" style="39"/>
  </cols>
  <sheetData>
    <row r="1" spans="2:27" ht="24.6" customHeight="1" thickBot="1">
      <c r="B1" s="125" t="s">
        <v>100</v>
      </c>
      <c r="C1" s="126"/>
      <c r="D1" s="126"/>
      <c r="E1" s="126"/>
    </row>
    <row r="2" spans="2:27" ht="100.15" customHeight="1" thickBot="1">
      <c r="B2" s="132" t="s">
        <v>101</v>
      </c>
      <c r="C2" s="133"/>
      <c r="D2" s="133"/>
      <c r="E2" s="133"/>
      <c r="F2" s="133"/>
      <c r="G2" s="134"/>
      <c r="J2" s="7" t="s">
        <v>34</v>
      </c>
      <c r="K2" s="1" t="s">
        <v>28</v>
      </c>
      <c r="L2" s="4" t="s">
        <v>19</v>
      </c>
      <c r="M2" s="4" t="s">
        <v>35</v>
      </c>
      <c r="N2" s="1" t="s">
        <v>17</v>
      </c>
      <c r="O2" s="1" t="s">
        <v>18</v>
      </c>
      <c r="P2" s="1" t="s">
        <v>27</v>
      </c>
      <c r="Q2" s="1" t="s">
        <v>20</v>
      </c>
      <c r="R2" s="1" t="s">
        <v>21</v>
      </c>
      <c r="S2" s="1" t="s">
        <v>23</v>
      </c>
      <c r="T2" s="1" t="s">
        <v>22</v>
      </c>
      <c r="U2" s="8" t="s">
        <v>31</v>
      </c>
      <c r="V2" s="8" t="s">
        <v>30</v>
      </c>
      <c r="W2" s="8" t="s">
        <v>24</v>
      </c>
      <c r="X2" s="1" t="s">
        <v>25</v>
      </c>
      <c r="Y2" s="1" t="s">
        <v>26</v>
      </c>
      <c r="Z2" s="1" t="s">
        <v>32</v>
      </c>
      <c r="AA2" s="1" t="s">
        <v>33</v>
      </c>
    </row>
    <row r="3" spans="2:27" ht="31.9" customHeight="1" thickBot="1">
      <c r="B3" s="138" t="s">
        <v>88</v>
      </c>
      <c r="C3" s="123"/>
      <c r="D3" s="123"/>
      <c r="E3" s="123"/>
      <c r="F3" s="123"/>
      <c r="G3" s="124"/>
      <c r="U3" s="41"/>
      <c r="V3" s="41"/>
      <c r="W3" s="41"/>
    </row>
    <row r="4" spans="2:27" ht="57" customHeight="1" thickBot="1">
      <c r="B4" s="139" t="s">
        <v>86</v>
      </c>
      <c r="C4" s="140"/>
      <c r="D4" s="140"/>
      <c r="E4" s="140"/>
      <c r="F4" s="140"/>
      <c r="G4" s="141"/>
      <c r="U4" s="41"/>
      <c r="V4" s="41"/>
      <c r="W4" s="41"/>
    </row>
    <row r="5" spans="2:27" ht="247.9" customHeight="1" thickBot="1">
      <c r="B5" s="135" t="s">
        <v>0</v>
      </c>
      <c r="C5" s="136"/>
      <c r="D5" s="136"/>
      <c r="E5" s="136"/>
      <c r="F5" s="136"/>
      <c r="G5" s="137"/>
      <c r="U5" s="41"/>
      <c r="V5" s="41"/>
      <c r="W5" s="41"/>
    </row>
    <row r="6" spans="2:27" ht="46.9" customHeight="1" thickBot="1">
      <c r="B6" s="122" t="s">
        <v>87</v>
      </c>
      <c r="C6" s="123"/>
      <c r="D6" s="123"/>
      <c r="E6" s="123"/>
      <c r="F6" s="123"/>
      <c r="G6" s="124"/>
      <c r="U6" s="41"/>
      <c r="V6" s="41"/>
      <c r="W6" s="41"/>
    </row>
    <row r="7" spans="2:27" ht="37.15" customHeight="1">
      <c r="B7" s="118" t="s">
        <v>51</v>
      </c>
      <c r="C7" s="130" t="s">
        <v>92</v>
      </c>
      <c r="D7" s="115" t="s">
        <v>36</v>
      </c>
      <c r="E7" s="12" t="s">
        <v>48</v>
      </c>
      <c r="F7" s="10" t="s">
        <v>91</v>
      </c>
      <c r="G7" s="11" t="s">
        <v>16</v>
      </c>
      <c r="H7" s="39" t="s">
        <v>29</v>
      </c>
      <c r="J7" s="39">
        <v>12000</v>
      </c>
      <c r="K7" s="39">
        <v>40</v>
      </c>
      <c r="L7" s="39">
        <v>160</v>
      </c>
      <c r="M7" s="42">
        <v>1100</v>
      </c>
      <c r="N7" s="39">
        <v>160</v>
      </c>
      <c r="O7" s="42">
        <v>210</v>
      </c>
      <c r="P7" s="39">
        <v>150</v>
      </c>
      <c r="Q7" s="39">
        <v>1200</v>
      </c>
      <c r="R7" s="39">
        <v>6500</v>
      </c>
      <c r="S7" s="39">
        <v>16000</v>
      </c>
      <c r="T7" s="39">
        <v>4500</v>
      </c>
      <c r="U7" s="41">
        <v>1500</v>
      </c>
      <c r="V7" s="41">
        <v>14000</v>
      </c>
      <c r="W7" s="41">
        <v>2500</v>
      </c>
      <c r="X7" s="39">
        <v>7500</v>
      </c>
      <c r="Y7" s="39">
        <v>8000</v>
      </c>
      <c r="Z7" s="39">
        <v>1600</v>
      </c>
      <c r="AA7" s="39">
        <v>3500</v>
      </c>
    </row>
    <row r="8" spans="2:27" ht="18" customHeight="1" thickBot="1">
      <c r="B8" s="119"/>
      <c r="C8" s="131"/>
      <c r="D8" s="116" t="s">
        <v>50</v>
      </c>
      <c r="E8" s="27"/>
      <c r="F8" s="28" t="s">
        <v>12</v>
      </c>
      <c r="G8" s="29"/>
      <c r="U8" s="41"/>
      <c r="V8" s="41"/>
      <c r="W8" s="41"/>
    </row>
    <row r="9" spans="2:27" ht="34.15" customHeight="1" thickBot="1">
      <c r="B9" s="109">
        <v>1</v>
      </c>
      <c r="C9" s="104" t="s">
        <v>75</v>
      </c>
      <c r="D9" s="105">
        <f>G9*1.23</f>
        <v>0</v>
      </c>
      <c r="E9" s="106" t="s">
        <v>76</v>
      </c>
      <c r="F9" s="110"/>
      <c r="G9" s="111">
        <f>SUM(F10:F19)</f>
        <v>0</v>
      </c>
      <c r="I9" s="2" t="e">
        <f>J9</f>
        <v>#REF!</v>
      </c>
      <c r="J9" s="5" t="e">
        <f>#REF!*J7</f>
        <v>#REF!</v>
      </c>
      <c r="U9" s="41"/>
      <c r="V9" s="41"/>
      <c r="W9" s="41"/>
    </row>
    <row r="10" spans="2:27" ht="42" customHeight="1">
      <c r="B10" s="30" t="s">
        <v>52</v>
      </c>
      <c r="C10" s="23"/>
      <c r="D10" s="32"/>
      <c r="E10" s="20" t="s">
        <v>13</v>
      </c>
      <c r="F10" s="88"/>
      <c r="G10" s="82"/>
      <c r="I10" s="2"/>
      <c r="J10" s="5"/>
      <c r="U10" s="41"/>
      <c r="V10" s="41"/>
      <c r="W10" s="41"/>
    </row>
    <row r="11" spans="2:27" ht="33.6" customHeight="1">
      <c r="B11" s="30" t="s">
        <v>53</v>
      </c>
      <c r="C11" s="33"/>
      <c r="D11" s="34"/>
      <c r="E11" s="15" t="s">
        <v>15</v>
      </c>
      <c r="F11" s="89"/>
      <c r="G11" s="83"/>
      <c r="I11" s="2"/>
      <c r="J11" s="5"/>
      <c r="U11" s="41"/>
      <c r="V11" s="41"/>
      <c r="W11" s="41"/>
    </row>
    <row r="12" spans="2:27" ht="40.9" customHeight="1">
      <c r="B12" s="30" t="s">
        <v>54</v>
      </c>
      <c r="C12" s="33"/>
      <c r="D12" s="34"/>
      <c r="E12" s="15" t="s">
        <v>38</v>
      </c>
      <c r="F12" s="89"/>
      <c r="G12" s="83"/>
      <c r="I12" s="2"/>
      <c r="J12" s="5"/>
      <c r="U12" s="41"/>
      <c r="V12" s="41"/>
      <c r="W12" s="41"/>
    </row>
    <row r="13" spans="2:27" ht="44.45" customHeight="1">
      <c r="B13" s="30" t="s">
        <v>55</v>
      </c>
      <c r="C13" s="33"/>
      <c r="D13" s="34"/>
      <c r="E13" s="15" t="s">
        <v>39</v>
      </c>
      <c r="F13" s="89"/>
      <c r="G13" s="83"/>
      <c r="I13" s="2"/>
      <c r="J13" s="5"/>
      <c r="U13" s="41"/>
      <c r="V13" s="41"/>
      <c r="W13" s="41"/>
    </row>
    <row r="14" spans="2:27" ht="43.15" customHeight="1">
      <c r="B14" s="30" t="s">
        <v>56</v>
      </c>
      <c r="C14" s="33"/>
      <c r="D14" s="34"/>
      <c r="E14" s="15" t="s">
        <v>44</v>
      </c>
      <c r="F14" s="89"/>
      <c r="G14" s="83"/>
      <c r="I14" s="2"/>
      <c r="J14" s="5"/>
      <c r="U14" s="41"/>
      <c r="V14" s="41"/>
      <c r="W14" s="41"/>
    </row>
    <row r="15" spans="2:27" ht="44.45" customHeight="1">
      <c r="B15" s="30" t="s">
        <v>57</v>
      </c>
      <c r="C15" s="33"/>
      <c r="D15" s="34"/>
      <c r="E15" s="15" t="s">
        <v>45</v>
      </c>
      <c r="F15" s="89"/>
      <c r="G15" s="83"/>
      <c r="I15" s="2"/>
      <c r="J15" s="5"/>
      <c r="U15" s="41"/>
      <c r="V15" s="41"/>
      <c r="W15" s="41"/>
    </row>
    <row r="16" spans="2:27" ht="44.45" customHeight="1">
      <c r="B16" s="30" t="s">
        <v>58</v>
      </c>
      <c r="C16" s="33"/>
      <c r="D16" s="34"/>
      <c r="E16" s="15" t="s">
        <v>40</v>
      </c>
      <c r="F16" s="89"/>
      <c r="G16" s="84"/>
      <c r="I16" s="2"/>
      <c r="J16" s="5"/>
      <c r="U16" s="41"/>
      <c r="V16" s="41"/>
      <c r="W16" s="41"/>
    </row>
    <row r="17" spans="2:33" ht="49.9" customHeight="1">
      <c r="B17" s="30" t="s">
        <v>59</v>
      </c>
      <c r="C17" s="33"/>
      <c r="D17" s="34"/>
      <c r="E17" s="15" t="s">
        <v>41</v>
      </c>
      <c r="F17" s="89"/>
      <c r="G17" s="84"/>
      <c r="I17" s="2"/>
      <c r="J17" s="5"/>
      <c r="U17" s="41"/>
      <c r="V17" s="41"/>
      <c r="W17" s="41"/>
    </row>
    <row r="18" spans="2:33" ht="45.6" customHeight="1">
      <c r="B18" s="30" t="s">
        <v>60</v>
      </c>
      <c r="C18" s="33"/>
      <c r="D18" s="34"/>
      <c r="E18" s="15" t="s">
        <v>42</v>
      </c>
      <c r="F18" s="89"/>
      <c r="G18" s="85"/>
      <c r="I18" s="2"/>
      <c r="J18" s="5"/>
      <c r="U18" s="41"/>
      <c r="V18" s="41"/>
      <c r="W18" s="41"/>
    </row>
    <row r="19" spans="2:33" ht="47.45" customHeight="1" thickBot="1">
      <c r="B19" s="30" t="s">
        <v>61</v>
      </c>
      <c r="C19" s="35"/>
      <c r="D19" s="36"/>
      <c r="E19" s="19" t="s">
        <v>43</v>
      </c>
      <c r="F19" s="89"/>
      <c r="G19" s="22"/>
      <c r="I19" s="2"/>
      <c r="J19" s="5"/>
      <c r="U19" s="41"/>
      <c r="V19" s="41"/>
      <c r="W19" s="41"/>
    </row>
    <row r="20" spans="2:33" ht="37.15" customHeight="1" thickBot="1">
      <c r="B20" s="103">
        <v>2</v>
      </c>
      <c r="C20" s="104" t="s">
        <v>75</v>
      </c>
      <c r="D20" s="105" t="e">
        <f>G20*1.23</f>
        <v>#REF!</v>
      </c>
      <c r="E20" s="106" t="s">
        <v>78</v>
      </c>
      <c r="F20" s="107"/>
      <c r="G20" s="108" t="e">
        <f>SUM(F21:F34)</f>
        <v>#REF!</v>
      </c>
      <c r="I20" s="2"/>
      <c r="J20" s="5"/>
      <c r="U20" s="41"/>
      <c r="V20" s="41"/>
      <c r="W20" s="41"/>
      <c r="AD20" s="43"/>
    </row>
    <row r="21" spans="2:33" ht="29.45" customHeight="1">
      <c r="B21" s="30" t="s">
        <v>62</v>
      </c>
      <c r="C21" s="25"/>
      <c r="D21" s="13"/>
      <c r="E21" s="16" t="s">
        <v>95</v>
      </c>
      <c r="F21" s="91"/>
      <c r="G21" s="94"/>
      <c r="I21" s="2" t="e">
        <f>SUM(K21:Q21)</f>
        <v>#REF!</v>
      </c>
      <c r="J21" s="2"/>
      <c r="K21" s="5" t="e">
        <f>#REF!*K7</f>
        <v>#REF!</v>
      </c>
      <c r="L21" s="5" t="e">
        <f>#REF!*L7</f>
        <v>#REF!</v>
      </c>
      <c r="M21" s="5" t="e">
        <f>#REF!*M7</f>
        <v>#REF!</v>
      </c>
      <c r="N21" s="5" t="e">
        <f>#REF!*N7</f>
        <v>#REF!</v>
      </c>
      <c r="O21" s="5" t="e">
        <f>#REF!*O7</f>
        <v>#REF!</v>
      </c>
      <c r="P21" s="5" t="e">
        <f>#REF!*P7</f>
        <v>#REF!</v>
      </c>
      <c r="Q21" s="5" t="e">
        <f>#REF!*Q7</f>
        <v>#REF!</v>
      </c>
      <c r="U21" s="41"/>
      <c r="V21" s="41"/>
      <c r="W21" s="41"/>
    </row>
    <row r="22" spans="2:33" ht="29.45" customHeight="1">
      <c r="B22" s="30" t="s">
        <v>63</v>
      </c>
      <c r="C22" s="25"/>
      <c r="D22" s="13"/>
      <c r="E22" s="18" t="s">
        <v>46</v>
      </c>
      <c r="F22" s="91"/>
      <c r="G22" s="93"/>
      <c r="I22" s="2"/>
      <c r="J22" s="2"/>
      <c r="K22" s="5"/>
      <c r="L22" s="5"/>
      <c r="M22" s="5"/>
      <c r="N22" s="5"/>
      <c r="O22" s="5"/>
      <c r="P22" s="5"/>
      <c r="Q22" s="5"/>
      <c r="U22" s="41"/>
      <c r="V22" s="41"/>
      <c r="W22" s="41"/>
    </row>
    <row r="23" spans="2:33" ht="43.15" customHeight="1">
      <c r="B23" s="30" t="s">
        <v>64</v>
      </c>
      <c r="C23" s="25"/>
      <c r="D23" s="13"/>
      <c r="E23" s="16" t="s">
        <v>8</v>
      </c>
      <c r="F23" s="87" t="e">
        <f>#REF!</f>
        <v>#REF!</v>
      </c>
      <c r="G23" s="86" t="s">
        <v>6</v>
      </c>
      <c r="I23" s="2"/>
      <c r="J23" s="2"/>
      <c r="K23" s="5"/>
      <c r="L23" s="5"/>
      <c r="M23" s="5"/>
      <c r="N23" s="5"/>
      <c r="O23" s="5"/>
      <c r="P23" s="5"/>
      <c r="Q23" s="5"/>
      <c r="U23" s="41"/>
      <c r="V23" s="41"/>
      <c r="W23" s="41"/>
    </row>
    <row r="24" spans="2:33" ht="21.6" customHeight="1">
      <c r="B24" s="30" t="s">
        <v>65</v>
      </c>
      <c r="C24" s="25"/>
      <c r="D24" s="13"/>
      <c r="E24" s="16" t="s">
        <v>80</v>
      </c>
      <c r="F24" s="89"/>
      <c r="G24" s="92"/>
      <c r="I24" s="2"/>
      <c r="J24" s="2"/>
      <c r="K24" s="5"/>
      <c r="L24" s="5"/>
      <c r="M24" s="5"/>
      <c r="N24" s="5"/>
      <c r="O24" s="5"/>
      <c r="P24" s="5"/>
      <c r="Q24" s="5"/>
      <c r="U24" s="41"/>
      <c r="V24" s="41"/>
      <c r="W24" s="41"/>
      <c r="AG24" s="45"/>
    </row>
    <row r="25" spans="2:33" ht="20.45" customHeight="1">
      <c r="B25" s="30" t="s">
        <v>66</v>
      </c>
      <c r="C25" s="25"/>
      <c r="D25" s="13"/>
      <c r="E25" s="16" t="s">
        <v>11</v>
      </c>
      <c r="F25" s="91"/>
      <c r="G25" s="93"/>
      <c r="I25" s="2" t="e">
        <f>SUM(K25:T25)</f>
        <v>#REF!</v>
      </c>
      <c r="J25" s="2"/>
      <c r="S25" s="39" t="e">
        <f>#REF!*S7</f>
        <v>#REF!</v>
      </c>
      <c r="T25" s="39" t="e">
        <f>#REF!*T7</f>
        <v>#REF!</v>
      </c>
      <c r="U25" s="41"/>
      <c r="V25" s="41"/>
      <c r="W25" s="41"/>
    </row>
    <row r="26" spans="2:33" ht="21.6" customHeight="1">
      <c r="B26" s="30" t="s">
        <v>67</v>
      </c>
      <c r="C26" s="25"/>
      <c r="D26" s="13"/>
      <c r="E26" s="16" t="s">
        <v>94</v>
      </c>
      <c r="F26" s="91"/>
      <c r="G26" s="93"/>
      <c r="I26" s="2" t="e">
        <f>SUM(K26:Y26)</f>
        <v>#REF!</v>
      </c>
      <c r="J26" s="2"/>
      <c r="R26" s="5" t="e">
        <f>#REF!*R7</f>
        <v>#REF!</v>
      </c>
      <c r="U26" s="41"/>
      <c r="V26" s="41"/>
      <c r="W26" s="41"/>
    </row>
    <row r="27" spans="2:33" ht="23.45" customHeight="1">
      <c r="B27" s="30" t="s">
        <v>68</v>
      </c>
      <c r="C27" s="25"/>
      <c r="D27" s="14"/>
      <c r="E27" s="16" t="s">
        <v>96</v>
      </c>
      <c r="F27" s="91"/>
      <c r="G27" s="93"/>
      <c r="I27" s="9" t="e">
        <f>V27</f>
        <v>#REF!</v>
      </c>
      <c r="J27" s="46"/>
      <c r="K27" s="41"/>
      <c r="L27" s="129"/>
      <c r="M27" s="129"/>
      <c r="N27" s="129"/>
      <c r="O27" s="129"/>
      <c r="P27" s="46"/>
      <c r="Q27" s="3"/>
      <c r="U27" s="41"/>
      <c r="V27" s="41" t="e">
        <f>#REF!*V7</f>
        <v>#REF!</v>
      </c>
      <c r="W27" s="41"/>
    </row>
    <row r="28" spans="2:33" ht="24.6" customHeight="1">
      <c r="B28" s="30" t="s">
        <v>69</v>
      </c>
      <c r="C28" s="25"/>
      <c r="D28" s="14"/>
      <c r="E28" s="16" t="s">
        <v>81</v>
      </c>
      <c r="F28" s="91"/>
      <c r="G28" s="93"/>
      <c r="I28" s="9">
        <f>U28</f>
        <v>0</v>
      </c>
      <c r="J28" s="46"/>
      <c r="L28" s="127"/>
      <c r="M28" s="127"/>
      <c r="N28" s="127"/>
      <c r="O28" s="127"/>
      <c r="P28" s="127"/>
      <c r="Q28" s="128"/>
      <c r="U28" s="41"/>
      <c r="V28" s="41"/>
      <c r="W28" s="41"/>
    </row>
    <row r="29" spans="2:33" ht="25.9" customHeight="1">
      <c r="B29" s="30" t="s">
        <v>70</v>
      </c>
      <c r="C29" s="25"/>
      <c r="D29" s="14"/>
      <c r="E29" s="16" t="s">
        <v>77</v>
      </c>
      <c r="F29" s="89"/>
      <c r="G29" s="94"/>
      <c r="I29" s="9"/>
      <c r="J29" s="46"/>
      <c r="L29" s="47"/>
      <c r="M29" s="47"/>
      <c r="N29" s="47"/>
      <c r="O29" s="47"/>
      <c r="P29" s="47"/>
      <c r="Q29" s="48"/>
      <c r="U29" s="41"/>
      <c r="V29" s="41"/>
      <c r="W29" s="41"/>
    </row>
    <row r="30" spans="2:33" ht="25.9" customHeight="1">
      <c r="B30" s="30" t="s">
        <v>71</v>
      </c>
      <c r="C30" s="25"/>
      <c r="D30" s="14"/>
      <c r="E30" s="16" t="s">
        <v>14</v>
      </c>
      <c r="F30" s="91"/>
      <c r="G30" s="95"/>
      <c r="I30" s="9"/>
      <c r="J30" s="46"/>
      <c r="L30" s="47"/>
      <c r="M30" s="47"/>
      <c r="N30" s="47"/>
      <c r="O30" s="47"/>
      <c r="P30" s="47"/>
      <c r="Q30" s="48"/>
      <c r="U30" s="41"/>
      <c r="V30" s="41"/>
      <c r="W30" s="41"/>
    </row>
    <row r="31" spans="2:33" ht="34.15" customHeight="1">
      <c r="B31" s="30" t="s">
        <v>72</v>
      </c>
      <c r="C31" s="25"/>
      <c r="D31" s="38"/>
      <c r="E31" s="16" t="s">
        <v>47</v>
      </c>
      <c r="F31" s="87" t="e">
        <f>#REF!</f>
        <v>#REF!</v>
      </c>
      <c r="G31" s="86" t="s">
        <v>93</v>
      </c>
      <c r="I31" s="9"/>
      <c r="J31" s="46"/>
      <c r="L31" s="47"/>
      <c r="M31" s="47"/>
      <c r="N31" s="47"/>
      <c r="O31" s="47"/>
      <c r="P31" s="47"/>
      <c r="Q31" s="48"/>
      <c r="U31" s="41"/>
      <c r="V31" s="41"/>
      <c r="W31" s="41"/>
    </row>
    <row r="32" spans="2:33" ht="25.9" customHeight="1">
      <c r="B32" s="30" t="s">
        <v>73</v>
      </c>
      <c r="C32" s="25"/>
      <c r="D32" s="38"/>
      <c r="E32" s="18" t="s">
        <v>97</v>
      </c>
      <c r="F32" s="90"/>
      <c r="G32" s="44"/>
      <c r="I32" s="9"/>
      <c r="J32" s="46"/>
      <c r="L32" s="47"/>
      <c r="M32" s="47"/>
      <c r="N32" s="47"/>
      <c r="O32" s="47"/>
      <c r="P32" s="47"/>
      <c r="Q32" s="48"/>
      <c r="U32" s="41"/>
      <c r="V32" s="41"/>
      <c r="W32" s="41"/>
    </row>
    <row r="33" spans="2:47" ht="52.9" customHeight="1">
      <c r="B33" s="30" t="s">
        <v>74</v>
      </c>
      <c r="C33" s="25"/>
      <c r="D33" s="14"/>
      <c r="E33" s="17" t="s">
        <v>9</v>
      </c>
      <c r="F33" s="87" t="e">
        <f>#REF!</f>
        <v>#REF!</v>
      </c>
      <c r="G33" s="86" t="s">
        <v>10</v>
      </c>
      <c r="I33" s="9"/>
      <c r="J33" s="46"/>
      <c r="L33" s="47"/>
      <c r="M33" s="47"/>
      <c r="N33" s="47"/>
      <c r="O33" s="47"/>
      <c r="P33" s="47"/>
      <c r="Q33" s="48"/>
      <c r="U33" s="41"/>
      <c r="V33" s="41"/>
      <c r="W33" s="41"/>
    </row>
    <row r="34" spans="2:47" ht="49.9" customHeight="1" thickBot="1">
      <c r="B34" s="30" t="s">
        <v>79</v>
      </c>
      <c r="C34" s="26"/>
      <c r="D34" s="21"/>
      <c r="E34" s="31" t="s">
        <v>98</v>
      </c>
      <c r="F34" s="96"/>
      <c r="G34" s="49"/>
      <c r="I34" s="9"/>
      <c r="J34" s="46"/>
      <c r="L34" s="47"/>
      <c r="M34" s="47"/>
      <c r="N34" s="47"/>
      <c r="O34" s="47"/>
      <c r="P34" s="47"/>
      <c r="Q34" s="48"/>
      <c r="U34" s="41"/>
      <c r="V34" s="41"/>
      <c r="W34" s="41"/>
    </row>
    <row r="35" spans="2:47" ht="30" customHeight="1" thickBot="1">
      <c r="B35" s="103">
        <v>3</v>
      </c>
      <c r="C35" s="104"/>
      <c r="D35" s="112" t="e">
        <f>G35*1.23</f>
        <v>#REF!</v>
      </c>
      <c r="E35" s="113" t="s">
        <v>82</v>
      </c>
      <c r="F35" s="114"/>
      <c r="G35" s="108" t="e">
        <f>SUM(F36:F36)</f>
        <v>#REF!</v>
      </c>
      <c r="I35" s="9"/>
      <c r="J35" s="46"/>
      <c r="L35" s="47"/>
      <c r="M35" s="47"/>
      <c r="N35" s="47"/>
      <c r="O35" s="47"/>
      <c r="P35" s="47"/>
      <c r="Q35" s="48"/>
      <c r="U35" s="41"/>
      <c r="V35" s="41"/>
      <c r="W35" s="41"/>
    </row>
    <row r="36" spans="2:47" ht="40.9" customHeight="1" thickBot="1">
      <c r="B36" s="54" t="s">
        <v>1</v>
      </c>
      <c r="C36" s="55" t="s">
        <v>49</v>
      </c>
      <c r="D36" s="56"/>
      <c r="E36" s="17" t="s">
        <v>99</v>
      </c>
      <c r="F36" s="87" t="e">
        <f>#REF!</f>
        <v>#REF!</v>
      </c>
      <c r="G36" s="86" t="s">
        <v>7</v>
      </c>
      <c r="I36" s="46"/>
      <c r="J36" s="6"/>
      <c r="K36" s="41"/>
      <c r="L36" s="46"/>
      <c r="M36" s="46"/>
      <c r="N36" s="46"/>
      <c r="O36" s="46"/>
      <c r="P36" s="46"/>
      <c r="Q36" s="3"/>
    </row>
    <row r="37" spans="2:47" ht="27.6" customHeight="1" thickBot="1">
      <c r="B37" s="97">
        <v>4</v>
      </c>
      <c r="C37" s="98"/>
      <c r="D37" s="99" t="e">
        <f>G37*1.23</f>
        <v>#REF!</v>
      </c>
      <c r="E37" s="100" t="s">
        <v>83</v>
      </c>
      <c r="F37" s="101"/>
      <c r="G37" s="102" t="e">
        <f>SUM(F38:F38)</f>
        <v>#REF!</v>
      </c>
      <c r="AU37" s="45"/>
    </row>
    <row r="38" spans="2:47" ht="37.15" customHeight="1" thickBot="1">
      <c r="B38" s="57" t="s">
        <v>90</v>
      </c>
      <c r="C38" s="58" t="s">
        <v>2</v>
      </c>
      <c r="D38" s="58"/>
      <c r="E38" s="59" t="s">
        <v>89</v>
      </c>
      <c r="F38" s="117" t="e">
        <f>#REF!</f>
        <v>#REF!</v>
      </c>
      <c r="G38" s="86" t="s">
        <v>5</v>
      </c>
      <c r="AU38" s="45"/>
    </row>
    <row r="39" spans="2:47" ht="31.9" customHeight="1" thickBot="1">
      <c r="B39" s="62"/>
      <c r="C39" s="63"/>
      <c r="D39" s="64"/>
      <c r="E39" s="67" t="s">
        <v>3</v>
      </c>
      <c r="F39" s="68" t="s">
        <v>12</v>
      </c>
      <c r="G39" s="78" t="e">
        <f>G9+G20+G35+G37</f>
        <v>#REF!</v>
      </c>
    </row>
    <row r="40" spans="2:47" ht="25.9" customHeight="1" thickBot="1">
      <c r="B40" s="60"/>
      <c r="C40" s="61"/>
      <c r="D40" s="61"/>
      <c r="E40" s="81" t="s">
        <v>4</v>
      </c>
      <c r="F40" s="65">
        <v>0.23</v>
      </c>
      <c r="G40" s="79" t="e">
        <f>G39*F40</f>
        <v>#REF!</v>
      </c>
    </row>
    <row r="41" spans="2:47" ht="25.15" customHeight="1" thickBot="1">
      <c r="B41" s="50"/>
      <c r="C41" s="74"/>
      <c r="D41" s="37"/>
      <c r="E41" s="51"/>
      <c r="F41" s="66" t="s">
        <v>37</v>
      </c>
      <c r="G41" s="80" t="e">
        <f>G39+G40</f>
        <v>#REF!</v>
      </c>
    </row>
    <row r="42" spans="2:47" ht="73.150000000000006" customHeight="1">
      <c r="B42" s="50"/>
      <c r="C42" s="53"/>
      <c r="D42" s="77" t="s">
        <v>84</v>
      </c>
      <c r="E42" s="52"/>
      <c r="F42" s="75"/>
      <c r="G42" s="76"/>
    </row>
    <row r="43" spans="2:47" ht="13.9" customHeight="1">
      <c r="B43" s="73"/>
      <c r="C43" s="120" t="s">
        <v>85</v>
      </c>
      <c r="D43" s="120"/>
      <c r="E43" s="120"/>
      <c r="F43" s="120"/>
      <c r="G43" s="121"/>
    </row>
    <row r="44" spans="2:47" ht="15" thickBot="1">
      <c r="B44" s="69"/>
      <c r="C44" s="70"/>
      <c r="D44" s="71"/>
      <c r="E44" s="71"/>
      <c r="F44" s="71"/>
      <c r="G44" s="72"/>
    </row>
    <row r="46" spans="2:47" ht="14.25" customHeight="1"/>
    <row r="49" ht="14.25" customHeight="1"/>
    <row r="52" ht="14.25" customHeight="1"/>
    <row r="55" ht="14.25" customHeight="1"/>
    <row r="58" ht="14.25" customHeight="1"/>
  </sheetData>
  <mergeCells count="11">
    <mergeCell ref="B7:B8"/>
    <mergeCell ref="C43:G43"/>
    <mergeCell ref="B6:G6"/>
    <mergeCell ref="B1:E1"/>
    <mergeCell ref="L28:Q28"/>
    <mergeCell ref="L27:O27"/>
    <mergeCell ref="C7:C8"/>
    <mergeCell ref="B2:G2"/>
    <mergeCell ref="B5:G5"/>
    <mergeCell ref="B3:G3"/>
    <mergeCell ref="B4:G4"/>
  </mergeCells>
  <phoneticPr fontId="0" type="noConversion"/>
  <pageMargins left="0.22" right="0.18" top="0.28000000000000003" bottom="0.28999999999999998" header="0.19" footer="0.19"/>
  <pageSetup paperSize="9" scale="80" orientation="portrait" r:id="rId1"/>
  <headerFooter alignWithMargins="0"/>
  <rowBreaks count="1" manualBreakCount="1">
    <brk id="18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Zał.2_Kosztorys Ofertowy</vt:lpstr>
      <vt:lpstr>'Zał.2_Kosztorys Ofertowy'!Obszar_wydruku</vt:lpstr>
    </vt:vector>
  </TitlesOfParts>
  <Company>PP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Szymański</dc:creator>
  <cp:lastModifiedBy>KordekPiotr</cp:lastModifiedBy>
  <cp:lastPrinted>2024-04-03T10:50:59Z</cp:lastPrinted>
  <dcterms:created xsi:type="dcterms:W3CDTF">2014-04-02T09:17:08Z</dcterms:created>
  <dcterms:modified xsi:type="dcterms:W3CDTF">2024-09-04T11:31:16Z</dcterms:modified>
</cp:coreProperties>
</file>