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net.pp\Komorki\Inne\BZA_DTW\POSTĘPOWANIA CZ 2024\620_2024 Adaptacja lokalu na potrzeby FUP Krakow 47\620_2024_ROBOCZE\620_2024_SWZ\"/>
    </mc:Choice>
  </mc:AlternateContent>
  <xr:revisionPtr revIDLastSave="0" documentId="13_ncr:1_{363A902A-B158-4BA8-921F-E5AA34B6CF83}" xr6:coauthVersionLast="47" xr6:coauthVersionMax="47" xr10:uidLastSave="{00000000-0000-0000-0000-000000000000}"/>
  <bookViews>
    <workbookView xWindow="-120" yWindow="-120" windowWidth="29040" windowHeight="15840" tabRatio="737" activeTab="3" xr2:uid="{00000000-000D-0000-FFFF-FFFF00000000}"/>
  </bookViews>
  <sheets>
    <sheet name="Zał.2_Kosztorys Ofertowy" sheetId="14" r:id="rId1"/>
    <sheet name="Zał.2.1_MARKETING" sheetId="15" r:id="rId2"/>
    <sheet name="Zał.2.2_KOMUTEROWA Sieć LAN" sheetId="16" r:id="rId3"/>
    <sheet name="Zał.2.3_CCTV_SSWiN_SKD" sheetId="17" r:id="rId4"/>
  </sheets>
  <definedNames>
    <definedName name="_xlnm.Print_Area" localSheetId="1">'Zał.2.1_MARKETING'!$B$3:$K$40</definedName>
    <definedName name="_xlnm.Print_Area" localSheetId="2">'Zał.2.2_KOMUTEROWA Sieć LAN'!$B$2:$G$18</definedName>
    <definedName name="_xlnm.Print_Area" localSheetId="3">'Zał.2.3_CCTV_SSWiN_SKD'!$A$1:$F$78</definedName>
    <definedName name="_xlnm.Print_Area" localSheetId="0">'Zał.2_Kosztorys Ofertowy'!$B$1:$G$44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" i="15" l="1"/>
  <c r="J28" i="15"/>
  <c r="J21" i="15"/>
  <c r="K29" i="15"/>
  <c r="F74" i="17"/>
  <c r="G9" i="14"/>
  <c r="J34" i="15"/>
  <c r="K34" i="15"/>
  <c r="J35" i="15"/>
  <c r="G11" i="16"/>
  <c r="G16" i="16" s="1"/>
  <c r="F31" i="14" s="1"/>
  <c r="G12" i="16"/>
  <c r="G13" i="16"/>
  <c r="G14" i="16"/>
  <c r="F67" i="17"/>
  <c r="F68" i="17"/>
  <c r="F69" i="17"/>
  <c r="F70" i="17"/>
  <c r="F71" i="17"/>
  <c r="F72" i="17"/>
  <c r="F75" i="17"/>
  <c r="F33" i="14"/>
  <c r="F29" i="17"/>
  <c r="F30" i="17"/>
  <c r="F31" i="17"/>
  <c r="F32" i="17"/>
  <c r="F41" i="17" s="1"/>
  <c r="F44" i="17" s="1"/>
  <c r="F36" i="14" s="1"/>
  <c r="G35" i="14" s="1"/>
  <c r="D35" i="14" s="1"/>
  <c r="F33" i="17"/>
  <c r="F34" i="17"/>
  <c r="F35" i="17"/>
  <c r="F36" i="17"/>
  <c r="F37" i="17"/>
  <c r="F38" i="17"/>
  <c r="F39" i="17"/>
  <c r="F40" i="17"/>
  <c r="F43" i="17"/>
  <c r="J19" i="15"/>
  <c r="K19" i="15"/>
  <c r="J17" i="15"/>
  <c r="K17" i="15"/>
  <c r="J18" i="15"/>
  <c r="K18" i="15"/>
  <c r="K21" i="15"/>
  <c r="J22" i="15"/>
  <c r="K22" i="15" s="1"/>
  <c r="J23" i="15"/>
  <c r="K23" i="15" s="1"/>
  <c r="J24" i="15"/>
  <c r="K24" i="15"/>
  <c r="J25" i="15"/>
  <c r="K25" i="15"/>
  <c r="J26" i="15"/>
  <c r="K26" i="15"/>
  <c r="K28" i="15"/>
  <c r="G35" i="15"/>
  <c r="K35" i="15" s="1"/>
  <c r="K37" i="15" s="1"/>
  <c r="F23" i="14" s="1"/>
  <c r="D9" i="14"/>
  <c r="J9" i="14"/>
  <c r="I9" i="14" s="1"/>
  <c r="K21" i="14"/>
  <c r="L21" i="14"/>
  <c r="M21" i="14"/>
  <c r="N21" i="14"/>
  <c r="O21" i="14"/>
  <c r="P21" i="14"/>
  <c r="Q21" i="14"/>
  <c r="I21" i="14"/>
  <c r="S25" i="14"/>
  <c r="I25" i="14" s="1"/>
  <c r="T25" i="14"/>
  <c r="R26" i="14"/>
  <c r="I26" i="14"/>
  <c r="V27" i="14"/>
  <c r="I27" i="14"/>
  <c r="I28" i="14"/>
  <c r="K30" i="15" l="1"/>
  <c r="F38" i="14" s="1"/>
  <c r="G37" i="14" s="1"/>
  <c r="D37" i="14" s="1"/>
  <c r="G20" i="14"/>
  <c r="G39" i="14" l="1"/>
  <c r="D20" i="14"/>
  <c r="G40" i="14" l="1"/>
  <c r="G41" i="14" s="1"/>
</calcChain>
</file>

<file path=xl/sharedStrings.xml><?xml version="1.0" encoding="utf-8"?>
<sst xmlns="http://schemas.openxmlformats.org/spreadsheetml/2006/main" count="367" uniqueCount="250">
  <si>
    <t>NAZWY I KODY ROBÓT wg. Słownika Zamówień (CPV):
ROBOTY  BUDOWLANE:
45400000-1 Roboty wykończeniowe w zakresie obiektów budowlanych
45300000-0 Roboty w zakresie instalacji budowlanych
45310000-3  Roboty instalacyjne elektryczne
45311200-2 Roboty w zakresie instalacji elektrycznych;
45311000-0 Roboty w zakresie okablowania oraz instalacji elektrycznych;
45311100-1 Roboty w zakresie okablowania elektrycznego;
45314310-7 Układanie kabli;
45315700-5 Instalowanie rozdzielnic elektrycznych;
45317300-5 Instalowanie elektrycznych urządzeń rozdzielczych;
45314300-4 Instalowanie infrastruktury okablowania;
45314320-0  Instalowanie okablowania komputerowego
45316000-5 Instalowanie systemów oświetleniowych i sygnalizacyjnych
45312100-8 Instalowanie przeciwpożarowych systemów alarmowych
45312200-9 Instalowanie przeciw włamaniowych systemów alarmowych i CCTV
45331200-8 instalowanie urządzeń wentylacyjnych i klimatyzacyjnych
45332400-7 Roboty instalacyjne w zakresie urządzeń sanitarnych
45343000-3 Roboty instalacyjne przeciwpożarowe
45343230-4 Instalowanie układu natryskiwania
OPRACOWANIE DOKUMENTACJI PROJEKTOWEJ:
71000000 -8 Usługi architektoniczne, budowlane, inżynieryjne i kontrolne
71248000-8 Nadzór nad projektem i dokumentacją.</t>
  </si>
  <si>
    <t>3.1</t>
  </si>
  <si>
    <t>ZPK:  411-901</t>
  </si>
  <si>
    <t>Ogółem kosztorys ofertowy</t>
  </si>
  <si>
    <t xml:space="preserve">VAT   </t>
  </si>
  <si>
    <t>L.p.</t>
  </si>
  <si>
    <t>poz. I</t>
  </si>
  <si>
    <t>poz. II</t>
  </si>
  <si>
    <t xml:space="preserve">wyliczenie  na podstawwie 
poz. nr I
 kosztorysu - zał. nr 2.1 do SWZ </t>
  </si>
  <si>
    <t xml:space="preserve">wyliczenie  na podstawwie 
poz. nr II
 kosztorysu - zał. nr 2.1 do SWZ </t>
  </si>
  <si>
    <t xml:space="preserve">wyliczenie  na podstawwie 
poz. nr I
 kosztorysu - zał. nr 2.3 do SWZ </t>
  </si>
  <si>
    <r>
      <t>MARKETING:
montaż zawiesi oraz kasetonu  podświetlanego</t>
    </r>
    <r>
      <rPr>
        <sz val="9"/>
        <rFont val="Calibri"/>
        <family val="2"/>
        <charset val="238"/>
      </rPr>
      <t xml:space="preserve"> (lokotypu z napisem PP i logo PP S.A.")</t>
    </r>
    <r>
      <rPr>
        <b/>
        <sz val="9"/>
        <rFont val="Calibri"/>
        <family val="2"/>
        <charset val="238"/>
      </rPr>
      <t xml:space="preserve"> 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 xml:space="preserve">- tylko robocizna </t>
    </r>
    <r>
      <rPr>
        <sz val="9"/>
        <rFont val="Calibri"/>
        <family val="2"/>
        <charset val="238"/>
      </rPr>
      <t>- materiał Zamawiającego/Inwestora</t>
    </r>
  </si>
  <si>
    <r>
      <t xml:space="preserve">ZABEZPIECZENIA - SSWiN oraz SKD - tylko dostawa i montaż okablowania.
</t>
    </r>
    <r>
      <rPr>
        <sz val="9"/>
        <rFont val="Calibri"/>
        <family val="2"/>
        <charset val="238"/>
      </rPr>
      <t>(Dostawa i montaż pozostałych elementów  przez Zamawiającego/Inwestora)</t>
    </r>
  </si>
  <si>
    <t xml:space="preserve">wyliczenie  na podstawwie 
poz. nr II
 kosztorysu - zał. nr 2.3 do SWZ </t>
  </si>
  <si>
    <t>kamera kopułkowa HD-CVI, HD-TVI, AHD CVBS - 2Mpx prędkość max 25lk/s 2Mpx obiektyw 2, 8 mm-13, 5mm, 12V, oświetlacz IR LED, zasięg oświetlenia nie mniej niż 25 metrów, WDR, ICR, IP66</t>
  </si>
  <si>
    <t>akumulator 17Ah</t>
  </si>
  <si>
    <t>monitor LCD - 22", rozdzielczość 1920x1080, kontrast 800:1, złącze VGA</t>
  </si>
  <si>
    <t xml:space="preserve">pasywny nadajnik odbiornik sygnału po skrętce, wtyk BNC 75 Ohm (para) </t>
  </si>
  <si>
    <t xml:space="preserve">przewód (skrętka) UTP - 4x2x0,5, kat. 6, </t>
  </si>
  <si>
    <t>m</t>
  </si>
  <si>
    <t>przewód zasilający YDYp - 3x1,5</t>
  </si>
  <si>
    <t>listwa naścienna (korytko) 40x25, [szt. - 2mb]</t>
  </si>
  <si>
    <t>suma materiałów</t>
  </si>
  <si>
    <t>RAZEM   CCTV</t>
  </si>
  <si>
    <t>Planowany demontaż całego systemu lub elementów</t>
  </si>
  <si>
    <t>Wykonanie prac w czynnym obiekcie 
(w godzinach otwarcia placówki Galerii Handlowej)</t>
  </si>
  <si>
    <t>16.</t>
  </si>
  <si>
    <t>Suma materiałów</t>
  </si>
  <si>
    <t>RAZEM SSWiN</t>
  </si>
  <si>
    <r>
      <t xml:space="preserve">zasilacz buforowy w obudowie - 230/12V, wyjście zasilania </t>
    </r>
    <r>
      <rPr>
        <b/>
        <sz val="8"/>
        <rFont val="Arial"/>
        <family val="2"/>
        <charset val="238"/>
      </rPr>
      <t>9x1A</t>
    </r>
    <r>
      <rPr>
        <sz val="8"/>
        <rFont val="Arial"/>
        <family val="2"/>
        <charset val="238"/>
      </rPr>
      <t xml:space="preserve">/13,8VDC, regulacja napięcia wyjściowego 12-14V DC, zabezpieczenie SCP, OVP, OLP, UVP, tamper, miejsce na akumulator </t>
    </r>
    <r>
      <rPr>
        <b/>
        <sz val="8"/>
        <rFont val="Arial"/>
        <family val="2"/>
        <charset val="238"/>
      </rPr>
      <t>17Ah</t>
    </r>
  </si>
  <si>
    <t>Rejestrator cyfrowy wizji o funkcjonalności pentapleks- 4 kanałowy, rozdzielczość nagrywania nie mniej niż 720p prędkość nagrywania nie mniej niż 5 kl/s dla każdego kanału dla rozdzielczości 720p, wyjście wideo VGA, kompresja H.264/ H.264+/ H.265+/ H.265, detekcja ruchu, strefy prywatności, możliwość obsługi dysku wewnętrznego o pojemności maks 10 TB, poj. dysku dostarczonego w komplecie zapewniająca ciągłą archiwizację przez okres 45 dni z prędkością zapisu każdej kamery 5 kl/s z rozdzielczością 720p, możliwość eksportu materiału na nośniki zewnętrzne USB, USB HDD, format eksportowanego materiału powinien być możliwy do odtworzenia przez standardowe programy zainstalowane w systemie Windows lud dedykowany odtwarzacz niewymagający instalacji na komputerze służącym do odtwarzania, Interfejs sieciowy Ethernet RJ-45 (10/100Mbps), dołączona wersja papierowa pełnej instrukcji w j. polskim</t>
  </si>
  <si>
    <t>ELEKTRYKA - Instalacja elektryczna</t>
  </si>
  <si>
    <t>netto</t>
  </si>
  <si>
    <t>Projekt budowlany architektoniczny wielobranżowy - aranżacji lokalu oraz instalacji: elektrycznej, sieci LAN, zabezpieczeń SSWiN, zabezpieczeń CCTV</t>
  </si>
  <si>
    <t>TRYSKACZE (Instalacja tryskaczowa)</t>
  </si>
  <si>
    <t>Uzgodnienie projektu budowlanego z rzeczoznawcą ds.. Zabezpieczeń p.poż.(usługodawca dla GH)</t>
  </si>
  <si>
    <t xml:space="preserve">Wartość netto
w PLN </t>
  </si>
  <si>
    <t>posadzka</t>
  </si>
  <si>
    <t>sufit</t>
  </si>
  <si>
    <t>ścianki gk</t>
  </si>
  <si>
    <t>drzwi</t>
  </si>
  <si>
    <t>wc umywalka zlew</t>
  </si>
  <si>
    <t>tablica</t>
  </si>
  <si>
    <t>oswietlenie + gniazda</t>
  </si>
  <si>
    <t>kurtyna elektr</t>
  </si>
  <si>
    <t>szafa lan z wypos</t>
  </si>
  <si>
    <t>sieć i gn komput</t>
  </si>
  <si>
    <t>płytki ścienne zapl</t>
  </si>
  <si>
    <t>malowanie + grunt+gładź</t>
  </si>
  <si>
    <t>c.jedn</t>
  </si>
  <si>
    <t>klimatyzacja</t>
  </si>
  <si>
    <t>wentylacja</t>
  </si>
  <si>
    <t>Fasownica</t>
  </si>
  <si>
    <t>multisejf</t>
  </si>
  <si>
    <t>projekt +prawa autorskie, uzgodnienia, pozwolenia, opłaty administracyjne itp.</t>
  </si>
  <si>
    <t>ścianki ALU SZKŁO</t>
  </si>
  <si>
    <t>Wartość</t>
  </si>
  <si>
    <t>Sis robót:
1. Litery i Logotyp (na dystansach)
2. Naklejki
3. Wyklejki
4. Kaseton, semafor marketingowe</t>
  </si>
  <si>
    <t>Zakres wymagań według załączników kontraktowych (umowy): 
- PFU - Programu Funkcjonalno-Użytkowego,
- KS - Zasady stosowania Ksiegi identyfikacji wizualnej PP S. A.</t>
  </si>
  <si>
    <t>dł</t>
  </si>
  <si>
    <t>szer</t>
  </si>
  <si>
    <t>Jed.
miary</t>
  </si>
  <si>
    <t xml:space="preserve">Ilość </t>
  </si>
  <si>
    <t>Cena jed. 
Materiału
netto zł</t>
  </si>
  <si>
    <t>Cena 
jed.
netto zł</t>
  </si>
  <si>
    <t xml:space="preserve">Wartość 
netto
w PLN </t>
  </si>
  <si>
    <t>/m/</t>
  </si>
  <si>
    <t>M</t>
  </si>
  <si>
    <t>R</t>
  </si>
  <si>
    <t>(R + M)</t>
  </si>
  <si>
    <t>kpl</t>
  </si>
  <si>
    <t>Naklejka -  informacja o godz. otwarcia  UP</t>
  </si>
  <si>
    <t>szt</t>
  </si>
  <si>
    <t>Naklejka obsługi osób niepełnosprawnych</t>
  </si>
  <si>
    <t xml:space="preserve"> Naklejki kierunkowe - otwieranie i zamykanie drzwi </t>
  </si>
  <si>
    <t>Naklejka kosz na śmieci</t>
  </si>
  <si>
    <t xml:space="preserve"> Naklejka:  numerów telefonów alarmowych</t>
  </si>
  <si>
    <t xml:space="preserve"> naklejka gaśnica </t>
  </si>
  <si>
    <t>m2</t>
  </si>
  <si>
    <t>Wyklejka na szybę - pas czerwony -(druk na folii samoprzylepnej)</t>
  </si>
  <si>
    <t>brutto</t>
  </si>
  <si>
    <r>
      <t xml:space="preserve">Zamawiający:
</t>
    </r>
    <r>
      <rPr>
        <sz val="8"/>
        <rFont val="Arial"/>
        <family val="2"/>
        <charset val="238"/>
      </rPr>
      <t>Poczta Polska S. A.
Ośrodek Infrastruktury w Krakowie ul. Prokocimska 6, 30-945 Kraków</t>
    </r>
  </si>
  <si>
    <r>
      <t>NAZWY I KODY ROBÓT wg. Słownika Zamówień (CPV):</t>
    </r>
    <r>
      <rPr>
        <b/>
        <sz val="8"/>
        <rFont val="Arial"/>
        <family val="2"/>
        <charset val="238"/>
      </rPr>
      <t xml:space="preserve">
CPV:   45310000-3 Roboty wykończeniowe w zakresie obiektów budowlanych
CPV:   45432200-6 Wykładanie i tapetowanie ścian
CPV:   45442000-7 Nakładanie powierzchni kryjących</t>
    </r>
  </si>
  <si>
    <r>
      <t xml:space="preserve">Cena jedn.
Robocizny 
</t>
    </r>
    <r>
      <rPr>
        <sz val="8"/>
        <rFont val="Arial"/>
        <family val="2"/>
        <charset val="238"/>
      </rPr>
      <t>(Montażu)</t>
    </r>
    <r>
      <rPr>
        <b/>
        <sz val="8"/>
        <rFont val="Arial"/>
        <family val="2"/>
        <charset val="238"/>
      </rPr>
      <t xml:space="preserve">
netto zł</t>
    </r>
  </si>
  <si>
    <r>
      <t>Montaż zawiesi  dla powieszenia kasetonu  podświetlanego - przy witrynie bocznej - (</t>
    </r>
    <r>
      <rPr>
        <sz val="9"/>
        <rFont val="Calibri"/>
        <family val="2"/>
        <charset val="238"/>
      </rPr>
      <t xml:space="preserve">kaseton przenoszony z dotychczasowej lokalizacji UP) </t>
    </r>
  </si>
  <si>
    <r>
      <t xml:space="preserve">Dostawa z montażem - liter z pleksi (logotypu marketingowego PP) - montowanych na dystansach na  stelarzu podwieszanym </t>
    </r>
    <r>
      <rPr>
        <sz val="9"/>
        <rFont val="Calibri"/>
        <family val="2"/>
        <charset val="238"/>
      </rPr>
      <t>(litery - logotyp: "POCZTA POLSKA" z logo "Trąbka pocztowa" ) - stelarz loogotypu montowany do zawiesi przed fitryną szklaną - nad drzwiami wejściowymi do lokalu UP</t>
    </r>
  </si>
  <si>
    <r>
      <t xml:space="preserve">Dostawa z montażem - zawiesi </t>
    </r>
    <r>
      <rPr>
        <sz val="9"/>
        <rFont val="Calibri"/>
        <family val="2"/>
        <charset val="238"/>
      </rPr>
      <t>dla podwieszenia stelarzu logotypu marketingowego PP:</t>
    </r>
    <r>
      <rPr>
        <b/>
        <sz val="9"/>
        <rFont val="Calibri"/>
        <family val="2"/>
        <charset val="238"/>
      </rPr>
      <t xml:space="preserve">
</t>
    </r>
    <r>
      <rPr>
        <sz val="9"/>
        <rFont val="Calibri"/>
        <family val="2"/>
        <charset val="238"/>
      </rPr>
      <t>"Poczta Polska z trąbką")</t>
    </r>
    <r>
      <rPr>
        <b/>
        <sz val="9"/>
        <rFont val="Calibri"/>
        <family val="2"/>
        <charset val="238"/>
      </rPr>
      <t xml:space="preserve">
Miejsce montażu zawiesi:</t>
    </r>
    <r>
      <rPr>
        <sz val="9"/>
        <rFont val="Calibri"/>
        <family val="2"/>
        <charset val="238"/>
      </rPr>
      <t xml:space="preserve"> do stropu</t>
    </r>
    <r>
      <rPr>
        <b/>
        <sz val="9"/>
        <rFont val="Calibri"/>
        <family val="2"/>
        <charset val="238"/>
      </rPr>
      <t xml:space="preserve"> </t>
    </r>
    <r>
      <rPr>
        <sz val="9"/>
        <rFont val="Calibri"/>
        <family val="2"/>
        <charset val="238"/>
      </rPr>
      <t>nad drzwiami wejściowymi do lokalu UP.</t>
    </r>
  </si>
  <si>
    <r>
      <t xml:space="preserve">Projekt </t>
    </r>
    <r>
      <rPr>
        <b/>
        <sz val="9"/>
        <rFont val="Calibri"/>
        <family val="2"/>
        <charset val="238"/>
      </rPr>
      <t>wykonawczy</t>
    </r>
    <r>
      <rPr>
        <sz val="9"/>
        <rFont val="Calibri"/>
        <family val="2"/>
        <charset val="238"/>
      </rPr>
      <t xml:space="preserve"> (techniczny) </t>
    </r>
    <r>
      <rPr>
        <b/>
        <sz val="9"/>
        <rFont val="Calibri"/>
        <family val="2"/>
        <charset val="238"/>
      </rPr>
      <t>SSP  - instalacji systemu sygnalizacji pożarowej</t>
    </r>
    <r>
      <rPr>
        <sz val="9"/>
        <rFont val="Calibri"/>
        <family val="2"/>
        <charset val="238"/>
      </rPr>
      <t xml:space="preserve"> z uzgodnieniem projektanta głównego i rzeczoznawcy ds. zabezpieczeń  p.poż.</t>
    </r>
  </si>
  <si>
    <r>
      <t xml:space="preserve">Projekt </t>
    </r>
    <r>
      <rPr>
        <b/>
        <sz val="9"/>
        <rFont val="Calibri"/>
        <family val="2"/>
        <charset val="238"/>
      </rPr>
      <t>powykonawczy</t>
    </r>
    <r>
      <rPr>
        <sz val="9"/>
        <rFont val="Calibri"/>
        <family val="2"/>
        <charset val="238"/>
      </rPr>
      <t xml:space="preserve"> (techniczny) </t>
    </r>
    <r>
      <rPr>
        <b/>
        <sz val="9"/>
        <rFont val="Calibri"/>
        <family val="2"/>
        <charset val="238"/>
      </rPr>
      <t>SSP  - instalacji systemu sygnalizacji pożarowej</t>
    </r>
    <r>
      <rPr>
        <sz val="9"/>
        <rFont val="Calibri"/>
        <family val="2"/>
        <charset val="238"/>
      </rPr>
      <t xml:space="preserve"> z uzgodnieniem projektanta głównego i rzeczoznawcy ds. zabezpieczeń  p.poż.</t>
    </r>
  </si>
  <si>
    <r>
      <t xml:space="preserve">Projekt </t>
    </r>
    <r>
      <rPr>
        <b/>
        <sz val="9"/>
        <rFont val="Calibri"/>
        <family val="2"/>
        <charset val="238"/>
      </rPr>
      <t>wykonawczy</t>
    </r>
    <r>
      <rPr>
        <sz val="9"/>
        <rFont val="Calibri"/>
        <family val="2"/>
        <charset val="238"/>
      </rPr>
      <t xml:space="preserve"> (techniczny)</t>
    </r>
    <r>
      <rPr>
        <b/>
        <sz val="9"/>
        <rFont val="Calibri"/>
        <family val="2"/>
        <charset val="238"/>
      </rPr>
      <t xml:space="preserve"> DSO - instalacji dźwiękowego systemu ostrzegawczego</t>
    </r>
    <r>
      <rPr>
        <sz val="9"/>
        <rFont val="Calibri"/>
        <family val="2"/>
        <charset val="238"/>
      </rPr>
      <t xml:space="preserve"> z uzgodnieniem projektanta głównego i rzeczoznawcy ds. zabezpieczeń  p.poż.</t>
    </r>
  </si>
  <si>
    <r>
      <t xml:space="preserve">Projekt </t>
    </r>
    <r>
      <rPr>
        <b/>
        <sz val="9"/>
        <rFont val="Calibri"/>
        <family val="2"/>
        <charset val="238"/>
      </rPr>
      <t>powykonawczy</t>
    </r>
    <r>
      <rPr>
        <sz val="9"/>
        <rFont val="Calibri"/>
        <family val="2"/>
        <charset val="238"/>
      </rPr>
      <t xml:space="preserve"> (techniczny) </t>
    </r>
    <r>
      <rPr>
        <b/>
        <sz val="9"/>
        <rFont val="Calibri"/>
        <family val="2"/>
        <charset val="238"/>
      </rPr>
      <t>DSO - instalacji dźwiękowego systemu ostrzegawczego</t>
    </r>
    <r>
      <rPr>
        <sz val="9"/>
        <rFont val="Calibri"/>
        <family val="2"/>
        <charset val="238"/>
      </rPr>
      <t xml:space="preserve"> z uzgodnieniem projektanta głównego i rzeczoznawcy ds. zabezpieczeń  p.poż.</t>
    </r>
  </si>
  <si>
    <r>
      <t xml:space="preserve">Projekt </t>
    </r>
    <r>
      <rPr>
        <b/>
        <sz val="9"/>
        <rFont val="Calibri"/>
        <family val="2"/>
        <charset val="238"/>
      </rPr>
      <t>wykonawczy</t>
    </r>
    <r>
      <rPr>
        <sz val="9"/>
        <rFont val="Calibri"/>
        <family val="2"/>
        <charset val="238"/>
      </rPr>
      <t xml:space="preserve"> (techniczny)</t>
    </r>
    <r>
      <rPr>
        <b/>
        <sz val="9"/>
        <rFont val="Calibri"/>
        <family val="2"/>
        <charset val="238"/>
      </rPr>
      <t xml:space="preserve"> - instalacji tryskaczowej</t>
    </r>
    <r>
      <rPr>
        <sz val="9"/>
        <rFont val="Calibri"/>
        <family val="2"/>
        <charset val="238"/>
      </rPr>
      <t xml:space="preserve"> z uzgodnieniem projektanta głównego i rzeczoznawcy ds. zabezpieczeń  p.poż.</t>
    </r>
  </si>
  <si>
    <r>
      <t xml:space="preserve">Projekt </t>
    </r>
    <r>
      <rPr>
        <b/>
        <sz val="9"/>
        <rFont val="Calibri"/>
        <family val="2"/>
        <charset val="238"/>
      </rPr>
      <t>powykonawczy</t>
    </r>
    <r>
      <rPr>
        <sz val="9"/>
        <rFont val="Calibri"/>
        <family val="2"/>
        <charset val="238"/>
      </rPr>
      <t xml:space="preserve"> (techniczny) -</t>
    </r>
    <r>
      <rPr>
        <b/>
        <sz val="9"/>
        <rFont val="Calibri"/>
        <family val="2"/>
        <charset val="238"/>
      </rPr>
      <t xml:space="preserve"> instalacji tryskaczowej</t>
    </r>
    <r>
      <rPr>
        <sz val="9"/>
        <rFont val="Calibri"/>
        <family val="2"/>
        <charset val="238"/>
      </rPr>
      <t xml:space="preserve"> z uzgodnieniem projektanta głównego i rzeczoznawcy ds. zabezpieczeń  p.poż.</t>
    </r>
  </si>
  <si>
    <r>
      <t xml:space="preserve">Projekt </t>
    </r>
    <r>
      <rPr>
        <b/>
        <sz val="9"/>
        <rFont val="Calibri"/>
        <family val="2"/>
        <charset val="238"/>
      </rPr>
      <t>wykonawczy</t>
    </r>
    <r>
      <rPr>
        <sz val="9"/>
        <rFont val="Calibri"/>
        <family val="2"/>
        <charset val="238"/>
      </rPr>
      <t xml:space="preserve"> (techniczny) -</t>
    </r>
    <r>
      <rPr>
        <b/>
        <sz val="9"/>
        <rFont val="Calibri"/>
        <family val="2"/>
        <charset val="238"/>
      </rPr>
      <t xml:space="preserve"> instalacji klimatyzacji (pomy ciepła) i wentylacji </t>
    </r>
    <r>
      <rPr>
        <sz val="9"/>
        <rFont val="Calibri"/>
        <family val="2"/>
        <charset val="238"/>
      </rPr>
      <t>z uzgodnieniem projektanta głównego i rzeczoznawcy ds. zabezpieczeń  p.poż.</t>
    </r>
  </si>
  <si>
    <r>
      <t xml:space="preserve">Projekt </t>
    </r>
    <r>
      <rPr>
        <b/>
        <sz val="9"/>
        <rFont val="Calibri"/>
        <family val="2"/>
        <charset val="238"/>
      </rPr>
      <t>powykonawczy</t>
    </r>
    <r>
      <rPr>
        <sz val="9"/>
        <rFont val="Calibri"/>
        <family val="2"/>
        <charset val="238"/>
      </rPr>
      <t xml:space="preserve"> (techniczny) -</t>
    </r>
    <r>
      <rPr>
        <b/>
        <sz val="9"/>
        <rFont val="Calibri"/>
        <family val="2"/>
        <charset val="238"/>
      </rPr>
      <t xml:space="preserve"> instalacji klimatyzacji (pomy ciepła) i wentylacji </t>
    </r>
    <r>
      <rPr>
        <sz val="9"/>
        <rFont val="Calibri"/>
        <family val="2"/>
        <charset val="238"/>
      </rPr>
      <t>z uzgodnieniem projektanta głównego i rzeczoznawcy ds. zabezpieczeń  p.poż.</t>
    </r>
  </si>
  <si>
    <t xml:space="preserve">BUDOWLANKA - roboty budowlane - wykończeniowo-adaptacyjne </t>
  </si>
  <si>
    <t>KOMPUTEROWA (Instalacja sieci LAN)</t>
  </si>
  <si>
    <t>Wyszczególnienie pozycji nakładów:</t>
  </si>
  <si>
    <t>G VI (629) - CCTV</t>
  </si>
  <si>
    <t>brutto w PLN</t>
  </si>
  <si>
    <t>L.p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</si>
  <si>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</si>
  <si>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</si>
  <si>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</si>
  <si>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</si>
  <si>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</si>
  <si>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</si>
  <si>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</si>
  <si>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</si>
  <si>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</si>
  <si>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</si>
  <si>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</si>
  <si>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</si>
  <si>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</si>
  <si>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</si>
  <si>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</si>
  <si>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</si>
  <si>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</si>
  <si>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</si>
  <si>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</si>
  <si>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</si>
  <si>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</si>
  <si>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</si>
  <si>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</si>
  <si>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Inwestycje w obce środki trwałe</t>
  </si>
  <si>
    <r>
      <t>SPORZĄDZENIE DOKUMENTACJI  PROJEKTOWEJ,</t>
    </r>
    <r>
      <rPr>
        <sz val="11"/>
        <rFont val="Calibri"/>
        <family val="2"/>
        <charset val="238"/>
      </rPr>
      <t xml:space="preserve"> 
</t>
    </r>
    <r>
      <rPr>
        <sz val="9"/>
        <rFont val="Calibri"/>
        <family val="2"/>
        <charset val="238"/>
      </rPr>
      <t>w tym wynagrodzenia</t>
    </r>
    <r>
      <rPr>
        <b/>
        <sz val="9"/>
        <rFont val="Calibri"/>
        <family val="2"/>
        <charset val="238"/>
      </rPr>
      <t xml:space="preserve"> </t>
    </r>
    <r>
      <rPr>
        <sz val="9"/>
        <rFont val="Calibri"/>
        <family val="2"/>
        <charset val="238"/>
      </rPr>
      <t>autorskie za udzielenie licencji:</t>
    </r>
  </si>
  <si>
    <t>DSO - Dźwiękowy system ostrzegawczy</t>
  </si>
  <si>
    <t>BUDYNKI I POMIESZCZENIA  - roboty budowlane i instalacyjne</t>
  </si>
  <si>
    <t>2.14</t>
  </si>
  <si>
    <t xml:space="preserve">SSP  - System sygnalizacji pożarowej </t>
  </si>
  <si>
    <t>Opis robót</t>
  </si>
  <si>
    <t>Jedn. miary</t>
  </si>
  <si>
    <t>Ilość</t>
  </si>
  <si>
    <t>Cena jedn.
netto zł</t>
  </si>
  <si>
    <t>Wartość
netto 
zł</t>
  </si>
  <si>
    <t>Wykonanie okablowania oraz montaż punktów elektryczno logicznych - PEL typu A na okienka pocztowe:  kat 6 typu 3xGn RJ45 oraz 3xGn230V(DATA)  oraz 3xGn230V/16A</t>
  </si>
  <si>
    <t>Wykonanie okablowania oraz montaż punktów elektryczno logicznych - PEL typu B dla drukarki oraz na zapleczu: kat 6  typu 2xGnRJ45 oraz 3xGn230V(data)</t>
  </si>
  <si>
    <t xml:space="preserve"> Pomiary  i testy teleinformatyczne dynamiczne okablowania i gniazd kat 6 miernikiem certyfikowanym oraz
opracowanie dokumentacji powykonawczej instalacji LAN w tym atesty, certyfikacje, daklaracje zgodności - w formie elektronicznej i papierowej</t>
  </si>
  <si>
    <r>
      <t>Zamawiający:</t>
    </r>
    <r>
      <rPr>
        <b/>
        <sz val="8"/>
        <rFont val="Arial"/>
        <family val="2"/>
        <charset val="238"/>
      </rPr>
      <t xml:space="preserve">
Poczta Polska S. A.
</t>
    </r>
    <r>
      <rPr>
        <sz val="8"/>
        <rFont val="Arial"/>
        <family val="2"/>
        <charset val="238"/>
      </rPr>
      <t>Ośrodek Infrastruktury w Krakowie ul. Prokocimska 6, 30-945 Kraków</t>
    </r>
  </si>
  <si>
    <t>CCTV Kolorowa Cyfrowa Telewizja Monitorowania</t>
  </si>
  <si>
    <t>Lp.</t>
  </si>
  <si>
    <t xml:space="preserve">Zakres </t>
  </si>
  <si>
    <t>TAK/ NIE/ NIE DOTYCZY</t>
  </si>
  <si>
    <t>1.</t>
  </si>
  <si>
    <t>Instalacja nowego systemu</t>
  </si>
  <si>
    <t>TAK</t>
  </si>
  <si>
    <t>2.</t>
  </si>
  <si>
    <t>Modernizacja istniejącego systemu</t>
  </si>
  <si>
    <t>NIE DOTYCZY</t>
  </si>
  <si>
    <t>3.</t>
  </si>
  <si>
    <t>Posiadanie dokumentacji technicznej istniejącego systemu</t>
  </si>
  <si>
    <t>4.</t>
  </si>
  <si>
    <t>Planowany demontaż elementów istniejącego systemu</t>
  </si>
  <si>
    <t>5.</t>
  </si>
  <si>
    <t>Wpięcie nowych elementów do istniejącego systemu</t>
  </si>
  <si>
    <t>6.</t>
  </si>
  <si>
    <t>Wpięcie istniejących elementów do nowego systemu</t>
  </si>
  <si>
    <t>7.</t>
  </si>
  <si>
    <t>Wykorzystanie istniejącego okablowania w całości lub w części</t>
  </si>
  <si>
    <t>8.</t>
  </si>
  <si>
    <t>Wykonanie w całości nowego okablowania</t>
  </si>
  <si>
    <t>9.</t>
  </si>
  <si>
    <t>Wykonanie instalacji podtynkowej</t>
  </si>
  <si>
    <t>10.</t>
  </si>
  <si>
    <t>Wykonanie instalacji natynkowej</t>
  </si>
  <si>
    <t xml:space="preserve">NIE </t>
  </si>
  <si>
    <t>11.</t>
  </si>
  <si>
    <t>Prace tylko w jednym budynku</t>
  </si>
  <si>
    <t>12.</t>
  </si>
  <si>
    <t>Prace tylko na jednej kondygnacji</t>
  </si>
  <si>
    <t>13.</t>
  </si>
  <si>
    <t>Prace tylko wewnątrz obiektu</t>
  </si>
  <si>
    <t>14.</t>
  </si>
  <si>
    <t>Konieczność podnośnika – prace na znacznych wysokościach</t>
  </si>
  <si>
    <t>NIE</t>
  </si>
  <si>
    <t>15.</t>
  </si>
  <si>
    <t>Wykonanie prac w czynnym obiekcie (w godzinach otwarcia placówki)</t>
  </si>
  <si>
    <t xml:space="preserve">Skonfigurowanie i uruchomienie systemu telewizji dozorowej, w tym podłączenie do sieci WAN.   </t>
  </si>
  <si>
    <t>nazwa podzespołu</t>
  </si>
  <si>
    <t>ilość</t>
  </si>
  <si>
    <t>j.m.</t>
  </si>
  <si>
    <t>cena jedn.</t>
  </si>
  <si>
    <t>cena netto</t>
  </si>
  <si>
    <t>CCTV</t>
  </si>
  <si>
    <t>szt.</t>
  </si>
  <si>
    <t>zasilacz awaryjny UPS - 230 V, min. 1200VA do montażu w szafach typu rack</t>
  </si>
  <si>
    <t>Montaż szafy krosowej typu rack:
 - szafa krosowa min 12U 19”, min. z 2 półkami
 - patchpanel/e cat. 6 UTP Standard 568B 1 U 19cali rack, proporcjonalnie do ilości gniazd RJ45,
- listwa zasilająca 1U 19cali rack 5 portowa z wyłącznikiem i filtrem przeciwprz</t>
  </si>
  <si>
    <r>
      <t>Przewody USB - o dł. 3 m – przedłużacze</t>
    </r>
    <r>
      <rPr>
        <sz val="8"/>
        <rFont val="Arial"/>
        <family val="2"/>
        <charset val="238"/>
      </rPr>
      <t xml:space="preserve"> - umożliwiające podłączenie do rejestratora wideo: 
- kontrolera "myszki" celem  obsługi menu rejestratora oraz 
- pamięci USB (pendrive) dla zgrania zapisu wideo.</t>
    </r>
  </si>
  <si>
    <t>WENTYLACJA - HVAC (mechaniczna)</t>
  </si>
  <si>
    <t>URZĄDZENIA TECHNICZNE:</t>
  </si>
  <si>
    <t>Wykonawca:</t>
  </si>
  <si>
    <r>
      <t xml:space="preserve">Lokalizacja/ adres obiektu: </t>
    </r>
    <r>
      <rPr>
        <b/>
        <sz val="10"/>
        <rFont val="Arial"/>
        <family val="2"/>
        <charset val="238"/>
      </rPr>
      <t xml:space="preserve">
Centrum Handlowe Bonarka ul. Kamienskiego 11; 30-644 Kraków</t>
    </r>
  </si>
  <si>
    <t>MARKETING - napisy: naklejki, wyklejki:</t>
  </si>
  <si>
    <t xml:space="preserve">Asortyment: </t>
  </si>
  <si>
    <t>Marketing  napisy: naklejki i wyklejki</t>
  </si>
  <si>
    <t>Marketing - roboty: tylko robocizna - montażu elementów:</t>
  </si>
  <si>
    <t>Razem: Marketing - roboty: tylko robocizna - montażu elementów:</t>
  </si>
  <si>
    <t xml:space="preserve">Razem: Marketing - napisy: naklejki i wyklejki      </t>
  </si>
  <si>
    <r>
      <t xml:space="preserve">Montaż Kasetonu  podświetlanego </t>
    </r>
    <r>
      <rPr>
        <sz val="9"/>
        <rFont val="Calibri"/>
        <family val="2"/>
        <charset val="238"/>
      </rPr>
      <t xml:space="preserve">z napisem PP i logo PP S.A.  -  </t>
    </r>
    <r>
      <rPr>
        <b/>
        <sz val="9"/>
        <rFont val="Calibri"/>
        <family val="2"/>
        <charset val="238"/>
      </rPr>
      <t>tylko robocizna (materiał Zamawiającego/Inwestora).</t>
    </r>
  </si>
  <si>
    <t>data:</t>
  </si>
  <si>
    <t>podpis i pieczątka Wykonawcy</t>
  </si>
  <si>
    <t>LITERY i LOGOTYP  na dystansach</t>
  </si>
  <si>
    <r>
      <t xml:space="preserve">Kosztorys ofertowy - </t>
    </r>
    <r>
      <rPr>
        <b/>
        <sz val="12"/>
        <color indexed="12"/>
        <rFont val="Arial"/>
        <family val="2"/>
        <charset val="238"/>
      </rPr>
      <t>Elementy marketingowe</t>
    </r>
  </si>
  <si>
    <t>Kosztorys ofertowy - instalacji komputerowej sieci LAN</t>
  </si>
  <si>
    <r>
      <t xml:space="preserve">Lokalizacja/ adres obiektu: 
</t>
    </r>
    <r>
      <rPr>
        <sz val="10"/>
        <rFont val="Arial"/>
        <family val="2"/>
        <charset val="238"/>
      </rPr>
      <t>Centrum Handlowe Bonarka ul. Kamienskiego 11; 30-644 Kraków</t>
    </r>
  </si>
  <si>
    <r>
      <t xml:space="preserve">NAZWY I KODY ROBÓT wg. Słownika Zamówień (CPV):
</t>
    </r>
    <r>
      <rPr>
        <sz val="8"/>
        <rFont val="Arial"/>
        <family val="2"/>
        <charset val="238"/>
      </rPr>
      <t>CPV:   45310000-3 Roboty instalacyjne elektryczne
CPV:   45314320-0 Instalowanie okablowania komputeroweg</t>
    </r>
    <r>
      <rPr>
        <b/>
        <sz val="8"/>
        <rFont val="Arial"/>
        <family val="2"/>
        <charset val="238"/>
      </rPr>
      <t>o</t>
    </r>
  </si>
  <si>
    <r>
      <t xml:space="preserve"> Ogólna charakterystyka robót:
</t>
    </r>
    <r>
      <rPr>
        <sz val="8"/>
        <rFont val="Arial"/>
        <family val="2"/>
        <charset val="238"/>
      </rPr>
      <t>Wykonanie dla pomieszczeń placówki pocztowej sieci komputerowej - LAN, obejmującej roboty instalacyjne wykonania okablowania oraz montażu PEL (punktów elektryczno logicznych) o następującej charakterystyce: 
- gniazda nt/pt RJ45 montowane w korycie kablowym 110x60mm lub na płycie G-K/ w pyszkach pt w podlożu płyta G-K lub w puszkach w podłozu ceglanym.
 - gniazda zasilające nt/pt typu DATA z kluczem 230V montowane w korytku PCV kablowym 110x60mm lub w puszkach w  płycie G-K lub w puszkach w podlozu ceglanym.
 - gniazda zasilające 230V montowane w korycie kablowym 110x60mm lub w puszkach w  płycie G-K lub w puszkach w podlozu ceglanym.
 - kable logiczne UTP kat 6 miedziane układane w korytku PCV kablowym 110x60mm lub w rurkach/peszlach instalacyjnych  w  płycie G-K lub rurkach/peszlach w podlozu ceglanym lub układane w rurkach peszlach w przestrzeni sufitu podwieszanego.
- kable elektryczne 3x2,5 mm2 układane w rurkach instalacyjnych/peszlach oraz korytku kablowym PCV lub układane w rurkach peszlach w przestrzeni sufitu podwieszanego.
- rozdzielnia/tablca elektrycznaproporcjonalna do ilości PEL.
- zabezpieczenie różnicowo-prądowe 30 mA/230V,
- zabezpieczenia nadmiarowo pradowe  B16A - 1 szt./max 4PEL</t>
    </r>
  </si>
  <si>
    <t xml:space="preserve">Adaptacja lokalu dla potrzeb funkcjonowania UP Kraków 50 (GH BONARKA) </t>
  </si>
  <si>
    <t>Kosztorys ofertowy - Zabezpieczenia:  CCTV oraz SSWiN i SKD</t>
  </si>
  <si>
    <t>lokalizacja:
Centrum Handlowe Bonarka ul. Kamienskiego 11; 30-644 Kraków</t>
  </si>
  <si>
    <r>
      <t xml:space="preserve">NAZWY I KODY ROBÓT wg. Słownika Zamówień (CPV):
</t>
    </r>
    <r>
      <rPr>
        <sz val="8"/>
        <rFont val="Arial"/>
        <family val="2"/>
        <charset val="238"/>
      </rPr>
      <t>CPV:   45310000-3 Roboty instalacyjne elektryczne
CPV: 45312200-9 Instalowanie przeciw włamaniowych systemów alarmowych</t>
    </r>
  </si>
  <si>
    <r>
      <t>Ogólna charakterystyka robót:</t>
    </r>
    <r>
      <rPr>
        <sz val="8"/>
        <rFont val="Arial"/>
        <family val="2"/>
        <charset val="238"/>
      </rPr>
      <t xml:space="preserve">
Wykonanie dla pomieszczeń placówki pocztowej nw. zakresu robót:</t>
    </r>
  </si>
  <si>
    <t xml:space="preserve">Inne istotne szczegółowe informacje: montaż osprzetu, konfiguracja i uruchomienie  systemów SSWN i SKD z podłączeniem do SMA przez służby techniczne  Zamawiającego/Inwestora (GZT.)    </t>
  </si>
  <si>
    <t>przewód 2x1 mm2 do elektrozamków</t>
  </si>
  <si>
    <r>
      <t xml:space="preserve">Okablowanie SSWiN oraz SKD </t>
    </r>
    <r>
      <rPr>
        <b/>
        <sz val="8"/>
        <rFont val="Arial"/>
        <family val="2"/>
        <charset val="238"/>
      </rPr>
      <t>- (Systemu sygnalizacji włamania i napadu oraz Systemu kontroli dostępu)</t>
    </r>
  </si>
  <si>
    <t>Instalacja - wykonanie tylko okablowania</t>
  </si>
  <si>
    <r>
      <t xml:space="preserve">WYKONAWCA:
</t>
    </r>
    <r>
      <rPr>
        <b/>
        <sz val="11"/>
        <color indexed="8"/>
        <rFont val="Arial"/>
        <family val="2"/>
        <charset val="238"/>
      </rPr>
      <t/>
    </r>
  </si>
  <si>
    <r>
      <t>Zamawiający:</t>
    </r>
    <r>
      <rPr>
        <b/>
        <sz val="10"/>
        <color indexed="8"/>
        <rFont val="Arial"/>
        <family val="2"/>
        <charset val="238"/>
      </rPr>
      <t xml:space="preserve">
</t>
    </r>
    <r>
      <rPr>
        <b/>
        <sz val="9"/>
        <color indexed="8"/>
        <rFont val="Arial"/>
        <family val="2"/>
        <charset val="238"/>
      </rPr>
      <t>Poczta Polska S. A.</t>
    </r>
    <r>
      <rPr>
        <b/>
        <sz val="10"/>
        <color indexed="8"/>
        <rFont val="Arial"/>
        <family val="2"/>
        <charset val="238"/>
      </rPr>
      <t xml:space="preserve">
</t>
    </r>
    <r>
      <rPr>
        <sz val="9"/>
        <color indexed="8"/>
        <rFont val="Arial"/>
        <family val="2"/>
        <charset val="238"/>
      </rPr>
      <t>Ośrodek Infrastruktury w Krakowie ul. Prokocimska 6, 30-945 Kraków</t>
    </r>
  </si>
  <si>
    <r>
      <rPr>
        <b/>
        <sz val="10"/>
        <color indexed="8"/>
        <rFont val="Arial"/>
        <family val="2"/>
        <charset val="238"/>
      </rPr>
      <t xml:space="preserve">Lokalizacja/ adres obiektu: </t>
    </r>
    <r>
      <rPr>
        <b/>
        <sz val="14"/>
        <color indexed="8"/>
        <rFont val="Arial"/>
        <family val="2"/>
        <charset val="238"/>
      </rPr>
      <t xml:space="preserve">
</t>
    </r>
    <r>
      <rPr>
        <sz val="10"/>
        <color indexed="8"/>
        <rFont val="Arial"/>
        <family val="2"/>
        <charset val="238"/>
      </rPr>
      <t>Centrum Handlowe Bonarka ul. Kamienskiego 11; 30-644 Kraków</t>
    </r>
  </si>
  <si>
    <t>MARKETING - napisy: Litery. Logotyp, naklejki, wyklejki:</t>
  </si>
  <si>
    <t>4.1</t>
  </si>
  <si>
    <t>Cena</t>
  </si>
  <si>
    <r>
      <t xml:space="preserve">KŚT
</t>
    </r>
    <r>
      <rPr>
        <sz val="9"/>
        <rFont val="Arial CE"/>
        <charset val="238"/>
      </rPr>
      <t>Klasyfikacja Środków
Trwałych</t>
    </r>
  </si>
  <si>
    <t>Razem
netto</t>
  </si>
  <si>
    <t xml:space="preserve">wyliczenie  na podstawwie 
poz. nr I
 kosztorysu - zał. nr 2.2 do SWZ </t>
  </si>
  <si>
    <t>Razem M:</t>
  </si>
  <si>
    <t>Razem (R +M):</t>
  </si>
  <si>
    <t>pozostały osprzęt i materiały montażowe</t>
  </si>
  <si>
    <r>
      <t>Robocizna</t>
    </r>
    <r>
      <rPr>
        <sz val="8"/>
        <rFont val="Arial"/>
        <family val="2"/>
        <charset val="238"/>
      </rPr>
      <t xml:space="preserve"> i dokumentacja powykonawcza</t>
    </r>
  </si>
  <si>
    <t>pozostałe materiały instalacyjne</t>
  </si>
  <si>
    <t>Robocizna</t>
  </si>
  <si>
    <t>Zakres okablowania instalacji SSWiN oraz SKD</t>
  </si>
  <si>
    <t>przewód sygnałowy  8x0.5  do: elementów/osprzętu SSWiN oraz do klawiatur zamków szyfrowych SKD  oraz 2-wie linie do lady obsługi klienta dla podłączenia 2-ch szt. fasownic  do przechowywania wartości pieniężnych oraz do czujki wibracyjnej sejfu.</t>
  </si>
  <si>
    <t>przewód zasilający - 3x1,5 mm2</t>
  </si>
  <si>
    <t>WOD.-KAN. (Instalacja sanitarna pom. socjalnego)</t>
  </si>
  <si>
    <t>WITRYNY SZKLANE (dostawa z montażem: witryna frontowa z drzwiami oraz witryna boczna)</t>
  </si>
  <si>
    <t>KLIMATYZACJA  - HVAC (Instalacja pompy ciepła: grzanie i chłodzenie)</t>
  </si>
  <si>
    <t>KURTYNY POWIETRZNE ELEKTR. GRZEWCZE  -  dostawa z montażem</t>
  </si>
  <si>
    <r>
      <t>ROBOTY DODATKOWE -</t>
    </r>
    <r>
      <rPr>
        <sz val="9"/>
        <rFont val="Calibri"/>
        <family val="2"/>
        <charset val="238"/>
      </rPr>
      <t xml:space="preserve"> zabezpieczenie terenu robót, osób i mienia, utylizacja odpadów, wywóz gruzu i śmieci, koszty mediów i odprowadzenia ścieków oraz wszelkie pozostałe roboty i koszty niezbędne do wykonania przedmiotu zamówienia/umowy</t>
    </r>
  </si>
  <si>
    <t>ZABEZPIECZENIA - dostawa z montażem instalacji i urządzeń systemu CCTV</t>
  </si>
  <si>
    <t>Wyklejka (pas bhp) na witrynę z logo PP S.A. wys 10 cm na szerokości: 2,11 m (drzwi wej.) na wysokości: 1,40 m:
Wyklejka na szybę z napisem PP oraz z logo PP S.A
(druk na folii samoprzylepnej): druk wysokiej rozdzielczości na folii samoprzylepnej z laminatem odpornej na warunki atmosferyczne (m. in. słońce) i mechaniczne z klejem pernamentnym po stronie wydruku</t>
  </si>
  <si>
    <t>Załącznik nr 2 do SWZ / nr 11.1 do umowy</t>
  </si>
  <si>
    <t>Załącznik nr 2.1 do SWZ / nr 11.2 do umowy</t>
  </si>
  <si>
    <t>Załącznik nr 2.2 do SWZ / nr 11.3 do umowy</t>
  </si>
  <si>
    <t>Załącznik nr 2.3 do SWZ / nr 11.4 do umowy</t>
  </si>
  <si>
    <t>NAKLEJKI (dostawa i montaż):</t>
  </si>
  <si>
    <t>WYKLEJKI (dostawa i montaż):</t>
  </si>
  <si>
    <t xml:space="preserve">Adaptacja lokalu dla potrzeb funkcjonowania FUP Kraków 47 (w GH BONARKA)"  </t>
  </si>
  <si>
    <r>
      <t xml:space="preserve">Montaż logo i liter z pleksi na dystansach: tj.  napisu marketingowego PP z logo "Trąbką pocztową" </t>
    </r>
    <r>
      <rPr>
        <sz val="9"/>
        <rFont val="Calibri"/>
        <family val="2"/>
        <charset val="238"/>
      </rPr>
      <t xml:space="preserve"> -</t>
    </r>
    <r>
      <rPr>
        <b/>
        <sz val="9"/>
        <rFont val="Calibri"/>
        <family val="2"/>
        <charset val="238"/>
      </rPr>
      <t xml:space="preserve"> tylko robocizna -</t>
    </r>
    <r>
      <rPr>
        <sz val="9"/>
        <rFont val="Calibri"/>
        <family val="2"/>
        <charset val="238"/>
      </rPr>
      <t xml:space="preserve"> (montaż trąbki oraz montaz liter: 12 szt. liter plus 1 szt. logotyp )</t>
    </r>
    <r>
      <rPr>
        <b/>
        <sz val="9"/>
        <rFont val="Calibri"/>
        <family val="2"/>
        <charset val="238"/>
      </rPr>
      <t xml:space="preserve"> </t>
    </r>
    <r>
      <rPr>
        <sz val="9"/>
        <rFont val="Calibri"/>
        <family val="2"/>
        <charset val="238"/>
      </rPr>
      <t>za stanowiskiem obsługi</t>
    </r>
  </si>
  <si>
    <r>
      <t xml:space="preserve">KOSZTORYS  OFERTOWY - TABELA  ZBIORCZA
</t>
    </r>
    <r>
      <rPr>
        <sz val="12"/>
        <color indexed="8"/>
        <rFont val="Arial"/>
        <family val="2"/>
        <charset val="238"/>
      </rPr>
      <t xml:space="preserve">inwestycji budowlanej w formule - zaprojektuj i wybuduj - obejmującej
łączną realizację: opracowania dokumentacji projektowej oraz wykonania robót budowlanych: </t>
    </r>
    <r>
      <rPr>
        <b/>
        <sz val="14"/>
        <color indexed="8"/>
        <rFont val="Arial"/>
        <family val="2"/>
        <charset val="238"/>
      </rPr>
      <t xml:space="preserve">
</t>
    </r>
    <r>
      <rPr>
        <b/>
        <i/>
        <sz val="14"/>
        <color indexed="12"/>
        <rFont val="Arial"/>
        <family val="2"/>
        <charset val="238"/>
      </rPr>
      <t xml:space="preserve">"Adaptacja nowego lokalu dla potrzeb funkcjonowania </t>
    </r>
    <r>
      <rPr>
        <b/>
        <i/>
        <sz val="14"/>
        <color indexed="8"/>
        <rFont val="Arial"/>
        <family val="2"/>
        <charset val="238"/>
      </rPr>
      <t xml:space="preserve">
</t>
    </r>
    <r>
      <rPr>
        <b/>
        <i/>
        <sz val="14"/>
        <color indexed="12"/>
        <rFont val="Arial"/>
        <family val="2"/>
        <charset val="238"/>
      </rPr>
      <t>FUP Kraków 47 z przekształcenia UP Kraków 50 (w GH BONARKA)"</t>
    </r>
    <r>
      <rPr>
        <b/>
        <sz val="14"/>
        <color indexed="12"/>
        <rFont val="Arial"/>
        <family val="2"/>
        <charset val="238"/>
      </rPr>
      <t xml:space="preserve">   </t>
    </r>
    <r>
      <rPr>
        <b/>
        <sz val="14"/>
        <color indexed="8"/>
        <rFont val="Arial"/>
        <family val="2"/>
        <charset val="238"/>
      </rPr>
      <t xml:space="preserve">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</si>
</sst>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.00\ &quot;zł&quot;"/>
  </numFmts>
  <fonts count="81">
    <font>
      <sz val="11"/>
      <color theme="1"/>
      <name val="Arial"/>
      <family val="2"/>
      <charset val="238"/>
    </font>
    <font>
      <b/>
      <sz val="10"/>
      <name val="Arial CE"/>
      <charset val="238"/>
    </font>
    <font>
      <sz val="10"/>
      <name val="Helv"/>
      <charset val="204"/>
    </font>
    <font>
      <b/>
      <sz val="14"/>
      <color indexed="8"/>
      <name val="Arial"/>
      <family val="2"/>
      <charset val="238"/>
    </font>
    <font>
      <sz val="11"/>
      <color indexed="10"/>
      <name val="Arial"/>
      <family val="2"/>
      <charset val="238"/>
    </font>
    <font>
      <b/>
      <sz val="11"/>
      <color indexed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sz val="11"/>
      <color indexed="56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Times New Roman CE"/>
      <family val="1"/>
      <charset val="238"/>
    </font>
    <font>
      <sz val="10"/>
      <name val="Arial CE"/>
      <charset val="238"/>
    </font>
    <font>
      <b/>
      <i/>
      <sz val="14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i/>
      <sz val="14"/>
      <color indexed="12"/>
      <name val="Arial"/>
      <family val="2"/>
      <charset val="238"/>
    </font>
    <font>
      <b/>
      <sz val="14"/>
      <color indexed="12"/>
      <name val="Arial"/>
      <family val="2"/>
      <charset val="238"/>
    </font>
    <font>
      <sz val="7"/>
      <color indexed="8"/>
      <name val="Calibri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Czcionka tekstu podstawowego"/>
      <family val="2"/>
      <charset val="238"/>
    </font>
    <font>
      <b/>
      <sz val="8"/>
      <name val="Czcionka tekstu podstawowego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9"/>
      <name val="Czcionka tekstu podstawowego"/>
      <family val="2"/>
      <charset val="238"/>
    </font>
    <font>
      <sz val="8"/>
      <name val="Calibri"/>
      <family val="2"/>
      <charset val="238"/>
    </font>
    <font>
      <b/>
      <sz val="9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sz val="9"/>
      <name val="Czcionka tekstu podstawowego"/>
      <charset val="238"/>
    </font>
    <font>
      <b/>
      <sz val="9"/>
      <name val="Czcionka tekstu podstawowego"/>
      <family val="2"/>
      <charset val="238"/>
    </font>
    <font>
      <b/>
      <sz val="9"/>
      <name val="Czcionka tekstu podstawowego"/>
      <charset val="238"/>
    </font>
    <font>
      <sz val="9"/>
      <color indexed="8"/>
      <name val="Calibri"/>
      <family val="2"/>
      <charset val="238"/>
    </font>
    <font>
      <sz val="10"/>
      <color indexed="12"/>
      <name val="Calibri"/>
      <family val="2"/>
      <charset val="238"/>
    </font>
    <font>
      <sz val="10"/>
      <name val="Calibri"/>
      <family val="2"/>
      <charset val="238"/>
    </font>
    <font>
      <sz val="8"/>
      <color indexed="12"/>
      <name val="Calibri"/>
      <family val="2"/>
      <charset val="238"/>
    </font>
    <font>
      <sz val="8"/>
      <color indexed="10"/>
      <name val="Calibri"/>
      <family val="2"/>
      <charset val="238"/>
    </font>
    <font>
      <sz val="10"/>
      <color indexed="10"/>
      <name val="Calibri"/>
      <family val="2"/>
      <charset val="238"/>
    </font>
    <font>
      <i/>
      <sz val="8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1"/>
      <name val="Calibri"/>
      <family val="2"/>
      <charset val="238"/>
    </font>
    <font>
      <sz val="11"/>
      <color indexed="8"/>
      <name val="Arial"/>
      <family val="2"/>
      <charset val="238"/>
    </font>
    <font>
      <b/>
      <i/>
      <sz val="9"/>
      <name val="Arial CE"/>
      <charset val="238"/>
    </font>
    <font>
      <sz val="11"/>
      <name val="Calibri"/>
      <family val="2"/>
      <charset val="238"/>
    </font>
    <font>
      <i/>
      <sz val="8"/>
      <name val="Arial CE"/>
      <charset val="238"/>
    </font>
    <font>
      <b/>
      <sz val="14"/>
      <name val="Calibri"/>
      <family val="2"/>
      <charset val="238"/>
    </font>
    <font>
      <b/>
      <sz val="12"/>
      <name val="Arial"/>
      <family val="2"/>
      <charset val="238"/>
    </font>
    <font>
      <b/>
      <sz val="8"/>
      <name val="Calibri"/>
      <family val="2"/>
      <charset val="238"/>
    </font>
    <font>
      <sz val="8"/>
      <name val="Arial"/>
      <family val="2"/>
    </font>
    <font>
      <sz val="8"/>
      <name val="Arial CE"/>
      <family val="2"/>
      <charset val="238"/>
    </font>
    <font>
      <sz val="8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10"/>
      <name val="Arial"/>
      <family val="2"/>
      <charset val="238"/>
    </font>
    <font>
      <i/>
      <sz val="8"/>
      <name val="Calibri"/>
      <family val="2"/>
      <charset val="238"/>
    </font>
    <font>
      <b/>
      <sz val="9"/>
      <color indexed="12"/>
      <name val="Arial"/>
      <family val="2"/>
      <charset val="238"/>
    </font>
    <font>
      <sz val="11"/>
      <color indexed="12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10"/>
      <name val="Arial"/>
      <family val="2"/>
      <charset val="238"/>
    </font>
    <font>
      <b/>
      <sz val="8"/>
      <color indexed="10"/>
      <name val="Arial CE"/>
      <charset val="238"/>
    </font>
    <font>
      <b/>
      <sz val="8"/>
      <color indexed="10"/>
      <name val="Calibri"/>
      <family val="2"/>
      <charset val="238"/>
    </font>
    <font>
      <sz val="9"/>
      <name val="Arial CE"/>
      <charset val="238"/>
    </font>
    <font>
      <b/>
      <sz val="10"/>
      <color indexed="10"/>
      <name val="Arial CE"/>
      <charset val="238"/>
    </font>
    <font>
      <b/>
      <sz val="10"/>
      <color indexed="10"/>
      <name val="Calibri"/>
      <family val="2"/>
      <charset val="238"/>
    </font>
    <font>
      <b/>
      <sz val="10"/>
      <color indexed="10"/>
      <name val="Arial"/>
      <family val="2"/>
      <charset val="238"/>
    </font>
    <font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gray0625"/>
    </fill>
    <fill>
      <patternFill patternType="gray0625">
        <bgColor indexed="9"/>
      </patternFill>
    </fill>
    <fill>
      <patternFill patternType="solid">
        <fgColor indexed="43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/>
    <xf numFmtId="0" fontId="21" fillId="0" borderId="0"/>
    <xf numFmtId="0" fontId="80" fillId="0" borderId="0"/>
    <xf numFmtId="0" fontId="65" fillId="0" borderId="0"/>
    <xf numFmtId="0" fontId="2" fillId="0" borderId="0"/>
  </cellStyleXfs>
  <cellXfs count="401">
    <xf numFmtId="0" fontId="0" fillId="0" borderId="0" xfId="0"/>
    <xf numFmtId="0" fontId="0" fillId="0" borderId="0" xfId="0" applyFill="1" applyAlignment="1">
      <alignment horizontal="center" vertical="center" textRotation="90"/>
    </xf>
    <xf numFmtId="165" fontId="0" fillId="0" borderId="0" xfId="0" applyNumberFormat="1" applyFill="1" applyAlignment="1">
      <alignment horizontal="right" vertical="center"/>
    </xf>
    <xf numFmtId="165" fontId="5" fillId="0" borderId="0" xfId="0" applyNumberFormat="1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 textRotation="90"/>
    </xf>
    <xf numFmtId="2" fontId="9" fillId="0" borderId="0" xfId="0" applyNumberFormat="1" applyFont="1" applyFill="1" applyAlignment="1">
      <alignment horizontal="right" vertical="center"/>
    </xf>
    <xf numFmtId="165" fontId="8" fillId="0" borderId="0" xfId="0" applyNumberFormat="1" applyFont="1" applyFill="1" applyAlignment="1">
      <alignment horizontal="right" vertical="center"/>
    </xf>
    <xf numFmtId="0" fontId="0" fillId="0" borderId="0" xfId="0" applyFill="1" applyAlignment="1">
      <alignment horizontal="center" vertical="center" textRotation="90" wrapText="1"/>
    </xf>
    <xf numFmtId="0" fontId="4" fillId="0" borderId="0" xfId="0" applyFont="1" applyFill="1" applyAlignment="1">
      <alignment horizontal="center" vertical="center" textRotation="90"/>
    </xf>
    <xf numFmtId="165" fontId="5" fillId="0" borderId="0" xfId="0" applyNumberFormat="1" applyFont="1" applyFill="1" applyAlignment="1">
      <alignment horizontal="right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8" fillId="2" borderId="2" xfId="0" applyFont="1" applyFill="1" applyBorder="1"/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/>
    <xf numFmtId="0" fontId="8" fillId="2" borderId="0" xfId="0" applyFont="1" applyFill="1" applyBorder="1"/>
    <xf numFmtId="0" fontId="29" fillId="2" borderId="0" xfId="0" applyFont="1" applyFill="1" applyAlignment="1">
      <alignment horizontal="left"/>
    </xf>
    <xf numFmtId="0" fontId="8" fillId="2" borderId="4" xfId="0" applyFont="1" applyFill="1" applyBorder="1" applyAlignment="1">
      <alignment horizontal="center" vertical="center" wrapText="1"/>
    </xf>
    <xf numFmtId="0" fontId="35" fillId="2" borderId="4" xfId="0" applyFont="1" applyFill="1" applyBorder="1" applyAlignment="1">
      <alignment horizontal="center" vertical="center" wrapText="1"/>
    </xf>
    <xf numFmtId="4" fontId="36" fillId="2" borderId="4" xfId="0" applyNumberFormat="1" applyFont="1" applyFill="1" applyBorder="1" applyAlignment="1">
      <alignment horizontal="center" vertical="center"/>
    </xf>
    <xf numFmtId="4" fontId="36" fillId="2" borderId="4" xfId="0" applyNumberFormat="1" applyFont="1" applyFill="1" applyBorder="1" applyAlignment="1">
      <alignment vertical="center"/>
    </xf>
    <xf numFmtId="4" fontId="36" fillId="2" borderId="5" xfId="0" applyNumberFormat="1" applyFont="1" applyFill="1" applyBorder="1" applyAlignment="1">
      <alignment horizontal="center" vertical="center"/>
    </xf>
    <xf numFmtId="4" fontId="34" fillId="2" borderId="4" xfId="0" applyNumberFormat="1" applyFont="1" applyFill="1" applyBorder="1" applyAlignment="1">
      <alignment horizontal="center" vertical="center" wrapText="1"/>
    </xf>
    <xf numFmtId="4" fontId="36" fillId="2" borderId="6" xfId="0" applyNumberFormat="1" applyFont="1" applyFill="1" applyBorder="1" applyAlignment="1">
      <alignment horizontal="center" vertical="center"/>
    </xf>
    <xf numFmtId="4" fontId="36" fillId="2" borderId="6" xfId="0" applyNumberFormat="1" applyFont="1" applyFill="1" applyBorder="1" applyAlignment="1">
      <alignment vertical="center"/>
    </xf>
    <xf numFmtId="4" fontId="34" fillId="2" borderId="7" xfId="0" applyNumberFormat="1" applyFont="1" applyFill="1" applyBorder="1" applyAlignment="1">
      <alignment horizontal="center" vertical="center" wrapText="1"/>
    </xf>
    <xf numFmtId="4" fontId="34" fillId="2" borderId="8" xfId="0" applyNumberFormat="1" applyFont="1" applyFill="1" applyBorder="1" applyAlignment="1">
      <alignment horizontal="center" vertical="center" wrapText="1"/>
    </xf>
    <xf numFmtId="4" fontId="40" fillId="2" borderId="4" xfId="0" applyNumberFormat="1" applyFont="1" applyFill="1" applyBorder="1" applyAlignment="1">
      <alignment vertical="center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164" fontId="28" fillId="0" borderId="11" xfId="5" applyNumberFormat="1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right"/>
    </xf>
    <xf numFmtId="4" fontId="36" fillId="2" borderId="12" xfId="0" applyNumberFormat="1" applyFont="1" applyFill="1" applyBorder="1" applyAlignment="1">
      <alignment horizontal="center" vertical="center"/>
    </xf>
    <xf numFmtId="0" fontId="38" fillId="2" borderId="0" xfId="0" applyFont="1" applyFill="1" applyBorder="1" applyAlignment="1">
      <alignment horizontal="center"/>
    </xf>
    <xf numFmtId="0" fontId="39" fillId="2" borderId="0" xfId="0" applyFont="1" applyFill="1" applyBorder="1" applyAlignment="1">
      <alignment horizontal="center"/>
    </xf>
    <xf numFmtId="0" fontId="30" fillId="2" borderId="0" xfId="0" applyFont="1" applyFill="1" applyBorder="1" applyAlignment="1">
      <alignment horizontal="center"/>
    </xf>
    <xf numFmtId="0" fontId="30" fillId="2" borderId="0" xfId="0" applyFont="1" applyFill="1" applyBorder="1" applyAlignment="1">
      <alignment horizontal="center" vertical="center"/>
    </xf>
    <xf numFmtId="4" fontId="34" fillId="0" borderId="4" xfId="0" applyNumberFormat="1" applyFont="1" applyFill="1" applyBorder="1" applyAlignment="1">
      <alignment horizontal="left" vertical="center" wrapText="1"/>
    </xf>
    <xf numFmtId="4" fontId="35" fillId="0" borderId="4" xfId="0" applyNumberFormat="1" applyFont="1" applyFill="1" applyBorder="1" applyAlignment="1">
      <alignment vertical="center" wrapText="1"/>
    </xf>
    <xf numFmtId="4" fontId="35" fillId="2" borderId="4" xfId="0" applyNumberFormat="1" applyFont="1" applyFill="1" applyBorder="1" applyAlignment="1">
      <alignment vertical="center" wrapText="1"/>
    </xf>
    <xf numFmtId="4" fontId="35" fillId="0" borderId="13" xfId="0" applyNumberFormat="1" applyFont="1" applyFill="1" applyBorder="1" applyAlignment="1">
      <alignment vertical="center" wrapText="1"/>
    </xf>
    <xf numFmtId="4" fontId="34" fillId="0" borderId="6" xfId="0" applyNumberFormat="1" applyFont="1" applyFill="1" applyBorder="1" applyAlignment="1">
      <alignment horizontal="left" vertical="center" wrapText="1"/>
    </xf>
    <xf numFmtId="4" fontId="34" fillId="0" borderId="13" xfId="0" applyNumberFormat="1" applyFont="1" applyFill="1" applyBorder="1" applyAlignment="1">
      <alignment horizontal="left" vertical="center" wrapText="1"/>
    </xf>
    <xf numFmtId="0" fontId="10" fillId="0" borderId="14" xfId="0" applyFont="1" applyBorder="1" applyAlignment="1">
      <alignment horizontal="center" vertical="center"/>
    </xf>
    <xf numFmtId="4" fontId="48" fillId="0" borderId="15" xfId="0" applyNumberFormat="1" applyFont="1" applyFill="1" applyBorder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3" fontId="1" fillId="0" borderId="17" xfId="0" applyNumberFormat="1" applyFont="1" applyFill="1" applyBorder="1" applyAlignment="1">
      <alignment horizontal="center" vertical="center" wrapText="1"/>
    </xf>
    <xf numFmtId="3" fontId="1" fillId="0" borderId="18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4" fontId="1" fillId="0" borderId="20" xfId="0" applyNumberFormat="1" applyFont="1" applyFill="1" applyBorder="1" applyAlignment="1">
      <alignment horizontal="center" vertical="center" wrapText="1"/>
    </xf>
    <xf numFmtId="49" fontId="51" fillId="0" borderId="21" xfId="0" applyNumberFormat="1" applyFont="1" applyFill="1" applyBorder="1" applyAlignment="1">
      <alignment horizontal="center" vertical="center"/>
    </xf>
    <xf numFmtId="4" fontId="35" fillId="2" borderId="12" xfId="0" applyNumberFormat="1" applyFont="1" applyFill="1" applyBorder="1" applyAlignment="1">
      <alignment vertical="center" wrapText="1"/>
    </xf>
    <xf numFmtId="164" fontId="28" fillId="0" borderId="22" xfId="5" applyNumberFormat="1" applyFont="1" applyFill="1" applyBorder="1" applyAlignment="1">
      <alignment horizontal="center" vertical="center" wrapText="1"/>
    </xf>
    <xf numFmtId="3" fontId="1" fillId="0" borderId="19" xfId="0" applyNumberFormat="1" applyFont="1" applyFill="1" applyBorder="1" applyAlignment="1">
      <alignment horizontal="center" vertical="center" wrapText="1"/>
    </xf>
    <xf numFmtId="164" fontId="28" fillId="0" borderId="17" xfId="5" applyNumberFormat="1" applyFont="1" applyFill="1" applyBorder="1" applyAlignment="1">
      <alignment horizontal="center" vertical="center" wrapText="1"/>
    </xf>
    <xf numFmtId="3" fontId="1" fillId="0" borderId="23" xfId="0" applyNumberFormat="1" applyFont="1" applyFill="1" applyBorder="1" applyAlignment="1">
      <alignment horizontal="center" vertical="center" wrapText="1"/>
    </xf>
    <xf numFmtId="164" fontId="28" fillId="0" borderId="18" xfId="5" applyNumberFormat="1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/>
    </xf>
    <xf numFmtId="2" fontId="37" fillId="2" borderId="0" xfId="1" applyNumberFormat="1" applyFont="1" applyFill="1" applyAlignment="1">
      <alignment horizontal="center" vertical="center" wrapText="1"/>
    </xf>
    <xf numFmtId="2" fontId="37" fillId="2" borderId="0" xfId="1" applyNumberFormat="1" applyFont="1" applyFill="1" applyAlignment="1">
      <alignment vertical="center" wrapText="1"/>
    </xf>
    <xf numFmtId="1" fontId="37" fillId="2" borderId="25" xfId="1" applyNumberFormat="1" applyFont="1" applyFill="1" applyBorder="1" applyAlignment="1">
      <alignment horizontal="center" vertical="center" wrapText="1"/>
    </xf>
    <xf numFmtId="2" fontId="60" fillId="0" borderId="26" xfId="1" applyNumberFormat="1" applyFont="1" applyBorder="1" applyAlignment="1">
      <alignment horizontal="left" vertical="center" wrapText="1"/>
    </xf>
    <xf numFmtId="2" fontId="37" fillId="2" borderId="4" xfId="1" applyNumberFormat="1" applyFont="1" applyFill="1" applyBorder="1" applyAlignment="1">
      <alignment horizontal="center" vertical="center" wrapText="1"/>
    </xf>
    <xf numFmtId="2" fontId="37" fillId="2" borderId="27" xfId="1" applyNumberFormat="1" applyFont="1" applyFill="1" applyBorder="1" applyAlignment="1">
      <alignment horizontal="center" vertical="center" wrapText="1"/>
    </xf>
    <xf numFmtId="2" fontId="37" fillId="2" borderId="4" xfId="1" applyNumberFormat="1" applyFont="1" applyFill="1" applyBorder="1" applyAlignment="1">
      <alignment vertical="center" wrapText="1"/>
    </xf>
    <xf numFmtId="2" fontId="37" fillId="2" borderId="28" xfId="1" applyNumberFormat="1" applyFont="1" applyFill="1" applyBorder="1" applyAlignment="1">
      <alignment horizontal="center" vertical="center" wrapText="1"/>
    </xf>
    <xf numFmtId="2" fontId="37" fillId="2" borderId="12" xfId="1" applyNumberFormat="1" applyFont="1" applyFill="1" applyBorder="1" applyAlignment="1">
      <alignment vertical="center" wrapText="1"/>
    </xf>
    <xf numFmtId="2" fontId="37" fillId="2" borderId="12" xfId="1" applyNumberFormat="1" applyFont="1" applyFill="1" applyBorder="1" applyAlignment="1">
      <alignment horizontal="center" vertical="center" wrapText="1"/>
    </xf>
    <xf numFmtId="2" fontId="37" fillId="2" borderId="29" xfId="1" applyNumberFormat="1" applyFont="1" applyFill="1" applyBorder="1" applyAlignment="1">
      <alignment horizontal="center" vertical="center" wrapText="1"/>
    </xf>
    <xf numFmtId="2" fontId="59" fillId="2" borderId="30" xfId="1" applyNumberFormat="1" applyFont="1" applyFill="1" applyBorder="1" applyAlignment="1">
      <alignment horizontal="center" vertical="center" wrapText="1"/>
    </xf>
    <xf numFmtId="2" fontId="37" fillId="2" borderId="0" xfId="1" applyNumberFormat="1" applyFont="1" applyFill="1" applyBorder="1" applyAlignment="1">
      <alignment horizontal="center" vertical="center" wrapText="1"/>
    </xf>
    <xf numFmtId="2" fontId="37" fillId="2" borderId="0" xfId="1" applyNumberFormat="1" applyFont="1" applyFill="1" applyBorder="1" applyAlignment="1">
      <alignment vertical="center" wrapText="1"/>
    </xf>
    <xf numFmtId="0" fontId="16" fillId="0" borderId="0" xfId="1"/>
    <xf numFmtId="0" fontId="30" fillId="0" borderId="2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2" fontId="22" fillId="0" borderId="19" xfId="1" applyNumberFormat="1" applyFont="1" applyBorder="1" applyAlignment="1">
      <alignment vertical="center"/>
    </xf>
    <xf numFmtId="2" fontId="20" fillId="2" borderId="31" xfId="1" applyNumberFormat="1" applyFont="1" applyFill="1" applyBorder="1" applyAlignment="1">
      <alignment horizontal="center" vertical="center" wrapText="1"/>
    </xf>
    <xf numFmtId="0" fontId="29" fillId="0" borderId="25" xfId="1" applyFont="1" applyBorder="1" applyAlignment="1">
      <alignment horizontal="center" vertical="center" wrapText="1"/>
    </xf>
    <xf numFmtId="0" fontId="29" fillId="0" borderId="4" xfId="1" applyFont="1" applyBorder="1" applyAlignment="1">
      <alignment vertical="center" wrapText="1"/>
    </xf>
    <xf numFmtId="0" fontId="16" fillId="0" borderId="31" xfId="1" applyBorder="1" applyAlignment="1">
      <alignment vertical="center" wrapText="1"/>
    </xf>
    <xf numFmtId="0" fontId="30" fillId="0" borderId="25" xfId="1" applyFont="1" applyBorder="1" applyAlignment="1">
      <alignment horizontal="center" vertical="center"/>
    </xf>
    <xf numFmtId="0" fontId="30" fillId="0" borderId="6" xfId="1" applyFont="1" applyBorder="1" applyAlignment="1">
      <alignment horizontal="center" vertical="center"/>
    </xf>
    <xf numFmtId="0" fontId="30" fillId="0" borderId="4" xfId="1" applyFont="1" applyBorder="1" applyAlignment="1">
      <alignment horizontal="center" vertical="center"/>
    </xf>
    <xf numFmtId="0" fontId="30" fillId="0" borderId="27" xfId="1" applyFont="1" applyBorder="1" applyAlignment="1">
      <alignment horizontal="center" vertical="center"/>
    </xf>
    <xf numFmtId="0" fontId="30" fillId="0" borderId="32" xfId="1" applyFont="1" applyBorder="1" applyAlignment="1">
      <alignment horizontal="center" vertical="center"/>
    </xf>
    <xf numFmtId="0" fontId="19" fillId="0" borderId="6" xfId="1" applyFont="1" applyBorder="1" applyAlignment="1">
      <alignment horizontal="center" vertical="center"/>
    </xf>
    <xf numFmtId="0" fontId="29" fillId="0" borderId="32" xfId="1" applyFont="1" applyFill="1" applyBorder="1" applyAlignment="1">
      <alignment horizontal="center" vertical="center"/>
    </xf>
    <xf numFmtId="2" fontId="29" fillId="0" borderId="4" xfId="1" applyNumberFormat="1" applyFont="1" applyFill="1" applyBorder="1" applyAlignment="1" applyProtection="1">
      <alignment horizontal="left" vertical="center" wrapText="1"/>
      <protection locked="0"/>
    </xf>
    <xf numFmtId="0" fontId="51" fillId="0" borderId="4" xfId="1" applyFont="1" applyFill="1" applyBorder="1" applyAlignment="1">
      <alignment horizontal="center" vertical="center"/>
    </xf>
    <xf numFmtId="2" fontId="29" fillId="0" borderId="27" xfId="1" applyNumberFormat="1" applyFont="1" applyFill="1" applyBorder="1" applyAlignment="1">
      <alignment vertical="center"/>
    </xf>
    <xf numFmtId="0" fontId="13" fillId="0" borderId="0" xfId="1" applyFont="1" applyFill="1"/>
    <xf numFmtId="2" fontId="29" fillId="2" borderId="4" xfId="1" applyNumberFormat="1" applyFont="1" applyFill="1" applyBorder="1" applyAlignment="1" applyProtection="1">
      <alignment horizontal="left" vertical="center" wrapText="1"/>
      <protection locked="0"/>
    </xf>
    <xf numFmtId="2" fontId="30" fillId="0" borderId="4" xfId="1" applyNumberFormat="1" applyFont="1" applyFill="1" applyBorder="1" applyAlignment="1" applyProtection="1">
      <alignment horizontal="right" vertical="center" wrapText="1"/>
      <protection locked="0"/>
    </xf>
    <xf numFmtId="2" fontId="61" fillId="0" borderId="27" xfId="1" applyNumberFormat="1" applyFont="1" applyFill="1" applyBorder="1" applyAlignment="1">
      <alignment vertical="center"/>
    </xf>
    <xf numFmtId="0" fontId="16" fillId="0" borderId="0" xfId="1" applyFill="1"/>
    <xf numFmtId="165" fontId="16" fillId="0" borderId="0" xfId="1" applyNumberFormat="1" applyFill="1"/>
    <xf numFmtId="0" fontId="16" fillId="0" borderId="33" xfId="1" applyFill="1" applyBorder="1"/>
    <xf numFmtId="0" fontId="16" fillId="0" borderId="0" xfId="1" applyFill="1" applyBorder="1"/>
    <xf numFmtId="2" fontId="1" fillId="0" borderId="34" xfId="1" applyNumberFormat="1" applyFont="1" applyFill="1" applyBorder="1" applyAlignment="1">
      <alignment vertical="center"/>
    </xf>
    <xf numFmtId="2" fontId="1" fillId="0" borderId="31" xfId="1" applyNumberFormat="1" applyFont="1" applyFill="1" applyBorder="1" applyAlignment="1">
      <alignment vertical="center"/>
    </xf>
    <xf numFmtId="0" fontId="30" fillId="0" borderId="4" xfId="1" applyFont="1" applyBorder="1" applyAlignment="1">
      <alignment vertical="center" wrapText="1"/>
    </xf>
    <xf numFmtId="0" fontId="16" fillId="0" borderId="0" xfId="1" applyBorder="1"/>
    <xf numFmtId="2" fontId="1" fillId="0" borderId="31" xfId="1" applyNumberFormat="1" applyFont="1" applyBorder="1" applyAlignment="1">
      <alignment vertical="center"/>
    </xf>
    <xf numFmtId="0" fontId="29" fillId="0" borderId="32" xfId="1" applyFont="1" applyBorder="1" applyAlignment="1">
      <alignment vertical="center"/>
    </xf>
    <xf numFmtId="0" fontId="50" fillId="0" borderId="8" xfId="1" applyFont="1" applyBorder="1" applyAlignment="1">
      <alignment vertical="center"/>
    </xf>
    <xf numFmtId="2" fontId="51" fillId="0" borderId="4" xfId="1" applyNumberFormat="1" applyFont="1" applyBorder="1" applyAlignment="1">
      <alignment vertical="center"/>
    </xf>
    <xf numFmtId="2" fontId="50" fillId="0" borderId="27" xfId="1" applyNumberFormat="1" applyFont="1" applyBorder="1" applyAlignment="1">
      <alignment vertical="center"/>
    </xf>
    <xf numFmtId="0" fontId="51" fillId="0" borderId="8" xfId="1" applyFont="1" applyBorder="1" applyAlignment="1">
      <alignment horizontal="center" vertical="center"/>
    </xf>
    <xf numFmtId="2" fontId="29" fillId="0" borderId="27" xfId="1" applyNumberFormat="1" applyFont="1" applyBorder="1" applyAlignment="1">
      <alignment vertical="center"/>
    </xf>
    <xf numFmtId="0" fontId="13" fillId="0" borderId="0" xfId="1" applyFont="1"/>
    <xf numFmtId="2" fontId="30" fillId="2" borderId="4" xfId="1" applyNumberFormat="1" applyFont="1" applyFill="1" applyBorder="1" applyAlignment="1" applyProtection="1">
      <alignment horizontal="right" vertical="center" wrapText="1"/>
      <protection locked="0"/>
    </xf>
    <xf numFmtId="2" fontId="30" fillId="0" borderId="27" xfId="1" applyNumberFormat="1" applyFont="1" applyBorder="1" applyAlignment="1">
      <alignment vertical="center"/>
    </xf>
    <xf numFmtId="165" fontId="16" fillId="0" borderId="0" xfId="1" applyNumberFormat="1"/>
    <xf numFmtId="4" fontId="64" fillId="0" borderId="11" xfId="0" applyNumberFormat="1" applyFont="1" applyBorder="1" applyAlignment="1">
      <alignment horizontal="center" vertical="center"/>
    </xf>
    <xf numFmtId="2" fontId="30" fillId="0" borderId="4" xfId="1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 applyAlignment="1">
      <alignment vertical="center"/>
    </xf>
    <xf numFmtId="4" fontId="11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164" fontId="0" fillId="0" borderId="0" xfId="0" applyNumberFormat="1" applyFill="1" applyAlignment="1">
      <alignment vertical="center"/>
    </xf>
    <xf numFmtId="4" fontId="46" fillId="0" borderId="35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4" fontId="46" fillId="0" borderId="29" xfId="0" applyNumberFormat="1" applyFont="1" applyFill="1" applyBorder="1" applyAlignment="1">
      <alignment horizontal="center" vertical="center" wrapText="1"/>
    </xf>
    <xf numFmtId="0" fontId="14" fillId="0" borderId="33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2" fontId="59" fillId="2" borderId="36" xfId="1" applyNumberFormat="1" applyFont="1" applyFill="1" applyBorder="1" applyAlignment="1">
      <alignment horizontal="center" vertical="center" wrapText="1"/>
    </xf>
    <xf numFmtId="0" fontId="20" fillId="2" borderId="37" xfId="0" applyFont="1" applyFill="1" applyBorder="1" applyAlignment="1">
      <alignment horizontal="left" vertical="center"/>
    </xf>
    <xf numFmtId="0" fontId="20" fillId="2" borderId="31" xfId="0" applyFont="1" applyFill="1" applyBorder="1" applyAlignment="1">
      <alignment horizontal="left" vertical="center"/>
    </xf>
    <xf numFmtId="4" fontId="38" fillId="2" borderId="31" xfId="0" applyNumberFormat="1" applyFont="1" applyFill="1" applyBorder="1"/>
    <xf numFmtId="0" fontId="8" fillId="2" borderId="12" xfId="0" applyFont="1" applyFill="1" applyBorder="1" applyAlignment="1">
      <alignment horizontal="center" vertical="center" wrapText="1"/>
    </xf>
    <xf numFmtId="0" fontId="18" fillId="0" borderId="0" xfId="4" applyFont="1" applyBorder="1" applyAlignment="1">
      <alignment horizontal="right" vertical="center" wrapText="1"/>
    </xf>
    <xf numFmtId="0" fontId="65" fillId="0" borderId="0" xfId="4" applyBorder="1" applyAlignment="1">
      <alignment horizontal="right" vertical="center" wrapText="1"/>
    </xf>
    <xf numFmtId="165" fontId="59" fillId="2" borderId="0" xfId="4" applyNumberFormat="1" applyFont="1" applyFill="1" applyBorder="1" applyAlignment="1">
      <alignment horizontal="center" vertical="center" wrapText="1"/>
    </xf>
    <xf numFmtId="165" fontId="59" fillId="2" borderId="31" xfId="4" applyNumberFormat="1" applyFont="1" applyFill="1" applyBorder="1" applyAlignment="1">
      <alignment horizontal="center" vertical="center" wrapText="1"/>
    </xf>
    <xf numFmtId="0" fontId="35" fillId="2" borderId="32" xfId="0" applyFont="1" applyFill="1" applyBorder="1" applyAlignment="1">
      <alignment horizontal="left" vertical="center" wrapText="1"/>
    </xf>
    <xf numFmtId="4" fontId="40" fillId="2" borderId="27" xfId="0" applyNumberFormat="1" applyFont="1" applyFill="1" applyBorder="1" applyAlignment="1">
      <alignment horizontal="center" vertical="center"/>
    </xf>
    <xf numFmtId="2" fontId="36" fillId="2" borderId="27" xfId="0" applyNumberFormat="1" applyFont="1" applyFill="1" applyBorder="1" applyAlignment="1">
      <alignment vertical="center"/>
    </xf>
    <xf numFmtId="0" fontId="34" fillId="2" borderId="32" xfId="0" applyFont="1" applyFill="1" applyBorder="1" applyAlignment="1">
      <alignment horizontal="left" vertical="center" wrapText="1"/>
    </xf>
    <xf numFmtId="0" fontId="34" fillId="2" borderId="25" xfId="0" applyFont="1" applyFill="1" applyBorder="1" applyAlignment="1">
      <alignment vertical="center" wrapText="1"/>
    </xf>
    <xf numFmtId="0" fontId="35" fillId="2" borderId="25" xfId="0" applyFont="1" applyFill="1" applyBorder="1" applyAlignment="1">
      <alignment horizontal="left" vertical="center" wrapText="1"/>
    </xf>
    <xf numFmtId="0" fontId="8" fillId="2" borderId="38" xfId="0" applyFont="1" applyFill="1" applyBorder="1"/>
    <xf numFmtId="0" fontId="18" fillId="0" borderId="0" xfId="4" applyFont="1" applyBorder="1" applyAlignment="1">
      <alignment horizontal="left" vertical="center" wrapText="1"/>
    </xf>
    <xf numFmtId="2" fontId="37" fillId="2" borderId="2" xfId="1" applyNumberFormat="1" applyFont="1" applyFill="1" applyBorder="1" applyAlignment="1">
      <alignment horizontal="center" vertical="center" wrapText="1"/>
    </xf>
    <xf numFmtId="2" fontId="37" fillId="2" borderId="3" xfId="1" applyNumberFormat="1" applyFont="1" applyFill="1" applyBorder="1" applyAlignment="1">
      <alignment horizontal="center" vertical="center" wrapText="1"/>
    </xf>
    <xf numFmtId="2" fontId="37" fillId="2" borderId="33" xfId="1" applyNumberFormat="1" applyFont="1" applyFill="1" applyBorder="1" applyAlignment="1">
      <alignment horizontal="center" vertical="center" wrapText="1"/>
    </xf>
    <xf numFmtId="2" fontId="37" fillId="2" borderId="39" xfId="1" applyNumberFormat="1" applyFont="1" applyFill="1" applyBorder="1" applyAlignment="1">
      <alignment horizontal="center" vertical="center" wrapText="1"/>
    </xf>
    <xf numFmtId="1" fontId="37" fillId="2" borderId="21" xfId="1" applyNumberFormat="1" applyFont="1" applyFill="1" applyBorder="1" applyAlignment="1">
      <alignment horizontal="center" vertical="center" wrapText="1"/>
    </xf>
    <xf numFmtId="2" fontId="60" fillId="0" borderId="40" xfId="1" applyNumberFormat="1" applyFont="1" applyBorder="1" applyAlignment="1">
      <alignment horizontal="left" vertical="center" wrapText="1"/>
    </xf>
    <xf numFmtId="2" fontId="37" fillId="2" borderId="13" xfId="1" applyNumberFormat="1" applyFont="1" applyFill="1" applyBorder="1" applyAlignment="1">
      <alignment horizontal="center" vertical="center" wrapText="1"/>
    </xf>
    <xf numFmtId="2" fontId="37" fillId="2" borderId="35" xfId="1" applyNumberFormat="1" applyFont="1" applyFill="1" applyBorder="1" applyAlignment="1">
      <alignment horizontal="center" vertical="center" wrapText="1"/>
    </xf>
    <xf numFmtId="2" fontId="35" fillId="2" borderId="30" xfId="1" applyNumberFormat="1" applyFont="1" applyFill="1" applyBorder="1" applyAlignment="1">
      <alignment horizontal="center" vertical="center" wrapText="1"/>
    </xf>
    <xf numFmtId="2" fontId="59" fillId="2" borderId="41" xfId="1" applyNumberFormat="1" applyFont="1" applyFill="1" applyBorder="1" applyAlignment="1">
      <alignment horizontal="center" vertical="center" wrapText="1"/>
    </xf>
    <xf numFmtId="0" fontId="29" fillId="0" borderId="32" xfId="1" applyFont="1" applyBorder="1" applyAlignment="1">
      <alignment horizontal="center" vertical="center" wrapText="1"/>
    </xf>
    <xf numFmtId="0" fontId="16" fillId="0" borderId="2" xfId="1" applyBorder="1"/>
    <xf numFmtId="0" fontId="16" fillId="0" borderId="3" xfId="1" applyBorder="1"/>
    <xf numFmtId="0" fontId="16" fillId="0" borderId="33" xfId="1" applyBorder="1"/>
    <xf numFmtId="0" fontId="16" fillId="0" borderId="39" xfId="1" applyBorder="1"/>
    <xf numFmtId="49" fontId="51" fillId="0" borderId="42" xfId="0" applyNumberFormat="1" applyFont="1" applyFill="1" applyBorder="1" applyAlignment="1">
      <alignment horizontal="center" vertical="center"/>
    </xf>
    <xf numFmtId="164" fontId="49" fillId="0" borderId="6" xfId="5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49" fontId="51" fillId="0" borderId="43" xfId="0" applyNumberFormat="1" applyFont="1" applyFill="1" applyBorder="1" applyAlignment="1">
      <alignment horizontal="center" vertical="center"/>
    </xf>
    <xf numFmtId="3" fontId="56" fillId="0" borderId="44" xfId="0" applyNumberFormat="1" applyFont="1" applyFill="1" applyBorder="1" applyAlignment="1">
      <alignment horizontal="center" vertical="center"/>
    </xf>
    <xf numFmtId="4" fontId="35" fillId="2" borderId="44" xfId="0" applyNumberFormat="1" applyFont="1" applyFill="1" applyBorder="1" applyAlignment="1">
      <alignment horizontal="left" vertical="center" wrapText="1"/>
    </xf>
    <xf numFmtId="0" fontId="14" fillId="0" borderId="45" xfId="0" applyFont="1" applyFill="1" applyBorder="1" applyAlignment="1">
      <alignment horizontal="left" vertical="center" wrapText="1"/>
    </xf>
    <xf numFmtId="0" fontId="14" fillId="0" borderId="46" xfId="0" applyFont="1" applyFill="1" applyBorder="1" applyAlignment="1">
      <alignment horizontal="left" vertical="center" wrapText="1"/>
    </xf>
    <xf numFmtId="0" fontId="6" fillId="3" borderId="47" xfId="0" applyFont="1" applyFill="1" applyBorder="1" applyAlignment="1">
      <alignment vertical="center"/>
    </xf>
    <xf numFmtId="0" fontId="6" fillId="3" borderId="48" xfId="0" applyFont="1" applyFill="1" applyBorder="1" applyAlignment="1">
      <alignment vertical="center" wrapText="1"/>
    </xf>
    <xf numFmtId="0" fontId="0" fillId="3" borderId="48" xfId="0" applyFill="1" applyBorder="1" applyAlignment="1">
      <alignment vertical="center"/>
    </xf>
    <xf numFmtId="10" fontId="72" fillId="0" borderId="49" xfId="0" applyNumberFormat="1" applyFont="1" applyFill="1" applyBorder="1" applyAlignment="1">
      <alignment horizontal="center" vertical="center" wrapText="1"/>
    </xf>
    <xf numFmtId="0" fontId="15" fillId="0" borderId="49" xfId="0" applyFont="1" applyFill="1" applyBorder="1" applyAlignment="1">
      <alignment horizontal="center" vertical="center" wrapText="1"/>
    </xf>
    <xf numFmtId="0" fontId="10" fillId="3" borderId="50" xfId="0" applyFont="1" applyFill="1" applyBorder="1" applyAlignment="1">
      <alignment horizontal="right" vertical="center"/>
    </xf>
    <xf numFmtId="0" fontId="12" fillId="3" borderId="49" xfId="0" applyFont="1" applyFill="1" applyBorder="1" applyAlignment="1">
      <alignment horizontal="center" vertical="center"/>
    </xf>
    <xf numFmtId="0" fontId="0" fillId="0" borderId="39" xfId="0" applyFill="1" applyBorder="1" applyAlignment="1">
      <alignment vertical="center"/>
    </xf>
    <xf numFmtId="0" fontId="0" fillId="0" borderId="38" xfId="0" applyFill="1" applyBorder="1" applyAlignment="1">
      <alignment vertical="center" wrapText="1"/>
    </xf>
    <xf numFmtId="0" fontId="0" fillId="0" borderId="38" xfId="0" applyFill="1" applyBorder="1" applyAlignment="1">
      <alignment vertical="center"/>
    </xf>
    <xf numFmtId="4" fontId="11" fillId="0" borderId="51" xfId="0" applyNumberFormat="1" applyFont="1" applyFill="1" applyBorder="1" applyAlignment="1">
      <alignment vertical="center"/>
    </xf>
    <xf numFmtId="0" fontId="27" fillId="0" borderId="33" xfId="0" applyFont="1" applyBorder="1" applyAlignment="1">
      <alignment horizontal="right" vertical="center"/>
    </xf>
    <xf numFmtId="0" fontId="7" fillId="0" borderId="24" xfId="0" applyFont="1" applyBorder="1" applyAlignment="1">
      <alignment horizontal="center" vertical="center" wrapText="1"/>
    </xf>
    <xf numFmtId="165" fontId="59" fillId="2" borderId="2" xfId="4" applyNumberFormat="1" applyFont="1" applyFill="1" applyBorder="1" applyAlignment="1">
      <alignment horizontal="center" vertical="center" wrapText="1"/>
    </xf>
    <xf numFmtId="165" fontId="59" fillId="2" borderId="3" xfId="4" applyNumberFormat="1" applyFont="1" applyFill="1" applyBorder="1" applyAlignment="1">
      <alignment horizontal="center" vertical="center" wrapText="1"/>
    </xf>
    <xf numFmtId="0" fontId="17" fillId="0" borderId="0" xfId="4" applyFont="1" applyBorder="1" applyAlignment="1">
      <alignment horizontal="center" vertical="center" wrapText="1"/>
    </xf>
    <xf numFmtId="0" fontId="29" fillId="2" borderId="52" xfId="0" applyFont="1" applyFill="1" applyBorder="1" applyAlignment="1">
      <alignment horizontal="left"/>
    </xf>
    <xf numFmtId="0" fontId="29" fillId="2" borderId="33" xfId="0" applyFont="1" applyFill="1" applyBorder="1" applyAlignment="1">
      <alignment horizontal="left"/>
    </xf>
    <xf numFmtId="0" fontId="29" fillId="2" borderId="38" xfId="0" applyFont="1" applyFill="1" applyBorder="1" applyAlignment="1">
      <alignment horizontal="left"/>
    </xf>
    <xf numFmtId="0" fontId="35" fillId="2" borderId="21" xfId="0" applyFont="1" applyFill="1" applyBorder="1" applyAlignment="1">
      <alignment horizontal="left" vertical="center"/>
    </xf>
    <xf numFmtId="0" fontId="16" fillId="2" borderId="13" xfId="0" applyFont="1" applyFill="1" applyBorder="1" applyAlignment="1">
      <alignment vertical="center"/>
    </xf>
    <xf numFmtId="0" fontId="17" fillId="2" borderId="13" xfId="0" applyFont="1" applyFill="1" applyBorder="1" applyAlignment="1">
      <alignment horizontal="center" vertical="center"/>
    </xf>
    <xf numFmtId="4" fontId="17" fillId="2" borderId="35" xfId="0" applyNumberFormat="1" applyFont="1" applyFill="1" applyBorder="1" applyAlignment="1">
      <alignment horizontal="center" vertical="center" wrapText="1"/>
    </xf>
    <xf numFmtId="0" fontId="30" fillId="2" borderId="10" xfId="0" applyFont="1" applyFill="1" applyBorder="1" applyAlignment="1">
      <alignment horizontal="center" vertical="center"/>
    </xf>
    <xf numFmtId="0" fontId="29" fillId="2" borderId="14" xfId="0" applyFont="1" applyFill="1" applyBorder="1" applyAlignment="1">
      <alignment horizontal="center" vertical="center"/>
    </xf>
    <xf numFmtId="0" fontId="29" fillId="2" borderId="53" xfId="0" applyFont="1" applyFill="1" applyBorder="1" applyAlignment="1">
      <alignment horizontal="left"/>
    </xf>
    <xf numFmtId="0" fontId="29" fillId="2" borderId="54" xfId="0" applyFont="1" applyFill="1" applyBorder="1" applyAlignment="1">
      <alignment horizontal="left"/>
    </xf>
    <xf numFmtId="0" fontId="30" fillId="2" borderId="39" xfId="0" applyFont="1" applyFill="1" applyBorder="1" applyAlignment="1">
      <alignment horizontal="center"/>
    </xf>
    <xf numFmtId="4" fontId="12" fillId="3" borderId="49" xfId="0" applyNumberFormat="1" applyFont="1" applyFill="1" applyBorder="1" applyAlignment="1">
      <alignment horizontal="center" vertical="center"/>
    </xf>
    <xf numFmtId="4" fontId="14" fillId="0" borderId="49" xfId="0" applyNumberFormat="1" applyFont="1" applyFill="1" applyBorder="1" applyAlignment="1">
      <alignment horizontal="center" vertical="center" wrapText="1"/>
    </xf>
    <xf numFmtId="4" fontId="12" fillId="0" borderId="49" xfId="0" applyNumberFormat="1" applyFont="1" applyFill="1" applyBorder="1" applyAlignment="1">
      <alignment horizontal="center" vertical="center" wrapText="1"/>
    </xf>
    <xf numFmtId="0" fontId="12" fillId="0" borderId="46" xfId="0" applyFont="1" applyFill="1" applyBorder="1" applyAlignment="1">
      <alignment horizontal="right" vertical="center" wrapText="1"/>
    </xf>
    <xf numFmtId="4" fontId="44" fillId="0" borderId="56" xfId="0" applyNumberFormat="1" applyFont="1" applyFill="1" applyBorder="1" applyAlignment="1">
      <alignment horizontal="center" vertical="center" wrapText="1"/>
    </xf>
    <xf numFmtId="4" fontId="44" fillId="0" borderId="20" xfId="0" applyNumberFormat="1" applyFont="1" applyFill="1" applyBorder="1" applyAlignment="1">
      <alignment horizontal="center" vertical="center" wrapText="1"/>
    </xf>
    <xf numFmtId="4" fontId="48" fillId="0" borderId="20" xfId="0" applyNumberFormat="1" applyFont="1" applyFill="1" applyBorder="1" applyAlignment="1">
      <alignment horizontal="center" vertical="center" wrapText="1"/>
    </xf>
    <xf numFmtId="4" fontId="48" fillId="0" borderId="35" xfId="0" applyNumberFormat="1" applyFont="1" applyFill="1" applyBorder="1" applyAlignment="1">
      <alignment horizontal="center" vertical="center" wrapText="1"/>
    </xf>
    <xf numFmtId="4" fontId="37" fillId="4" borderId="27" xfId="0" applyNumberFormat="1" applyFont="1" applyFill="1" applyBorder="1" applyAlignment="1">
      <alignment horizontal="center" vertical="center" wrapText="1"/>
    </xf>
    <xf numFmtId="4" fontId="44" fillId="5" borderId="4" xfId="0" applyNumberFormat="1" applyFont="1" applyFill="1" applyBorder="1" applyAlignment="1">
      <alignment vertical="center"/>
    </xf>
    <xf numFmtId="4" fontId="45" fillId="6" borderId="13" xfId="0" applyNumberFormat="1" applyFont="1" applyFill="1" applyBorder="1" applyAlignment="1">
      <alignment horizontal="right" vertical="center" wrapText="1"/>
    </xf>
    <xf numFmtId="4" fontId="45" fillId="6" borderId="4" xfId="0" applyNumberFormat="1" applyFont="1" applyFill="1" applyBorder="1" applyAlignment="1">
      <alignment horizontal="right" vertical="center" wrapText="1"/>
    </xf>
    <xf numFmtId="4" fontId="45" fillId="6" borderId="13" xfId="0" applyNumberFormat="1" applyFont="1" applyFill="1" applyBorder="1" applyAlignment="1">
      <alignment vertical="center"/>
    </xf>
    <xf numFmtId="4" fontId="45" fillId="6" borderId="4" xfId="0" applyNumberFormat="1" applyFont="1" applyFill="1" applyBorder="1" applyAlignment="1">
      <alignment vertical="center"/>
    </xf>
    <xf numFmtId="4" fontId="46" fillId="0" borderId="15" xfId="0" applyNumberFormat="1" applyFont="1" applyFill="1" applyBorder="1" applyAlignment="1">
      <alignment horizontal="center" vertical="center" wrapText="1"/>
    </xf>
    <xf numFmtId="4" fontId="46" fillId="0" borderId="20" xfId="0" applyNumberFormat="1" applyFont="1" applyFill="1" applyBorder="1" applyAlignment="1">
      <alignment horizontal="center" vertical="center" wrapText="1"/>
    </xf>
    <xf numFmtId="4" fontId="47" fillId="0" borderId="20" xfId="0" applyNumberFormat="1" applyFont="1" applyFill="1" applyBorder="1" applyAlignment="1">
      <alignment horizontal="center" vertical="center" wrapText="1"/>
    </xf>
    <xf numFmtId="4" fontId="47" fillId="0" borderId="35" xfId="0" applyNumberFormat="1" applyFont="1" applyFill="1" applyBorder="1" applyAlignment="1">
      <alignment horizontal="center" vertical="center" wrapText="1"/>
    </xf>
    <xf numFmtId="4" fontId="45" fillId="6" borderId="12" xfId="0" applyNumberFormat="1" applyFont="1" applyFill="1" applyBorder="1" applyAlignment="1">
      <alignment vertical="center"/>
    </xf>
    <xf numFmtId="0" fontId="0" fillId="3" borderId="36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12" fillId="3" borderId="30" xfId="0" applyFont="1" applyFill="1" applyBorder="1" applyAlignment="1">
      <alignment horizontal="center" vertical="center"/>
    </xf>
    <xf numFmtId="4" fontId="17" fillId="3" borderId="30" xfId="0" applyNumberFormat="1" applyFont="1" applyFill="1" applyBorder="1" applyAlignment="1">
      <alignment horizontal="center" vertical="center" wrapText="1"/>
    </xf>
    <xf numFmtId="4" fontId="33" fillId="3" borderId="30" xfId="0" applyNumberFormat="1" applyFont="1" applyFill="1" applyBorder="1" applyAlignment="1">
      <alignment horizontal="center" vertical="center" wrapText="1"/>
    </xf>
    <xf numFmtId="4" fontId="12" fillId="3" borderId="41" xfId="0" applyNumberFormat="1" applyFont="1" applyFill="1" applyBorder="1" applyAlignment="1">
      <alignment horizontal="center" vertical="center"/>
    </xf>
    <xf numFmtId="3" fontId="1" fillId="3" borderId="36" xfId="0" applyNumberFormat="1" applyFont="1" applyFill="1" applyBorder="1" applyAlignment="1">
      <alignment horizontal="center" vertical="center"/>
    </xf>
    <xf numFmtId="3" fontId="54" fillId="3" borderId="30" xfId="0" applyNumberFormat="1" applyFont="1" applyFill="1" applyBorder="1" applyAlignment="1">
      <alignment horizontal="center" vertical="center" wrapText="1"/>
    </xf>
    <xf numFmtId="164" fontId="63" fillId="3" borderId="41" xfId="5" applyNumberFormat="1" applyFont="1" applyFill="1" applyBorder="1" applyAlignment="1">
      <alignment horizontal="center" vertical="center" wrapText="1"/>
    </xf>
    <xf numFmtId="4" fontId="52" fillId="3" borderId="47" xfId="0" applyNumberFormat="1" applyFont="1" applyFill="1" applyBorder="1" applyAlignment="1">
      <alignment horizontal="center" vertical="center" wrapText="1"/>
    </xf>
    <xf numFmtId="0" fontId="53" fillId="3" borderId="57" xfId="0" applyFont="1" applyFill="1" applyBorder="1" applyAlignment="1">
      <alignment horizontal="center" vertical="center" wrapText="1"/>
    </xf>
    <xf numFmtId="4" fontId="33" fillId="3" borderId="41" xfId="0" applyNumberFormat="1" applyFont="1" applyFill="1" applyBorder="1" applyAlignment="1">
      <alignment horizontal="center" vertical="center" wrapText="1"/>
    </xf>
    <xf numFmtId="3" fontId="50" fillId="3" borderId="36" xfId="0" applyNumberFormat="1" applyFont="1" applyFill="1" applyBorder="1" applyAlignment="1">
      <alignment horizontal="center" vertical="center"/>
    </xf>
    <xf numFmtId="0" fontId="43" fillId="3" borderId="57" xfId="0" applyFont="1" applyFill="1" applyBorder="1" applyAlignment="1">
      <alignment horizontal="center" vertical="center" wrapText="1"/>
    </xf>
    <xf numFmtId="4" fontId="33" fillId="3" borderId="41" xfId="0" applyNumberFormat="1" applyFont="1" applyFill="1" applyBorder="1" applyAlignment="1">
      <alignment vertical="center"/>
    </xf>
    <xf numFmtId="4" fontId="64" fillId="3" borderId="30" xfId="0" applyNumberFormat="1" applyFont="1" applyFill="1" applyBorder="1" applyAlignment="1">
      <alignment horizontal="center" vertical="center"/>
    </xf>
    <xf numFmtId="4" fontId="52" fillId="3" borderId="50" xfId="0" applyNumberFormat="1" applyFont="1" applyFill="1" applyBorder="1" applyAlignment="1">
      <alignment horizontal="center" vertical="center" wrapText="1"/>
    </xf>
    <xf numFmtId="0" fontId="0" fillId="3" borderId="57" xfId="0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7" fillId="3" borderId="30" xfId="0" applyFont="1" applyFill="1" applyBorder="1" applyAlignment="1">
      <alignment horizontal="center" vertical="center"/>
    </xf>
    <xf numFmtId="4" fontId="38" fillId="3" borderId="41" xfId="0" applyNumberFormat="1" applyFont="1" applyFill="1" applyBorder="1" applyAlignment="1">
      <alignment vertical="center"/>
    </xf>
    <xf numFmtId="0" fontId="29" fillId="2" borderId="49" xfId="0" applyFont="1" applyFill="1" applyBorder="1" applyAlignment="1">
      <alignment horizontal="left"/>
    </xf>
    <xf numFmtId="0" fontId="17" fillId="3" borderId="30" xfId="0" applyFont="1" applyFill="1" applyBorder="1" applyAlignment="1">
      <alignment horizontal="center"/>
    </xf>
    <xf numFmtId="4" fontId="38" fillId="3" borderId="41" xfId="0" applyNumberFormat="1" applyFont="1" applyFill="1" applyBorder="1"/>
    <xf numFmtId="4" fontId="36" fillId="6" borderId="4" xfId="0" applyNumberFormat="1" applyFont="1" applyFill="1" applyBorder="1" applyAlignment="1">
      <alignment horizontal="center" vertical="center"/>
    </xf>
    <xf numFmtId="4" fontId="40" fillId="6" borderId="4" xfId="0" applyNumberFormat="1" applyFont="1" applyFill="1" applyBorder="1" applyAlignment="1">
      <alignment vertical="center"/>
    </xf>
    <xf numFmtId="4" fontId="36" fillId="6" borderId="4" xfId="0" applyNumberFormat="1" applyFont="1" applyFill="1" applyBorder="1" applyAlignment="1">
      <alignment vertical="center"/>
    </xf>
    <xf numFmtId="2" fontId="59" fillId="3" borderId="30" xfId="1" applyNumberFormat="1" applyFont="1" applyFill="1" applyBorder="1" applyAlignment="1">
      <alignment horizontal="center" vertical="center" wrapText="1"/>
    </xf>
    <xf numFmtId="165" fontId="75" fillId="3" borderId="41" xfId="1" applyNumberFormat="1" applyFont="1" applyFill="1" applyBorder="1" applyAlignment="1">
      <alignment horizontal="center" vertical="center" wrapText="1"/>
    </xf>
    <xf numFmtId="2" fontId="37" fillId="6" borderId="13" xfId="1" applyNumberFormat="1" applyFont="1" applyFill="1" applyBorder="1" applyAlignment="1">
      <alignment horizontal="center" vertical="center" wrapText="1"/>
    </xf>
    <xf numFmtId="2" fontId="37" fillId="6" borderId="4" xfId="1" applyNumberFormat="1" applyFont="1" applyFill="1" applyBorder="1" applyAlignment="1">
      <alignment horizontal="center" vertical="center" wrapText="1"/>
    </xf>
    <xf numFmtId="2" fontId="51" fillId="6" borderId="4" xfId="1" applyNumberFormat="1" applyFont="1" applyFill="1" applyBorder="1" applyAlignment="1">
      <alignment horizontal="right" vertical="center" wrapText="1"/>
    </xf>
    <xf numFmtId="2" fontId="51" fillId="6" borderId="4" xfId="1" applyNumberFormat="1" applyFont="1" applyFill="1" applyBorder="1" applyAlignment="1">
      <alignment vertical="center"/>
    </xf>
    <xf numFmtId="0" fontId="50" fillId="3" borderId="32" xfId="1" applyFont="1" applyFill="1" applyBorder="1" applyAlignment="1">
      <alignment horizontal="right" vertical="center"/>
    </xf>
    <xf numFmtId="0" fontId="50" fillId="3" borderId="37" xfId="1" applyFont="1" applyFill="1" applyBorder="1" applyAlignment="1">
      <alignment horizontal="right" vertical="center"/>
    </xf>
    <xf numFmtId="0" fontId="50" fillId="3" borderId="8" xfId="1" applyFont="1" applyFill="1" applyBorder="1" applyAlignment="1">
      <alignment horizontal="right" vertical="center"/>
    </xf>
    <xf numFmtId="165" fontId="74" fillId="3" borderId="27" xfId="1" applyNumberFormat="1" applyFont="1" applyFill="1" applyBorder="1" applyAlignment="1">
      <alignment vertical="center"/>
    </xf>
    <xf numFmtId="2" fontId="29" fillId="6" borderId="4" xfId="1" applyNumberFormat="1" applyFont="1" applyFill="1" applyBorder="1" applyAlignment="1">
      <alignment vertical="center"/>
    </xf>
    <xf numFmtId="2" fontId="50" fillId="0" borderId="4" xfId="1" applyNumberFormat="1" applyFont="1" applyBorder="1" applyAlignment="1">
      <alignment horizontal="center" vertical="center"/>
    </xf>
    <xf numFmtId="0" fontId="50" fillId="3" borderId="58" xfId="1" applyFont="1" applyFill="1" applyBorder="1" applyAlignment="1">
      <alignment horizontal="right" vertical="center"/>
    </xf>
    <xf numFmtId="0" fontId="50" fillId="3" borderId="59" xfId="1" applyFont="1" applyFill="1" applyBorder="1" applyAlignment="1">
      <alignment horizontal="right" vertical="center"/>
    </xf>
    <xf numFmtId="0" fontId="50" fillId="3" borderId="60" xfId="1" applyFont="1" applyFill="1" applyBorder="1" applyAlignment="1">
      <alignment horizontal="right" vertical="center"/>
    </xf>
    <xf numFmtId="2" fontId="50" fillId="3" borderId="4" xfId="1" applyNumberFormat="1" applyFont="1" applyFill="1" applyBorder="1" applyAlignment="1">
      <alignment horizontal="center" vertical="center"/>
    </xf>
    <xf numFmtId="165" fontId="73" fillId="3" borderId="29" xfId="1" applyNumberFormat="1" applyFont="1" applyFill="1" applyBorder="1" applyAlignment="1">
      <alignment vertical="center"/>
    </xf>
    <xf numFmtId="2" fontId="50" fillId="0" borderId="27" xfId="1" applyNumberFormat="1" applyFont="1" applyFill="1" applyBorder="1" applyAlignment="1">
      <alignment vertical="center"/>
    </xf>
    <xf numFmtId="0" fontId="16" fillId="0" borderId="61" xfId="1" applyBorder="1" applyAlignment="1">
      <alignment vertical="center" wrapText="1"/>
    </xf>
    <xf numFmtId="2" fontId="51" fillId="2" borderId="4" xfId="1" applyNumberFormat="1" applyFont="1" applyFill="1" applyBorder="1" applyAlignment="1">
      <alignment vertical="center"/>
    </xf>
    <xf numFmtId="4" fontId="44" fillId="5" borderId="44" xfId="0" applyNumberFormat="1" applyFont="1" applyFill="1" applyBorder="1" applyAlignment="1">
      <alignment horizontal="right" vertical="center" wrapText="1"/>
    </xf>
    <xf numFmtId="0" fontId="34" fillId="2" borderId="62" xfId="0" applyFont="1" applyFill="1" applyBorder="1" applyAlignment="1">
      <alignment horizontal="left" vertical="center" wrapText="1"/>
    </xf>
    <xf numFmtId="0" fontId="29" fillId="2" borderId="64" xfId="0" applyFont="1" applyFill="1" applyBorder="1" applyAlignment="1">
      <alignment horizontal="left"/>
    </xf>
    <xf numFmtId="4" fontId="37" fillId="2" borderId="38" xfId="0" applyNumberFormat="1" applyFont="1" applyFill="1" applyBorder="1" applyAlignment="1">
      <alignment horizontal="center" vertical="center" wrapText="1"/>
    </xf>
    <xf numFmtId="4" fontId="41" fillId="2" borderId="38" xfId="0" applyNumberFormat="1" applyFont="1" applyFill="1" applyBorder="1" applyAlignment="1">
      <alignment horizontal="center" vertical="center" wrapText="1"/>
    </xf>
    <xf numFmtId="0" fontId="10" fillId="0" borderId="38" xfId="0" applyFont="1" applyBorder="1" applyAlignment="1">
      <alignment vertical="center" wrapText="1"/>
    </xf>
    <xf numFmtId="4" fontId="42" fillId="2" borderId="51" xfId="0" applyNumberFormat="1" applyFont="1" applyFill="1" applyBorder="1" applyAlignment="1">
      <alignment horizontal="center" vertical="center"/>
    </xf>
    <xf numFmtId="0" fontId="29" fillId="2" borderId="39" xfId="0" applyFont="1" applyFill="1" applyBorder="1" applyAlignment="1">
      <alignment horizontal="left"/>
    </xf>
    <xf numFmtId="0" fontId="35" fillId="2" borderId="38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right"/>
    </xf>
    <xf numFmtId="0" fontId="77" fillId="3" borderId="32" xfId="1" applyFont="1" applyFill="1" applyBorder="1" applyAlignment="1">
      <alignment horizontal="center" vertical="center"/>
    </xf>
    <xf numFmtId="0" fontId="79" fillId="3" borderId="49" xfId="0" applyFont="1" applyFill="1" applyBorder="1" applyAlignment="1">
      <alignment horizontal="left" vertical="center"/>
    </xf>
    <xf numFmtId="0" fontId="29" fillId="2" borderId="55" xfId="0" applyFont="1" applyFill="1" applyBorder="1" applyAlignment="1">
      <alignment horizontal="center" vertical="center"/>
    </xf>
    <xf numFmtId="0" fontId="29" fillId="2" borderId="63" xfId="0" applyFont="1" applyFill="1" applyBorder="1" applyAlignment="1">
      <alignment horizontal="center" vertical="center"/>
    </xf>
    <xf numFmtId="3" fontId="1" fillId="0" borderId="65" xfId="0" applyNumberFormat="1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2" fontId="66" fillId="2" borderId="0" xfId="4" applyNumberFormat="1" applyFont="1" applyFill="1" applyBorder="1" applyAlignment="1">
      <alignment horizontal="center" vertical="center" wrapText="1"/>
    </xf>
    <xf numFmtId="2" fontId="66" fillId="2" borderId="31" xfId="4" applyNumberFormat="1" applyFont="1" applyFill="1" applyBorder="1" applyAlignment="1">
      <alignment horizontal="center" vertical="center" wrapText="1"/>
    </xf>
    <xf numFmtId="0" fontId="15" fillId="0" borderId="47" xfId="0" applyFont="1" applyFill="1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66" xfId="0" applyBorder="1" applyAlignment="1">
      <alignment horizontal="left" vertical="center" wrapText="1"/>
    </xf>
    <xf numFmtId="0" fontId="0" fillId="0" borderId="38" xfId="0" applyFill="1" applyBorder="1" applyAlignment="1">
      <alignment vertical="center"/>
    </xf>
    <xf numFmtId="0" fontId="0" fillId="0" borderId="38" xfId="0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Fill="1" applyAlignment="1">
      <alignment horizontal="right" vertical="center"/>
    </xf>
    <xf numFmtId="3" fontId="1" fillId="0" borderId="10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2" fillId="0" borderId="47" xfId="0" applyFont="1" applyFill="1" applyBorder="1" applyAlignment="1">
      <alignment horizontal="left" vertical="center" wrapText="1"/>
    </xf>
    <xf numFmtId="0" fontId="62" fillId="0" borderId="48" xfId="0" applyFont="1" applyBorder="1" applyAlignment="1">
      <alignment horizontal="left" vertical="center" wrapText="1"/>
    </xf>
    <xf numFmtId="0" fontId="62" fillId="0" borderId="66" xfId="0" applyFont="1" applyBorder="1" applyAlignment="1">
      <alignment horizontal="left" vertical="center" wrapText="1"/>
    </xf>
    <xf numFmtId="0" fontId="3" fillId="0" borderId="47" xfId="0" applyFont="1" applyFill="1" applyBorder="1" applyAlignment="1">
      <alignment horizontal="left" vertical="center" wrapText="1"/>
    </xf>
    <xf numFmtId="0" fontId="12" fillId="0" borderId="47" xfId="0" applyFont="1" applyFill="1" applyBorder="1" applyAlignment="1">
      <alignment horizontal="left" vertical="top" wrapText="1"/>
    </xf>
    <xf numFmtId="0" fontId="0" fillId="0" borderId="48" xfId="0" applyBorder="1" applyAlignment="1">
      <alignment horizontal="left" vertical="top" wrapText="1"/>
    </xf>
    <xf numFmtId="0" fontId="0" fillId="0" borderId="66" xfId="0" applyBorder="1" applyAlignment="1">
      <alignment horizontal="left" vertical="top" wrapText="1"/>
    </xf>
    <xf numFmtId="0" fontId="29" fillId="2" borderId="37" xfId="0" applyFont="1" applyFill="1" applyBorder="1" applyAlignment="1">
      <alignment horizontal="left" vertical="center" wrapText="1"/>
    </xf>
    <xf numFmtId="0" fontId="29" fillId="2" borderId="37" xfId="0" applyFont="1" applyFill="1" applyBorder="1" applyAlignment="1">
      <alignment horizontal="left" vertical="center"/>
    </xf>
    <xf numFmtId="0" fontId="29" fillId="2" borderId="67" xfId="0" applyFont="1" applyFill="1" applyBorder="1" applyAlignment="1">
      <alignment horizontal="left" vertical="center"/>
    </xf>
    <xf numFmtId="2" fontId="17" fillId="2" borderId="37" xfId="1" applyNumberFormat="1" applyFont="1" applyFill="1" applyBorder="1" applyAlignment="1">
      <alignment horizontal="left" vertical="center" wrapText="1"/>
    </xf>
    <xf numFmtId="2" fontId="29" fillId="2" borderId="37" xfId="1" applyNumberFormat="1" applyFont="1" applyFill="1" applyBorder="1" applyAlignment="1">
      <alignment horizontal="left" vertical="center" wrapText="1"/>
    </xf>
    <xf numFmtId="0" fontId="19" fillId="2" borderId="37" xfId="0" applyFont="1" applyFill="1" applyBorder="1" applyAlignment="1">
      <alignment horizontal="left" vertical="top" wrapText="1"/>
    </xf>
    <xf numFmtId="0" fontId="20" fillId="2" borderId="37" xfId="0" applyFont="1" applyFill="1" applyBorder="1" applyAlignment="1">
      <alignment horizontal="left" vertical="top"/>
    </xf>
    <xf numFmtId="0" fontId="20" fillId="2" borderId="67" xfId="0" applyFont="1" applyFill="1" applyBorder="1" applyAlignment="1">
      <alignment horizontal="left" vertical="top"/>
    </xf>
    <xf numFmtId="0" fontId="20" fillId="2" borderId="72" xfId="0" applyFont="1" applyFill="1" applyBorder="1" applyAlignment="1"/>
    <xf numFmtId="0" fontId="0" fillId="0" borderId="72" xfId="0" applyBorder="1" applyAlignment="1"/>
    <xf numFmtId="0" fontId="58" fillId="2" borderId="37" xfId="0" applyFont="1" applyFill="1" applyBorder="1" applyAlignment="1">
      <alignment horizontal="center" vertical="center"/>
    </xf>
    <xf numFmtId="0" fontId="58" fillId="2" borderId="67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0" fillId="2" borderId="67" xfId="0" applyFont="1" applyFill="1" applyBorder="1" applyAlignment="1">
      <alignment horizontal="center" vertical="center"/>
    </xf>
    <xf numFmtId="0" fontId="19" fillId="2" borderId="37" xfId="0" applyFont="1" applyFill="1" applyBorder="1" applyAlignment="1">
      <alignment horizontal="center" vertical="center"/>
    </xf>
    <xf numFmtId="0" fontId="18" fillId="2" borderId="37" xfId="0" applyFont="1" applyFill="1" applyBorder="1" applyAlignment="1">
      <alignment horizontal="left" vertical="center" wrapText="1"/>
    </xf>
    <xf numFmtId="0" fontId="20" fillId="2" borderId="37" xfId="0" applyFont="1" applyFill="1" applyBorder="1" applyAlignment="1">
      <alignment horizontal="left" vertical="center"/>
    </xf>
    <xf numFmtId="0" fontId="20" fillId="2" borderId="67" xfId="0" applyFont="1" applyFill="1" applyBorder="1" applyAlignment="1">
      <alignment horizontal="left" vertical="center"/>
    </xf>
    <xf numFmtId="0" fontId="67" fillId="2" borderId="39" xfId="0" applyFont="1" applyFill="1" applyBorder="1" applyAlignment="1">
      <alignment horizontal="center" vertical="center" wrapText="1"/>
    </xf>
    <xf numFmtId="0" fontId="68" fillId="2" borderId="38" xfId="0" applyFont="1" applyFill="1" applyBorder="1" applyAlignment="1">
      <alignment horizontal="center" wrapText="1"/>
    </xf>
    <xf numFmtId="0" fontId="68" fillId="2" borderId="51" xfId="0" applyFont="1" applyFill="1" applyBorder="1" applyAlignment="1">
      <alignment horizontal="center" wrapText="1"/>
    </xf>
    <xf numFmtId="4" fontId="30" fillId="2" borderId="9" xfId="0" applyNumberFormat="1" applyFont="1" applyFill="1" applyBorder="1" applyAlignment="1">
      <alignment horizontal="center" vertical="center" wrapText="1"/>
    </xf>
    <xf numFmtId="4" fontId="30" fillId="2" borderId="29" xfId="0" applyNumberFormat="1" applyFont="1" applyFill="1" applyBorder="1" applyAlignment="1">
      <alignment horizontal="center" vertical="center" wrapText="1"/>
    </xf>
    <xf numFmtId="2" fontId="66" fillId="2" borderId="68" xfId="4" applyNumberFormat="1" applyFont="1" applyFill="1" applyBorder="1" applyAlignment="1">
      <alignment horizontal="center" vertical="center" wrapText="1"/>
    </xf>
    <xf numFmtId="0" fontId="65" fillId="0" borderId="68" xfId="4" applyBorder="1" applyAlignment="1">
      <alignment horizontal="center" vertical="center" wrapText="1"/>
    </xf>
    <xf numFmtId="0" fontId="65" fillId="0" borderId="69" xfId="4" applyBorder="1" applyAlignment="1">
      <alignment horizontal="center" vertical="center" wrapText="1"/>
    </xf>
    <xf numFmtId="0" fontId="17" fillId="3" borderId="47" xfId="0" applyFont="1" applyFill="1" applyBorder="1" applyAlignment="1">
      <alignment horizontal="right" wrapText="1"/>
    </xf>
    <xf numFmtId="0" fontId="14" fillId="3" borderId="48" xfId="0" applyFont="1" applyFill="1" applyBorder="1" applyAlignment="1"/>
    <xf numFmtId="0" fontId="14" fillId="3" borderId="57" xfId="0" applyFont="1" applyFill="1" applyBorder="1" applyAlignment="1"/>
    <xf numFmtId="4" fontId="37" fillId="2" borderId="7" xfId="0" applyNumberFormat="1" applyFont="1" applyFill="1" applyBorder="1" applyAlignment="1">
      <alignment horizontal="center" vertical="center" wrapText="1"/>
    </xf>
    <xf numFmtId="4" fontId="37" fillId="2" borderId="8" xfId="0" applyNumberFormat="1" applyFont="1" applyFill="1" applyBorder="1" applyAlignment="1">
      <alignment horizontal="center" vertical="center" wrapText="1"/>
    </xf>
    <xf numFmtId="0" fontId="17" fillId="3" borderId="47" xfId="0" applyFont="1" applyFill="1" applyBorder="1" applyAlignment="1">
      <alignment horizontal="right" vertical="center"/>
    </xf>
    <xf numFmtId="0" fontId="18" fillId="3" borderId="48" xfId="0" applyFont="1" applyFill="1" applyBorder="1" applyAlignment="1">
      <alignment horizontal="right" vertical="center"/>
    </xf>
    <xf numFmtId="0" fontId="14" fillId="3" borderId="48" xfId="0" applyFont="1" applyFill="1" applyBorder="1" applyAlignment="1">
      <alignment vertical="center"/>
    </xf>
    <xf numFmtId="0" fontId="14" fillId="3" borderId="57" xfId="0" applyFont="1" applyFill="1" applyBorder="1" applyAlignment="1">
      <alignment vertical="center"/>
    </xf>
    <xf numFmtId="0" fontId="30" fillId="2" borderId="44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/>
    </xf>
    <xf numFmtId="0" fontId="19" fillId="2" borderId="24" xfId="0" applyFont="1" applyFill="1" applyBorder="1" applyAlignment="1">
      <alignment horizontal="left" vertical="center" wrapText="1"/>
    </xf>
    <xf numFmtId="0" fontId="20" fillId="2" borderId="24" xfId="0" applyFont="1" applyFill="1" applyBorder="1" applyAlignment="1">
      <alignment horizontal="left" vertical="center"/>
    </xf>
    <xf numFmtId="0" fontId="20" fillId="2" borderId="34" xfId="0" applyFont="1" applyFill="1" applyBorder="1" applyAlignment="1">
      <alignment horizontal="left" vertical="center"/>
    </xf>
    <xf numFmtId="0" fontId="31" fillId="2" borderId="43" xfId="0" applyFont="1" applyFill="1" applyBorder="1" applyAlignment="1">
      <alignment horizontal="center" vertical="center" wrapText="1"/>
    </xf>
    <xf numFmtId="0" fontId="16" fillId="2" borderId="70" xfId="0" applyFont="1" applyFill="1" applyBorder="1" applyAlignment="1">
      <alignment horizontal="center" vertical="center"/>
    </xf>
    <xf numFmtId="0" fontId="32" fillId="2" borderId="44" xfId="0" applyFont="1" applyFill="1" applyBorder="1" applyAlignment="1">
      <alignment horizontal="center" vertical="center" wrapText="1"/>
    </xf>
    <xf numFmtId="0" fontId="67" fillId="2" borderId="47" xfId="0" applyFont="1" applyFill="1" applyBorder="1" applyAlignment="1">
      <alignment horizontal="center" vertical="center" wrapText="1"/>
    </xf>
    <xf numFmtId="0" fontId="68" fillId="2" borderId="48" xfId="0" applyFont="1" applyFill="1" applyBorder="1" applyAlignment="1">
      <alignment horizontal="center" wrapText="1"/>
    </xf>
    <xf numFmtId="0" fontId="68" fillId="2" borderId="66" xfId="0" applyFont="1" applyFill="1" applyBorder="1" applyAlignment="1">
      <alignment horizontal="center" wrapText="1"/>
    </xf>
    <xf numFmtId="0" fontId="30" fillId="2" borderId="44" xfId="0" applyFont="1" applyFill="1" applyBorder="1" applyAlignment="1">
      <alignment horizontal="center" vertical="center"/>
    </xf>
    <xf numFmtId="2" fontId="30" fillId="2" borderId="32" xfId="1" applyNumberFormat="1" applyFont="1" applyFill="1" applyBorder="1" applyAlignment="1">
      <alignment horizontal="left" vertical="center" wrapText="1"/>
    </xf>
    <xf numFmtId="2" fontId="29" fillId="2" borderId="67" xfId="1" applyNumberFormat="1" applyFont="1" applyFill="1" applyBorder="1" applyAlignment="1">
      <alignment horizontal="left" vertical="center" wrapText="1"/>
    </xf>
    <xf numFmtId="2" fontId="17" fillId="2" borderId="32" xfId="1" applyNumberFormat="1" applyFont="1" applyFill="1" applyBorder="1" applyAlignment="1">
      <alignment horizontal="left" vertical="center" wrapText="1"/>
    </xf>
    <xf numFmtId="2" fontId="17" fillId="2" borderId="71" xfId="1" applyNumberFormat="1" applyFont="1" applyFill="1" applyBorder="1" applyAlignment="1">
      <alignment horizontal="left" vertical="center" wrapText="1"/>
    </xf>
    <xf numFmtId="0" fontId="16" fillId="0" borderId="24" xfId="1" applyBorder="1" applyAlignment="1">
      <alignment horizontal="left" vertical="center" wrapText="1"/>
    </xf>
    <xf numFmtId="0" fontId="16" fillId="0" borderId="34" xfId="1" applyBorder="1" applyAlignment="1">
      <alignment horizontal="left" vertical="center" wrapText="1"/>
    </xf>
    <xf numFmtId="2" fontId="59" fillId="2" borderId="52" xfId="1" applyNumberFormat="1" applyFont="1" applyFill="1" applyBorder="1" applyAlignment="1">
      <alignment horizontal="left" vertical="center" wrapText="1"/>
    </xf>
    <xf numFmtId="2" fontId="16" fillId="0" borderId="3" xfId="1" applyNumberFormat="1" applyBorder="1" applyAlignment="1">
      <alignment horizontal="left" vertical="center" wrapText="1"/>
    </xf>
    <xf numFmtId="2" fontId="78" fillId="3" borderId="36" xfId="1" applyNumberFormat="1" applyFont="1" applyFill="1" applyBorder="1" applyAlignment="1">
      <alignment horizontal="center" vertical="center" wrapText="1"/>
    </xf>
    <xf numFmtId="2" fontId="13" fillId="3" borderId="30" xfId="1" applyNumberFormat="1" applyFont="1" applyFill="1" applyBorder="1" applyAlignment="1">
      <alignment horizontal="center" vertical="center" wrapText="1"/>
    </xf>
    <xf numFmtId="2" fontId="17" fillId="2" borderId="32" xfId="1" applyNumberFormat="1" applyFont="1" applyFill="1" applyBorder="1" applyAlignment="1">
      <alignment horizontal="left" vertical="top" wrapText="1"/>
    </xf>
    <xf numFmtId="0" fontId="0" fillId="0" borderId="37" xfId="0" applyBorder="1" applyAlignment="1">
      <alignment horizontal="left" vertical="top" wrapText="1"/>
    </xf>
    <xf numFmtId="0" fontId="0" fillId="0" borderId="67" xfId="0" applyBorder="1" applyAlignment="1">
      <alignment horizontal="left" vertical="top" wrapText="1"/>
    </xf>
    <xf numFmtId="2" fontId="33" fillId="2" borderId="47" xfId="1" applyNumberFormat="1" applyFont="1" applyFill="1" applyBorder="1" applyAlignment="1">
      <alignment horizontal="left" vertical="center" wrapText="1"/>
    </xf>
    <xf numFmtId="0" fontId="12" fillId="0" borderId="48" xfId="0" applyFont="1" applyBorder="1" applyAlignment="1">
      <alignment horizontal="left" vertical="center" wrapText="1"/>
    </xf>
    <xf numFmtId="2" fontId="70" fillId="2" borderId="52" xfId="1" applyNumberFormat="1" applyFont="1" applyFill="1" applyBorder="1" applyAlignment="1">
      <alignment horizontal="center" vertical="center" wrapText="1"/>
    </xf>
    <xf numFmtId="2" fontId="58" fillId="2" borderId="2" xfId="1" applyNumberFormat="1" applyFont="1" applyFill="1" applyBorder="1" applyAlignment="1">
      <alignment vertical="center" wrapText="1"/>
    </xf>
    <xf numFmtId="2" fontId="58" fillId="2" borderId="3" xfId="1" applyNumberFormat="1" applyFont="1" applyFill="1" applyBorder="1" applyAlignment="1">
      <alignment vertical="center" wrapText="1"/>
    </xf>
    <xf numFmtId="2" fontId="70" fillId="2" borderId="33" xfId="1" applyNumberFormat="1" applyFont="1" applyFill="1" applyBorder="1" applyAlignment="1">
      <alignment horizontal="center" vertical="center" wrapText="1"/>
    </xf>
    <xf numFmtId="2" fontId="71" fillId="0" borderId="0" xfId="1" applyNumberFormat="1" applyFont="1" applyBorder="1" applyAlignment="1">
      <alignment horizontal="center" vertical="center" wrapText="1"/>
    </xf>
    <xf numFmtId="2" fontId="71" fillId="0" borderId="31" xfId="1" applyNumberFormat="1" applyFont="1" applyBorder="1" applyAlignment="1">
      <alignment horizontal="center" vertical="center" wrapText="1"/>
    </xf>
    <xf numFmtId="2" fontId="17" fillId="2" borderId="45" xfId="1" applyNumberFormat="1" applyFont="1" applyFill="1" applyBorder="1" applyAlignment="1">
      <alignment horizontal="left" vertical="center" wrapText="1"/>
    </xf>
    <xf numFmtId="2" fontId="16" fillId="0" borderId="46" xfId="1" applyNumberFormat="1" applyFont="1" applyBorder="1" applyAlignment="1">
      <alignment horizontal="left" vertical="center" wrapText="1"/>
    </xf>
    <xf numFmtId="2" fontId="16" fillId="0" borderId="61" xfId="1" applyNumberFormat="1" applyFont="1" applyBorder="1" applyAlignment="1">
      <alignment horizontal="left" vertical="center" wrapText="1"/>
    </xf>
    <xf numFmtId="0" fontId="29" fillId="0" borderId="7" xfId="2" applyFont="1" applyBorder="1" applyAlignment="1">
      <alignment horizontal="left" vertical="center" wrapText="1"/>
    </xf>
    <xf numFmtId="0" fontId="29" fillId="0" borderId="37" xfId="2" applyFont="1" applyBorder="1" applyAlignment="1">
      <alignment horizontal="left" vertical="center" wrapText="1"/>
    </xf>
    <xf numFmtId="0" fontId="29" fillId="0" borderId="8" xfId="2" applyFont="1" applyBorder="1" applyAlignment="1">
      <alignment horizontal="left" vertical="center" wrapText="1"/>
    </xf>
    <xf numFmtId="0" fontId="30" fillId="0" borderId="4" xfId="2" applyFont="1" applyBorder="1" applyAlignment="1">
      <alignment horizontal="center" vertical="center"/>
    </xf>
    <xf numFmtId="0" fontId="29" fillId="0" borderId="4" xfId="2" applyFont="1" applyBorder="1" applyAlignment="1">
      <alignment horizontal="center" vertical="center"/>
    </xf>
    <xf numFmtId="0" fontId="29" fillId="0" borderId="7" xfId="2" applyFont="1" applyBorder="1" applyAlignment="1">
      <alignment horizontal="center" vertical="center"/>
    </xf>
    <xf numFmtId="2" fontId="19" fillId="2" borderId="47" xfId="1" applyNumberFormat="1" applyFont="1" applyFill="1" applyBorder="1" applyAlignment="1">
      <alignment horizontal="center" vertical="center" wrapText="1"/>
    </xf>
    <xf numFmtId="0" fontId="29" fillId="0" borderId="48" xfId="1" applyFont="1" applyBorder="1" applyAlignment="1">
      <alignment horizontal="center" vertical="center" wrapText="1"/>
    </xf>
    <xf numFmtId="2" fontId="30" fillId="2" borderId="48" xfId="1" applyNumberFormat="1" applyFont="1" applyFill="1" applyBorder="1" applyAlignment="1">
      <alignment horizontal="center" vertical="center" wrapText="1"/>
    </xf>
    <xf numFmtId="2" fontId="30" fillId="2" borderId="66" xfId="1" applyNumberFormat="1" applyFont="1" applyFill="1" applyBorder="1" applyAlignment="1">
      <alignment horizontal="center" vertical="center" wrapText="1"/>
    </xf>
    <xf numFmtId="0" fontId="30" fillId="0" borderId="33" xfId="1" applyFont="1" applyBorder="1" applyAlignment="1">
      <alignment horizontal="left" vertical="center" wrapText="1"/>
    </xf>
    <xf numFmtId="0" fontId="16" fillId="0" borderId="0" xfId="1" applyBorder="1" applyAlignment="1">
      <alignment horizontal="left" vertical="center" wrapText="1"/>
    </xf>
    <xf numFmtId="0" fontId="16" fillId="0" borderId="31" xfId="1" applyBorder="1" applyAlignment="1">
      <alignment horizontal="left" vertical="center" wrapText="1"/>
    </xf>
    <xf numFmtId="0" fontId="57" fillId="0" borderId="52" xfId="1" applyFont="1" applyBorder="1" applyAlignment="1">
      <alignment horizontal="center" vertical="center" wrapText="1"/>
    </xf>
    <xf numFmtId="0" fontId="57" fillId="0" borderId="2" xfId="1" applyFont="1" applyBorder="1" applyAlignment="1">
      <alignment horizontal="center" vertical="center" wrapText="1"/>
    </xf>
    <xf numFmtId="0" fontId="57" fillId="0" borderId="3" xfId="1" applyFont="1" applyBorder="1" applyAlignment="1">
      <alignment horizontal="center" vertical="center" wrapText="1"/>
    </xf>
    <xf numFmtId="2" fontId="19" fillId="2" borderId="32" xfId="1" applyNumberFormat="1" applyFont="1" applyFill="1" applyBorder="1" applyAlignment="1">
      <alignment horizontal="center" vertical="center" wrapText="1"/>
    </xf>
    <xf numFmtId="2" fontId="16" fillId="0" borderId="37" xfId="1" applyNumberFormat="1" applyFont="1" applyBorder="1" applyAlignment="1">
      <alignment horizontal="center" vertical="center" wrapText="1"/>
    </xf>
    <xf numFmtId="2" fontId="16" fillId="0" borderId="67" xfId="1" applyNumberFormat="1" applyFont="1" applyBorder="1" applyAlignment="1">
      <alignment horizontal="center" vertical="center" wrapText="1"/>
    </xf>
    <xf numFmtId="2" fontId="16" fillId="0" borderId="37" xfId="1" applyNumberFormat="1" applyFont="1" applyBorder="1" applyAlignment="1">
      <alignment horizontal="left" vertical="center" wrapText="1"/>
    </xf>
    <xf numFmtId="2" fontId="16" fillId="0" borderId="67" xfId="1" applyNumberFormat="1" applyFont="1" applyBorder="1" applyAlignment="1">
      <alignment horizontal="left" vertical="center" wrapText="1"/>
    </xf>
    <xf numFmtId="2" fontId="20" fillId="2" borderId="47" xfId="1" applyNumberFormat="1" applyFont="1" applyFill="1" applyBorder="1" applyAlignment="1">
      <alignment horizontal="center" vertical="center" wrapText="1"/>
    </xf>
    <xf numFmtId="0" fontId="8" fillId="2" borderId="48" xfId="1" applyFont="1" applyFill="1" applyBorder="1" applyAlignment="1">
      <alignment horizontal="center" vertical="center" wrapText="1"/>
    </xf>
    <xf numFmtId="2" fontId="20" fillId="2" borderId="48" xfId="1" applyNumberFormat="1" applyFont="1" applyFill="1" applyBorder="1" applyAlignment="1">
      <alignment horizontal="center" vertical="center" wrapText="1"/>
    </xf>
    <xf numFmtId="2" fontId="20" fillId="2" borderId="66" xfId="1" applyNumberFormat="1" applyFont="1" applyFill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/>
    </xf>
  </cellXfs>
  <cellStyles count="6">
    <cellStyle name="Normalny" xfId="0" builtinId="0"/>
    <cellStyle name="Normalny 2" xfId="1" xr:uid="{00000000-0005-0000-0000-000001000000}"/>
    <cellStyle name="Normalny 2 2" xfId="2" xr:uid="{00000000-0005-0000-0000-000002000000}"/>
    <cellStyle name="Normalny 4" xfId="3" xr:uid="{00000000-0005-0000-0000-000003000000}"/>
    <cellStyle name="Normalny_OK_MH_Kosztor_SSWIN CCTV" xfId="4" xr:uid="{00000000-0005-0000-0000-000004000000}"/>
    <cellStyle name="Styl 1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U58"/>
  <sheetViews>
    <sheetView view="pageBreakPreview" zoomScale="85" zoomScaleNormal="85" zoomScaleSheetLayoutView="85" workbookViewId="0">
      <selection activeCell="E10" sqref="E10"/>
    </sheetView>
  </sheetViews>
  <sheetFormatPr defaultColWidth="8.75" defaultRowHeight="14.25"/>
  <cols>
    <col min="1" max="1" width="8.75" style="118"/>
    <col min="2" max="2" width="3.875" style="118" customWidth="1"/>
    <col min="3" max="3" width="16.5" style="47" customWidth="1"/>
    <col min="4" max="4" width="12.375" style="118" customWidth="1"/>
    <col min="5" max="5" width="47.625" style="118" customWidth="1"/>
    <col min="6" max="6" width="8.875" style="118" customWidth="1"/>
    <col min="7" max="7" width="20.625" style="119" customWidth="1"/>
    <col min="8" max="8" width="8.75" style="118" hidden="1" customWidth="1"/>
    <col min="9" max="11" width="10.75" style="118" hidden="1" customWidth="1"/>
    <col min="12" max="16" width="8.75" style="118" hidden="1" customWidth="1"/>
    <col min="17" max="17" width="10.125" style="118" hidden="1" customWidth="1"/>
    <col min="18" max="29" width="8.75" style="118" hidden="1" customWidth="1"/>
    <col min="30" max="30" width="16.75" style="118" customWidth="1"/>
    <col min="31" max="32" width="8.75" style="118" customWidth="1"/>
    <col min="33" max="33" width="12.25" style="118" customWidth="1"/>
    <col min="34" max="38" width="8.75" style="118" customWidth="1"/>
    <col min="39" max="39" width="4.875" style="118" customWidth="1"/>
    <col min="40" max="40" width="8.75" style="118" customWidth="1"/>
    <col min="41" max="41" width="3.625" style="118" customWidth="1"/>
    <col min="42" max="42" width="4.25" style="118" customWidth="1"/>
    <col min="43" max="43" width="8.75" style="118" customWidth="1"/>
    <col min="44" max="44" width="6.75" style="118" customWidth="1"/>
    <col min="45" max="45" width="3.25" style="118" customWidth="1"/>
    <col min="46" max="16384" width="8.75" style="118"/>
  </cols>
  <sheetData>
    <row r="1" spans="2:27" ht="24.6" customHeight="1" thickBot="1">
      <c r="B1" s="287" t="s">
        <v>241</v>
      </c>
      <c r="C1" s="288"/>
      <c r="D1" s="288"/>
      <c r="E1" s="288"/>
    </row>
    <row r="2" spans="2:27" ht="100.15" customHeight="1" thickBot="1">
      <c r="B2" s="294" t="s">
        <v>249</v>
      </c>
      <c r="C2" s="295"/>
      <c r="D2" s="295"/>
      <c r="E2" s="295"/>
      <c r="F2" s="295"/>
      <c r="G2" s="296"/>
      <c r="J2" s="7" t="s">
        <v>54</v>
      </c>
      <c r="K2" s="1" t="s">
        <v>48</v>
      </c>
      <c r="L2" s="4" t="s">
        <v>39</v>
      </c>
      <c r="M2" s="4" t="s">
        <v>55</v>
      </c>
      <c r="N2" s="1" t="s">
        <v>37</v>
      </c>
      <c r="O2" s="1" t="s">
        <v>38</v>
      </c>
      <c r="P2" s="1" t="s">
        <v>47</v>
      </c>
      <c r="Q2" s="1" t="s">
        <v>40</v>
      </c>
      <c r="R2" s="1" t="s">
        <v>41</v>
      </c>
      <c r="S2" s="1" t="s">
        <v>43</v>
      </c>
      <c r="T2" s="1" t="s">
        <v>42</v>
      </c>
      <c r="U2" s="8" t="s">
        <v>51</v>
      </c>
      <c r="V2" s="8" t="s">
        <v>50</v>
      </c>
      <c r="W2" s="8" t="s">
        <v>44</v>
      </c>
      <c r="X2" s="1" t="s">
        <v>45</v>
      </c>
      <c r="Y2" s="1" t="s">
        <v>46</v>
      </c>
      <c r="Z2" s="1" t="s">
        <v>52</v>
      </c>
      <c r="AA2" s="1" t="s">
        <v>53</v>
      </c>
    </row>
    <row r="3" spans="2:27" ht="31.9" customHeight="1" thickBot="1">
      <c r="B3" s="300" t="s">
        <v>218</v>
      </c>
      <c r="C3" s="285"/>
      <c r="D3" s="285"/>
      <c r="E3" s="285"/>
      <c r="F3" s="285"/>
      <c r="G3" s="286"/>
      <c r="U3" s="120"/>
      <c r="V3" s="120"/>
      <c r="W3" s="120"/>
    </row>
    <row r="4" spans="2:27" ht="57" customHeight="1" thickBot="1">
      <c r="B4" s="301" t="s">
        <v>216</v>
      </c>
      <c r="C4" s="302"/>
      <c r="D4" s="302"/>
      <c r="E4" s="302"/>
      <c r="F4" s="302"/>
      <c r="G4" s="303"/>
      <c r="U4" s="120"/>
      <c r="V4" s="120"/>
      <c r="W4" s="120"/>
    </row>
    <row r="5" spans="2:27" ht="247.9" customHeight="1" thickBot="1">
      <c r="B5" s="297" t="s">
        <v>0</v>
      </c>
      <c r="C5" s="298"/>
      <c r="D5" s="298"/>
      <c r="E5" s="298"/>
      <c r="F5" s="298"/>
      <c r="G5" s="299"/>
      <c r="U5" s="120"/>
      <c r="V5" s="120"/>
      <c r="W5" s="120"/>
    </row>
    <row r="6" spans="2:27" ht="46.9" customHeight="1" thickBot="1">
      <c r="B6" s="284" t="s">
        <v>217</v>
      </c>
      <c r="C6" s="285"/>
      <c r="D6" s="285"/>
      <c r="E6" s="285"/>
      <c r="F6" s="285"/>
      <c r="G6" s="286"/>
      <c r="U6" s="120"/>
      <c r="V6" s="120"/>
      <c r="W6" s="120"/>
    </row>
    <row r="7" spans="2:27" ht="37.15" customHeight="1">
      <c r="B7" s="280" t="s">
        <v>100</v>
      </c>
      <c r="C7" s="292" t="s">
        <v>222</v>
      </c>
      <c r="D7" s="236" t="s">
        <v>56</v>
      </c>
      <c r="E7" s="29" t="s">
        <v>97</v>
      </c>
      <c r="F7" s="10" t="s">
        <v>221</v>
      </c>
      <c r="G7" s="28" t="s">
        <v>36</v>
      </c>
      <c r="H7" s="118" t="s">
        <v>49</v>
      </c>
      <c r="J7" s="118">
        <v>12000</v>
      </c>
      <c r="K7" s="118">
        <v>40</v>
      </c>
      <c r="L7" s="118">
        <v>160</v>
      </c>
      <c r="M7" s="121">
        <v>1100</v>
      </c>
      <c r="N7" s="118">
        <v>160</v>
      </c>
      <c r="O7" s="121">
        <v>210</v>
      </c>
      <c r="P7" s="118">
        <v>150</v>
      </c>
      <c r="Q7" s="118">
        <v>1200</v>
      </c>
      <c r="R7" s="118">
        <v>6500</v>
      </c>
      <c r="S7" s="118">
        <v>16000</v>
      </c>
      <c r="T7" s="118">
        <v>4500</v>
      </c>
      <c r="U7" s="120">
        <v>1500</v>
      </c>
      <c r="V7" s="120">
        <v>14000</v>
      </c>
      <c r="W7" s="120">
        <v>2500</v>
      </c>
      <c r="X7" s="118">
        <v>7500</v>
      </c>
      <c r="Y7" s="118">
        <v>8000</v>
      </c>
      <c r="Z7" s="118">
        <v>1600</v>
      </c>
      <c r="AA7" s="118">
        <v>3500</v>
      </c>
    </row>
    <row r="8" spans="2:27" ht="18" customHeight="1" thickBot="1">
      <c r="B8" s="281"/>
      <c r="C8" s="293"/>
      <c r="D8" s="237" t="s">
        <v>99</v>
      </c>
      <c r="E8" s="50"/>
      <c r="F8" s="51" t="s">
        <v>32</v>
      </c>
      <c r="G8" s="52"/>
      <c r="U8" s="120"/>
      <c r="V8" s="120"/>
      <c r="W8" s="120"/>
    </row>
    <row r="9" spans="2:27" ht="34.15" customHeight="1" thickBot="1">
      <c r="B9" s="230">
        <v>1</v>
      </c>
      <c r="C9" s="225" t="s">
        <v>124</v>
      </c>
      <c r="D9" s="226">
        <f>G9*1.23</f>
        <v>0</v>
      </c>
      <c r="E9" s="227" t="s">
        <v>125</v>
      </c>
      <c r="F9" s="231"/>
      <c r="G9" s="232">
        <f>SUM(F10:F19)</f>
        <v>0</v>
      </c>
      <c r="I9" s="2" t="e">
        <f>J9</f>
        <v>#REF!</v>
      </c>
      <c r="J9" s="5" t="e">
        <f>#REF!*J7</f>
        <v>#REF!</v>
      </c>
      <c r="U9" s="120"/>
      <c r="V9" s="120"/>
      <c r="W9" s="120"/>
    </row>
    <row r="10" spans="2:27" ht="42" customHeight="1">
      <c r="B10" s="53" t="s">
        <v>101</v>
      </c>
      <c r="C10" s="46"/>
      <c r="D10" s="55"/>
      <c r="E10" s="43" t="s">
        <v>33</v>
      </c>
      <c r="F10" s="209"/>
      <c r="G10" s="203"/>
      <c r="I10" s="2"/>
      <c r="J10" s="5"/>
      <c r="U10" s="120"/>
      <c r="V10" s="120"/>
      <c r="W10" s="120"/>
    </row>
    <row r="11" spans="2:27" ht="33.6" customHeight="1">
      <c r="B11" s="53" t="s">
        <v>102</v>
      </c>
      <c r="C11" s="56"/>
      <c r="D11" s="57"/>
      <c r="E11" s="38" t="s">
        <v>35</v>
      </c>
      <c r="F11" s="210"/>
      <c r="G11" s="204"/>
      <c r="I11" s="2"/>
      <c r="J11" s="5"/>
      <c r="U11" s="120"/>
      <c r="V11" s="120"/>
      <c r="W11" s="120"/>
    </row>
    <row r="12" spans="2:27" ht="40.9" customHeight="1">
      <c r="B12" s="53" t="s">
        <v>103</v>
      </c>
      <c r="C12" s="56"/>
      <c r="D12" s="57"/>
      <c r="E12" s="38" t="s">
        <v>87</v>
      </c>
      <c r="F12" s="210"/>
      <c r="G12" s="204"/>
      <c r="I12" s="2"/>
      <c r="J12" s="5"/>
      <c r="U12" s="120"/>
      <c r="V12" s="120"/>
      <c r="W12" s="120"/>
    </row>
    <row r="13" spans="2:27" ht="44.45" customHeight="1">
      <c r="B13" s="53" t="s">
        <v>104</v>
      </c>
      <c r="C13" s="56"/>
      <c r="D13" s="57"/>
      <c r="E13" s="38" t="s">
        <v>88</v>
      </c>
      <c r="F13" s="210"/>
      <c r="G13" s="204"/>
      <c r="I13" s="2"/>
      <c r="J13" s="5"/>
      <c r="U13" s="120"/>
      <c r="V13" s="120"/>
      <c r="W13" s="120"/>
    </row>
    <row r="14" spans="2:27" ht="43.15" customHeight="1">
      <c r="B14" s="53" t="s">
        <v>105</v>
      </c>
      <c r="C14" s="56"/>
      <c r="D14" s="57"/>
      <c r="E14" s="38" t="s">
        <v>93</v>
      </c>
      <c r="F14" s="210"/>
      <c r="G14" s="204"/>
      <c r="I14" s="2"/>
      <c r="J14" s="5"/>
      <c r="U14" s="120"/>
      <c r="V14" s="120"/>
      <c r="W14" s="120"/>
    </row>
    <row r="15" spans="2:27" ht="44.45" customHeight="1">
      <c r="B15" s="53" t="s">
        <v>106</v>
      </c>
      <c r="C15" s="56"/>
      <c r="D15" s="57"/>
      <c r="E15" s="38" t="s">
        <v>94</v>
      </c>
      <c r="F15" s="210"/>
      <c r="G15" s="204"/>
      <c r="I15" s="2"/>
      <c r="J15" s="5"/>
      <c r="U15" s="120"/>
      <c r="V15" s="120"/>
      <c r="W15" s="120"/>
    </row>
    <row r="16" spans="2:27" ht="44.45" customHeight="1">
      <c r="B16" s="53" t="s">
        <v>107</v>
      </c>
      <c r="C16" s="56"/>
      <c r="D16" s="57"/>
      <c r="E16" s="38" t="s">
        <v>89</v>
      </c>
      <c r="F16" s="210"/>
      <c r="G16" s="205"/>
      <c r="I16" s="2"/>
      <c r="J16" s="5"/>
      <c r="U16" s="120"/>
      <c r="V16" s="120"/>
      <c r="W16" s="120"/>
    </row>
    <row r="17" spans="2:33" ht="49.9" customHeight="1">
      <c r="B17" s="53" t="s">
        <v>108</v>
      </c>
      <c r="C17" s="56"/>
      <c r="D17" s="57"/>
      <c r="E17" s="38" t="s">
        <v>90</v>
      </c>
      <c r="F17" s="210"/>
      <c r="G17" s="205"/>
      <c r="I17" s="2"/>
      <c r="J17" s="5"/>
      <c r="U17" s="120"/>
      <c r="V17" s="120"/>
      <c r="W17" s="120"/>
    </row>
    <row r="18" spans="2:33" ht="45.6" customHeight="1">
      <c r="B18" s="53" t="s">
        <v>109</v>
      </c>
      <c r="C18" s="56"/>
      <c r="D18" s="57"/>
      <c r="E18" s="38" t="s">
        <v>91</v>
      </c>
      <c r="F18" s="210"/>
      <c r="G18" s="206"/>
      <c r="I18" s="2"/>
      <c r="J18" s="5"/>
      <c r="U18" s="120"/>
      <c r="V18" s="120"/>
      <c r="W18" s="120"/>
    </row>
    <row r="19" spans="2:33" ht="47.45" customHeight="1" thickBot="1">
      <c r="B19" s="53" t="s">
        <v>110</v>
      </c>
      <c r="C19" s="58"/>
      <c r="D19" s="59"/>
      <c r="E19" s="42" t="s">
        <v>92</v>
      </c>
      <c r="F19" s="210"/>
      <c r="G19" s="45"/>
      <c r="I19" s="2"/>
      <c r="J19" s="5"/>
      <c r="U19" s="120"/>
      <c r="V19" s="120"/>
      <c r="W19" s="120"/>
    </row>
    <row r="20" spans="2:33" ht="37.15" customHeight="1" thickBot="1">
      <c r="B20" s="224">
        <v>2</v>
      </c>
      <c r="C20" s="225" t="s">
        <v>124</v>
      </c>
      <c r="D20" s="226">
        <f>G20*1.23</f>
        <v>0</v>
      </c>
      <c r="E20" s="227" t="s">
        <v>127</v>
      </c>
      <c r="F20" s="228"/>
      <c r="G20" s="229">
        <f>SUM(F21:F34)</f>
        <v>0</v>
      </c>
      <c r="I20" s="2"/>
      <c r="J20" s="5"/>
      <c r="U20" s="120"/>
      <c r="V20" s="120"/>
      <c r="W20" s="120"/>
      <c r="AD20" s="122"/>
    </row>
    <row r="21" spans="2:33" ht="29.45" customHeight="1">
      <c r="B21" s="53" t="s">
        <v>111</v>
      </c>
      <c r="C21" s="48"/>
      <c r="D21" s="30"/>
      <c r="E21" s="39" t="s">
        <v>235</v>
      </c>
      <c r="F21" s="212"/>
      <c r="G21" s="215"/>
      <c r="I21" s="2" t="e">
        <f>SUM(K21:Q21)</f>
        <v>#REF!</v>
      </c>
      <c r="J21" s="2"/>
      <c r="K21" s="5" t="e">
        <f>#REF!*K7</f>
        <v>#REF!</v>
      </c>
      <c r="L21" s="5" t="e">
        <f>#REF!*L7</f>
        <v>#REF!</v>
      </c>
      <c r="M21" s="5" t="e">
        <f>#REF!*M7</f>
        <v>#REF!</v>
      </c>
      <c r="N21" s="5" t="e">
        <f>#REF!*N7</f>
        <v>#REF!</v>
      </c>
      <c r="O21" s="5" t="e">
        <f>#REF!*O7</f>
        <v>#REF!</v>
      </c>
      <c r="P21" s="5" t="e">
        <f>#REF!*P7</f>
        <v>#REF!</v>
      </c>
      <c r="Q21" s="5" t="e">
        <f>#REF!*Q7</f>
        <v>#REF!</v>
      </c>
      <c r="U21" s="120"/>
      <c r="V21" s="120"/>
      <c r="W21" s="120"/>
    </row>
    <row r="22" spans="2:33" ht="29.45" customHeight="1">
      <c r="B22" s="53" t="s">
        <v>112</v>
      </c>
      <c r="C22" s="48"/>
      <c r="D22" s="30"/>
      <c r="E22" s="41" t="s">
        <v>95</v>
      </c>
      <c r="F22" s="212"/>
      <c r="G22" s="214"/>
      <c r="I22" s="2"/>
      <c r="J22" s="2"/>
      <c r="K22" s="5"/>
      <c r="L22" s="5"/>
      <c r="M22" s="5"/>
      <c r="N22" s="5"/>
      <c r="O22" s="5"/>
      <c r="P22" s="5"/>
      <c r="Q22" s="5"/>
      <c r="U22" s="120"/>
      <c r="V22" s="120"/>
      <c r="W22" s="120"/>
    </row>
    <row r="23" spans="2:33" ht="43.15" customHeight="1">
      <c r="B23" s="53" t="s">
        <v>113</v>
      </c>
      <c r="C23" s="48"/>
      <c r="D23" s="30"/>
      <c r="E23" s="39" t="s">
        <v>11</v>
      </c>
      <c r="F23" s="208">
        <f>'Zał.2.1_MARKETING'!K37</f>
        <v>0</v>
      </c>
      <c r="G23" s="207" t="s">
        <v>9</v>
      </c>
      <c r="I23" s="2"/>
      <c r="J23" s="2"/>
      <c r="K23" s="5"/>
      <c r="L23" s="5"/>
      <c r="M23" s="5"/>
      <c r="N23" s="5"/>
      <c r="O23" s="5"/>
      <c r="P23" s="5"/>
      <c r="Q23" s="5"/>
      <c r="U23" s="120"/>
      <c r="V23" s="120"/>
      <c r="W23" s="120"/>
    </row>
    <row r="24" spans="2:33" ht="21.6" customHeight="1">
      <c r="B24" s="53" t="s">
        <v>114</v>
      </c>
      <c r="C24" s="48"/>
      <c r="D24" s="30"/>
      <c r="E24" s="39" t="s">
        <v>129</v>
      </c>
      <c r="F24" s="210"/>
      <c r="G24" s="213"/>
      <c r="I24" s="2"/>
      <c r="J24" s="2"/>
      <c r="K24" s="5"/>
      <c r="L24" s="5"/>
      <c r="M24" s="5"/>
      <c r="N24" s="5"/>
      <c r="O24" s="5"/>
      <c r="P24" s="5"/>
      <c r="Q24" s="5"/>
      <c r="U24" s="120"/>
      <c r="V24" s="120"/>
      <c r="W24" s="120"/>
      <c r="AG24" s="124"/>
    </row>
    <row r="25" spans="2:33" ht="20.45" customHeight="1">
      <c r="B25" s="53" t="s">
        <v>115</v>
      </c>
      <c r="C25" s="48"/>
      <c r="D25" s="30"/>
      <c r="E25" s="39" t="s">
        <v>31</v>
      </c>
      <c r="F25" s="212"/>
      <c r="G25" s="214"/>
      <c r="I25" s="2" t="e">
        <f>SUM(K25:T25)</f>
        <v>#REF!</v>
      </c>
      <c r="J25" s="2"/>
      <c r="S25" s="118" t="e">
        <f>#REF!*S7</f>
        <v>#REF!</v>
      </c>
      <c r="T25" s="118" t="e">
        <f>#REF!*T7</f>
        <v>#REF!</v>
      </c>
      <c r="U25" s="120"/>
      <c r="V25" s="120"/>
      <c r="W25" s="120"/>
    </row>
    <row r="26" spans="2:33" ht="21.6" customHeight="1">
      <c r="B26" s="53" t="s">
        <v>116</v>
      </c>
      <c r="C26" s="48"/>
      <c r="D26" s="30"/>
      <c r="E26" s="39" t="s">
        <v>234</v>
      </c>
      <c r="F26" s="212"/>
      <c r="G26" s="214"/>
      <c r="I26" s="2" t="e">
        <f>SUM(K26:Y26)</f>
        <v>#REF!</v>
      </c>
      <c r="J26" s="2"/>
      <c r="R26" s="5" t="e">
        <f>#REF!*R7</f>
        <v>#REF!</v>
      </c>
      <c r="U26" s="120"/>
      <c r="V26" s="120"/>
      <c r="W26" s="120"/>
    </row>
    <row r="27" spans="2:33" ht="23.45" customHeight="1">
      <c r="B27" s="53" t="s">
        <v>117</v>
      </c>
      <c r="C27" s="48"/>
      <c r="D27" s="31"/>
      <c r="E27" s="39" t="s">
        <v>236</v>
      </c>
      <c r="F27" s="212"/>
      <c r="G27" s="214"/>
      <c r="I27" s="9" t="e">
        <f>V27</f>
        <v>#REF!</v>
      </c>
      <c r="J27" s="125"/>
      <c r="K27" s="120"/>
      <c r="L27" s="291"/>
      <c r="M27" s="291"/>
      <c r="N27" s="291"/>
      <c r="O27" s="291"/>
      <c r="P27" s="125"/>
      <c r="Q27" s="3"/>
      <c r="U27" s="120"/>
      <c r="V27" s="120" t="e">
        <f>#REF!*V7</f>
        <v>#REF!</v>
      </c>
      <c r="W27" s="120"/>
    </row>
    <row r="28" spans="2:33" ht="24.6" customHeight="1">
      <c r="B28" s="53" t="s">
        <v>118</v>
      </c>
      <c r="C28" s="48"/>
      <c r="D28" s="31"/>
      <c r="E28" s="39" t="s">
        <v>188</v>
      </c>
      <c r="F28" s="212"/>
      <c r="G28" s="214"/>
      <c r="I28" s="9">
        <f>U28</f>
        <v>0</v>
      </c>
      <c r="J28" s="125"/>
      <c r="L28" s="289"/>
      <c r="M28" s="289"/>
      <c r="N28" s="289"/>
      <c r="O28" s="289"/>
      <c r="P28" s="289"/>
      <c r="Q28" s="290"/>
      <c r="U28" s="120"/>
      <c r="V28" s="120"/>
      <c r="W28" s="120"/>
    </row>
    <row r="29" spans="2:33" ht="25.9" customHeight="1">
      <c r="B29" s="53" t="s">
        <v>119</v>
      </c>
      <c r="C29" s="48"/>
      <c r="D29" s="31"/>
      <c r="E29" s="39" t="s">
        <v>126</v>
      </c>
      <c r="F29" s="210"/>
      <c r="G29" s="215"/>
      <c r="I29" s="9"/>
      <c r="J29" s="125"/>
      <c r="L29" s="126"/>
      <c r="M29" s="126"/>
      <c r="N29" s="126"/>
      <c r="O29" s="126"/>
      <c r="P29" s="126"/>
      <c r="Q29" s="127"/>
      <c r="U29" s="120"/>
      <c r="V29" s="120"/>
      <c r="W29" s="120"/>
    </row>
    <row r="30" spans="2:33" ht="25.9" customHeight="1">
      <c r="B30" s="53" t="s">
        <v>120</v>
      </c>
      <c r="C30" s="48"/>
      <c r="D30" s="31"/>
      <c r="E30" s="39" t="s">
        <v>34</v>
      </c>
      <c r="F30" s="212"/>
      <c r="G30" s="216"/>
      <c r="I30" s="9"/>
      <c r="J30" s="125"/>
      <c r="L30" s="126"/>
      <c r="M30" s="126"/>
      <c r="N30" s="126"/>
      <c r="O30" s="126"/>
      <c r="P30" s="126"/>
      <c r="Q30" s="127"/>
      <c r="U30" s="120"/>
      <c r="V30" s="120"/>
      <c r="W30" s="120"/>
    </row>
    <row r="31" spans="2:33" ht="34.15" customHeight="1">
      <c r="B31" s="53" t="s">
        <v>121</v>
      </c>
      <c r="C31" s="48"/>
      <c r="D31" s="116"/>
      <c r="E31" s="39" t="s">
        <v>96</v>
      </c>
      <c r="F31" s="208">
        <f>'Zał.2.2_KOMUTEROWA Sieć LAN'!G16</f>
        <v>0</v>
      </c>
      <c r="G31" s="207" t="s">
        <v>224</v>
      </c>
      <c r="I31" s="9"/>
      <c r="J31" s="125"/>
      <c r="L31" s="126"/>
      <c r="M31" s="126"/>
      <c r="N31" s="126"/>
      <c r="O31" s="126"/>
      <c r="P31" s="126"/>
      <c r="Q31" s="127"/>
      <c r="U31" s="120"/>
      <c r="V31" s="120"/>
      <c r="W31" s="120"/>
    </row>
    <row r="32" spans="2:33" ht="25.9" customHeight="1">
      <c r="B32" s="53" t="s">
        <v>122</v>
      </c>
      <c r="C32" s="48"/>
      <c r="D32" s="116"/>
      <c r="E32" s="41" t="s">
        <v>237</v>
      </c>
      <c r="F32" s="211"/>
      <c r="G32" s="123"/>
      <c r="I32" s="9"/>
      <c r="J32" s="125"/>
      <c r="L32" s="126"/>
      <c r="M32" s="126"/>
      <c r="N32" s="126"/>
      <c r="O32" s="126"/>
      <c r="P32" s="126"/>
      <c r="Q32" s="127"/>
      <c r="U32" s="120"/>
      <c r="V32" s="120"/>
      <c r="W32" s="120"/>
    </row>
    <row r="33" spans="2:47" ht="52.9" customHeight="1">
      <c r="B33" s="53" t="s">
        <v>123</v>
      </c>
      <c r="C33" s="48"/>
      <c r="D33" s="31"/>
      <c r="E33" s="40" t="s">
        <v>12</v>
      </c>
      <c r="F33" s="208">
        <f>'Zał.2.3_CCTV_SSWiN_SKD'!F75</f>
        <v>0</v>
      </c>
      <c r="G33" s="207" t="s">
        <v>13</v>
      </c>
      <c r="I33" s="9"/>
      <c r="J33" s="125"/>
      <c r="L33" s="126"/>
      <c r="M33" s="126"/>
      <c r="N33" s="126"/>
      <c r="O33" s="126"/>
      <c r="P33" s="126"/>
      <c r="Q33" s="127"/>
      <c r="U33" s="120"/>
      <c r="V33" s="120"/>
      <c r="W33" s="120"/>
    </row>
    <row r="34" spans="2:47" ht="49.9" customHeight="1" thickBot="1">
      <c r="B34" s="53" t="s">
        <v>128</v>
      </c>
      <c r="C34" s="49"/>
      <c r="D34" s="44"/>
      <c r="E34" s="54" t="s">
        <v>238</v>
      </c>
      <c r="F34" s="217"/>
      <c r="G34" s="128"/>
      <c r="I34" s="9"/>
      <c r="J34" s="125"/>
      <c r="L34" s="126"/>
      <c r="M34" s="126"/>
      <c r="N34" s="126"/>
      <c r="O34" s="126"/>
      <c r="P34" s="126"/>
      <c r="Q34" s="127"/>
      <c r="U34" s="120"/>
      <c r="V34" s="120"/>
      <c r="W34" s="120"/>
    </row>
    <row r="35" spans="2:47" ht="30" customHeight="1" thickBot="1">
      <c r="B35" s="224">
        <v>3</v>
      </c>
      <c r="C35" s="225"/>
      <c r="D35" s="233">
        <f>G35*1.23</f>
        <v>0</v>
      </c>
      <c r="E35" s="234" t="s">
        <v>189</v>
      </c>
      <c r="F35" s="235"/>
      <c r="G35" s="229">
        <f>SUM(F36:F36)</f>
        <v>0</v>
      </c>
      <c r="I35" s="9"/>
      <c r="J35" s="125"/>
      <c r="L35" s="126"/>
      <c r="M35" s="126"/>
      <c r="N35" s="126"/>
      <c r="O35" s="126"/>
      <c r="P35" s="126"/>
      <c r="Q35" s="127"/>
      <c r="U35" s="120"/>
      <c r="V35" s="120"/>
      <c r="W35" s="120"/>
    </row>
    <row r="36" spans="2:47" ht="40.9" customHeight="1" thickBot="1">
      <c r="B36" s="163" t="s">
        <v>1</v>
      </c>
      <c r="C36" s="164" t="s">
        <v>98</v>
      </c>
      <c r="D36" s="165"/>
      <c r="E36" s="40" t="s">
        <v>239</v>
      </c>
      <c r="F36" s="208">
        <f>'Zał.2.3_CCTV_SSWiN_SKD'!F44</f>
        <v>0</v>
      </c>
      <c r="G36" s="207" t="s">
        <v>10</v>
      </c>
      <c r="I36" s="125"/>
      <c r="J36" s="6"/>
      <c r="K36" s="120"/>
      <c r="L36" s="125"/>
      <c r="M36" s="125"/>
      <c r="N36" s="125"/>
      <c r="O36" s="125"/>
      <c r="P36" s="125"/>
      <c r="Q36" s="3"/>
    </row>
    <row r="37" spans="2:47" ht="27.6" customHeight="1" thickBot="1">
      <c r="B37" s="218">
        <v>4</v>
      </c>
      <c r="C37" s="219"/>
      <c r="D37" s="220">
        <f>G37*1.23</f>
        <v>0</v>
      </c>
      <c r="E37" s="221" t="s">
        <v>192</v>
      </c>
      <c r="F37" s="222"/>
      <c r="G37" s="223">
        <f>SUM(F38:F38)</f>
        <v>0</v>
      </c>
      <c r="AU37" s="124"/>
    </row>
    <row r="38" spans="2:47" ht="37.15" customHeight="1" thickBot="1">
      <c r="B38" s="166" t="s">
        <v>220</v>
      </c>
      <c r="C38" s="167" t="s">
        <v>2</v>
      </c>
      <c r="D38" s="167"/>
      <c r="E38" s="168" t="s">
        <v>219</v>
      </c>
      <c r="F38" s="266">
        <f>'Zał.2.1_MARKETING'!K30</f>
        <v>0</v>
      </c>
      <c r="G38" s="207" t="s">
        <v>8</v>
      </c>
      <c r="AU38" s="124"/>
    </row>
    <row r="39" spans="2:47" ht="31.9" customHeight="1" thickBot="1">
      <c r="B39" s="171"/>
      <c r="C39" s="172"/>
      <c r="D39" s="173"/>
      <c r="E39" s="176" t="s">
        <v>3</v>
      </c>
      <c r="F39" s="177" t="s">
        <v>32</v>
      </c>
      <c r="G39" s="199">
        <f>G9+G20+G35+G37</f>
        <v>0</v>
      </c>
    </row>
    <row r="40" spans="2:47" ht="25.9" customHeight="1" thickBot="1">
      <c r="B40" s="169"/>
      <c r="C40" s="170"/>
      <c r="D40" s="170"/>
      <c r="E40" s="202" t="s">
        <v>4</v>
      </c>
      <c r="F40" s="174">
        <v>0.23</v>
      </c>
      <c r="G40" s="200">
        <f>G39*F40</f>
        <v>0</v>
      </c>
    </row>
    <row r="41" spans="2:47" ht="25.15" customHeight="1" thickBot="1">
      <c r="B41" s="129"/>
      <c r="C41" s="183"/>
      <c r="D41" s="60"/>
      <c r="E41" s="130"/>
      <c r="F41" s="175" t="s">
        <v>80</v>
      </c>
      <c r="G41" s="201">
        <f>G39+G40</f>
        <v>0</v>
      </c>
    </row>
    <row r="42" spans="2:47" ht="73.150000000000006" customHeight="1">
      <c r="B42" s="129"/>
      <c r="C42" s="147"/>
      <c r="D42" s="186" t="s">
        <v>199</v>
      </c>
      <c r="E42" s="137"/>
      <c r="F42" s="184"/>
      <c r="G42" s="185"/>
    </row>
    <row r="43" spans="2:47" ht="13.9" customHeight="1">
      <c r="B43" s="182"/>
      <c r="C43" s="282" t="s">
        <v>200</v>
      </c>
      <c r="D43" s="282"/>
      <c r="E43" s="282"/>
      <c r="F43" s="282"/>
      <c r="G43" s="283"/>
    </row>
    <row r="44" spans="2:47" ht="15" thickBot="1">
      <c r="B44" s="178"/>
      <c r="C44" s="179"/>
      <c r="D44" s="180"/>
      <c r="E44" s="180"/>
      <c r="F44" s="180"/>
      <c r="G44" s="181"/>
    </row>
    <row r="46" spans="2:47" ht="14.25" customHeight="1"/>
    <row r="49" ht="14.25" customHeight="1"/>
    <row r="52" ht="14.25" customHeight="1"/>
    <row r="55" ht="14.25" customHeight="1"/>
    <row r="58" ht="14.25" customHeight="1"/>
  </sheetData>
  <mergeCells count="11">
    <mergeCell ref="B7:B8"/>
    <mergeCell ref="C43:G43"/>
    <mergeCell ref="B6:G6"/>
    <mergeCell ref="B1:E1"/>
    <mergeCell ref="L28:Q28"/>
    <mergeCell ref="L27:O27"/>
    <mergeCell ref="C7:C8"/>
    <mergeCell ref="B2:G2"/>
    <mergeCell ref="B5:G5"/>
    <mergeCell ref="B3:G3"/>
    <mergeCell ref="B4:G4"/>
  </mergeCells>
  <phoneticPr fontId="0" type="noConversion"/>
  <pageMargins left="0.22" right="0.18" top="0.28000000000000003" bottom="0.28999999999999998" header="0.19" footer="0.19"/>
  <pageSetup paperSize="9" scale="80" orientation="portrait" r:id="rId1"/>
  <headerFooter alignWithMargins="0"/>
  <rowBreaks count="1" manualBreakCount="1">
    <brk id="1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40"/>
  <sheetViews>
    <sheetView view="pageBreakPreview" zoomScaleNormal="100" workbookViewId="0">
      <selection activeCell="J29" sqref="J29"/>
    </sheetView>
  </sheetViews>
  <sheetFormatPr defaultColWidth="8.75" defaultRowHeight="14.25"/>
  <cols>
    <col min="1" max="1" width="6.75" style="16" customWidth="1"/>
    <col min="2" max="2" width="5.375" style="16" customWidth="1"/>
    <col min="3" max="3" width="33.75" style="11" customWidth="1"/>
    <col min="4" max="4" width="4.125" style="11" customWidth="1"/>
    <col min="5" max="5" width="4" style="11" customWidth="1"/>
    <col min="6" max="6" width="6.125" style="11" customWidth="1"/>
    <col min="7" max="7" width="6.75" style="11" customWidth="1"/>
    <col min="8" max="8" width="9.125" style="11" customWidth="1"/>
    <col min="9" max="9" width="8.25" style="11" customWidth="1"/>
    <col min="10" max="10" width="7.25" style="11" customWidth="1"/>
    <col min="11" max="11" width="7.875" style="11" customWidth="1"/>
    <col min="12" max="16384" width="8.75" style="11"/>
  </cols>
  <sheetData>
    <row r="2" spans="2:11" ht="15" thickBot="1"/>
    <row r="3" spans="2:11" ht="15">
      <c r="B3" s="187"/>
      <c r="C3" s="312" t="s">
        <v>242</v>
      </c>
      <c r="D3" s="313"/>
      <c r="E3" s="313"/>
      <c r="F3" s="313"/>
      <c r="G3" s="13"/>
      <c r="H3" s="13"/>
      <c r="I3" s="12"/>
      <c r="J3" s="12"/>
      <c r="K3" s="14"/>
    </row>
    <row r="4" spans="2:11" ht="18.600000000000001" customHeight="1">
      <c r="B4" s="188"/>
      <c r="C4" s="314" t="s">
        <v>202</v>
      </c>
      <c r="D4" s="314"/>
      <c r="E4" s="314"/>
      <c r="F4" s="314"/>
      <c r="G4" s="314"/>
      <c r="H4" s="314"/>
      <c r="I4" s="314"/>
      <c r="J4" s="314"/>
      <c r="K4" s="315"/>
    </row>
    <row r="5" spans="2:11" ht="10.9" customHeight="1">
      <c r="B5" s="188"/>
      <c r="C5" s="316"/>
      <c r="D5" s="316"/>
      <c r="E5" s="316"/>
      <c r="F5" s="316"/>
      <c r="G5" s="316"/>
      <c r="H5" s="316"/>
      <c r="I5" s="316"/>
      <c r="J5" s="316"/>
      <c r="K5" s="317"/>
    </row>
    <row r="6" spans="2:11" ht="15">
      <c r="B6" s="188"/>
      <c r="C6" s="318" t="s">
        <v>247</v>
      </c>
      <c r="D6" s="316"/>
      <c r="E6" s="316"/>
      <c r="F6" s="316"/>
      <c r="G6" s="316"/>
      <c r="H6" s="316"/>
      <c r="I6" s="316"/>
      <c r="J6" s="316"/>
      <c r="K6" s="317"/>
    </row>
    <row r="7" spans="2:11" ht="32.65" customHeight="1">
      <c r="B7" s="188"/>
      <c r="C7" s="319" t="s">
        <v>191</v>
      </c>
      <c r="D7" s="320"/>
      <c r="E7" s="320"/>
      <c r="F7" s="320"/>
      <c r="G7" s="320"/>
      <c r="H7" s="320"/>
      <c r="I7" s="320"/>
      <c r="J7" s="320"/>
      <c r="K7" s="321"/>
    </row>
    <row r="8" spans="2:11" ht="42" customHeight="1">
      <c r="B8" s="188"/>
      <c r="C8" s="309" t="s">
        <v>190</v>
      </c>
      <c r="D8" s="310"/>
      <c r="E8" s="310"/>
      <c r="F8" s="310"/>
      <c r="G8" s="310"/>
      <c r="H8" s="310"/>
      <c r="I8" s="310"/>
      <c r="J8" s="310"/>
      <c r="K8" s="311"/>
    </row>
    <row r="9" spans="2:11" ht="56.45" customHeight="1">
      <c r="B9" s="188"/>
      <c r="C9" s="307" t="s">
        <v>82</v>
      </c>
      <c r="D9" s="308"/>
      <c r="E9" s="308"/>
      <c r="F9" s="308"/>
      <c r="G9" s="308"/>
      <c r="H9" s="308"/>
      <c r="I9" s="132"/>
      <c r="J9" s="132"/>
      <c r="K9" s="133"/>
    </row>
    <row r="10" spans="2:11" ht="59.65" customHeight="1">
      <c r="B10" s="188"/>
      <c r="C10" s="304" t="s">
        <v>57</v>
      </c>
      <c r="D10" s="305"/>
      <c r="E10" s="305"/>
      <c r="F10" s="305"/>
      <c r="G10" s="305"/>
      <c r="H10" s="305"/>
      <c r="I10" s="305"/>
      <c r="J10" s="305"/>
      <c r="K10" s="306"/>
    </row>
    <row r="11" spans="2:11" ht="39.4" customHeight="1">
      <c r="B11" s="188"/>
      <c r="C11" s="304" t="s">
        <v>58</v>
      </c>
      <c r="D11" s="305"/>
      <c r="E11" s="305"/>
      <c r="F11" s="305"/>
      <c r="G11" s="305"/>
      <c r="H11" s="305"/>
      <c r="I11" s="305"/>
      <c r="J11" s="305"/>
      <c r="K11" s="306"/>
    </row>
    <row r="12" spans="2:11" ht="39.6" customHeight="1" thickBot="1">
      <c r="B12" s="188"/>
      <c r="C12" s="341" t="s">
        <v>81</v>
      </c>
      <c r="D12" s="342"/>
      <c r="E12" s="342"/>
      <c r="F12" s="342"/>
      <c r="G12" s="342"/>
      <c r="H12" s="342"/>
      <c r="I12" s="342"/>
      <c r="J12" s="342"/>
      <c r="K12" s="343"/>
    </row>
    <row r="13" spans="2:11" ht="22.15" customHeight="1" thickBot="1">
      <c r="B13" s="240"/>
      <c r="C13" s="347" t="s">
        <v>194</v>
      </c>
      <c r="D13" s="348"/>
      <c r="E13" s="348"/>
      <c r="F13" s="348"/>
      <c r="G13" s="348"/>
      <c r="H13" s="348"/>
      <c r="I13" s="348"/>
      <c r="J13" s="348"/>
      <c r="K13" s="349"/>
    </row>
    <row r="14" spans="2:11">
      <c r="B14" s="187"/>
      <c r="C14" s="344" t="s">
        <v>193</v>
      </c>
      <c r="D14" s="194" t="s">
        <v>59</v>
      </c>
      <c r="E14" s="194" t="s">
        <v>60</v>
      </c>
      <c r="F14" s="346" t="s">
        <v>61</v>
      </c>
      <c r="G14" s="350" t="s">
        <v>62</v>
      </c>
      <c r="H14" s="339" t="s">
        <v>63</v>
      </c>
      <c r="I14" s="339" t="s">
        <v>83</v>
      </c>
      <c r="J14" s="339" t="s">
        <v>64</v>
      </c>
      <c r="K14" s="325" t="s">
        <v>65</v>
      </c>
    </row>
    <row r="15" spans="2:11" ht="32.450000000000003" customHeight="1" thickBot="1">
      <c r="B15" s="198" t="s">
        <v>5</v>
      </c>
      <c r="C15" s="345"/>
      <c r="D15" s="195" t="s">
        <v>66</v>
      </c>
      <c r="E15" s="195" t="s">
        <v>66</v>
      </c>
      <c r="F15" s="340"/>
      <c r="G15" s="340"/>
      <c r="H15" s="340"/>
      <c r="I15" s="340"/>
      <c r="J15" s="340"/>
      <c r="K15" s="326"/>
    </row>
    <row r="16" spans="2:11" ht="15.6" customHeight="1">
      <c r="B16" s="196"/>
      <c r="C16" s="190" t="s">
        <v>201</v>
      </c>
      <c r="D16" s="191"/>
      <c r="E16" s="191"/>
      <c r="F16" s="191"/>
      <c r="G16" s="192"/>
      <c r="H16" s="192" t="s">
        <v>67</v>
      </c>
      <c r="I16" s="192" t="s">
        <v>68</v>
      </c>
      <c r="J16" s="192" t="s">
        <v>69</v>
      </c>
      <c r="K16" s="193"/>
    </row>
    <row r="17" spans="2:11" ht="66.599999999999994" customHeight="1">
      <c r="B17" s="278">
        <v>1</v>
      </c>
      <c r="C17" s="140" t="s">
        <v>86</v>
      </c>
      <c r="D17" s="17"/>
      <c r="E17" s="17"/>
      <c r="F17" s="18" t="s">
        <v>70</v>
      </c>
      <c r="G17" s="19">
        <v>2</v>
      </c>
      <c r="H17" s="243"/>
      <c r="I17" s="244"/>
      <c r="J17" s="27">
        <f>H17+I17</f>
        <v>0</v>
      </c>
      <c r="K17" s="141">
        <f>G17*J17</f>
        <v>0</v>
      </c>
    </row>
    <row r="18" spans="2:11" ht="93.75" customHeight="1">
      <c r="B18" s="278">
        <v>2</v>
      </c>
      <c r="C18" s="140" t="s">
        <v>85</v>
      </c>
      <c r="D18" s="17"/>
      <c r="E18" s="17"/>
      <c r="F18" s="18" t="s">
        <v>70</v>
      </c>
      <c r="G18" s="19">
        <v>1</v>
      </c>
      <c r="H18" s="243"/>
      <c r="I18" s="245"/>
      <c r="J18" s="20">
        <f>H18+I18</f>
        <v>0</v>
      </c>
      <c r="K18" s="142">
        <f>G18*J18</f>
        <v>0</v>
      </c>
    </row>
    <row r="19" spans="2:11" ht="84" customHeight="1">
      <c r="B19" s="278">
        <v>3</v>
      </c>
      <c r="C19" s="140" t="s">
        <v>248</v>
      </c>
      <c r="D19" s="17"/>
      <c r="E19" s="17"/>
      <c r="F19" s="18" t="s">
        <v>72</v>
      </c>
      <c r="G19" s="19">
        <v>13</v>
      </c>
      <c r="H19" s="21"/>
      <c r="I19" s="245"/>
      <c r="J19" s="20">
        <f>H19+I19</f>
        <v>0</v>
      </c>
      <c r="K19" s="142">
        <f>G19*J19</f>
        <v>0</v>
      </c>
    </row>
    <row r="20" spans="2:11">
      <c r="B20" s="278">
        <v>4</v>
      </c>
      <c r="C20" s="140" t="s">
        <v>245</v>
      </c>
      <c r="D20" s="17"/>
      <c r="E20" s="17"/>
      <c r="F20" s="18"/>
      <c r="G20" s="19"/>
      <c r="H20" s="19"/>
      <c r="I20" s="20"/>
      <c r="J20" s="20"/>
      <c r="K20" s="142"/>
    </row>
    <row r="21" spans="2:11">
      <c r="B21" s="278">
        <v>5</v>
      </c>
      <c r="C21" s="143" t="s">
        <v>71</v>
      </c>
      <c r="D21" s="17"/>
      <c r="E21" s="17"/>
      <c r="F21" s="18" t="s">
        <v>72</v>
      </c>
      <c r="G21" s="19">
        <v>1</v>
      </c>
      <c r="H21" s="245"/>
      <c r="I21" s="245"/>
      <c r="J21" s="20">
        <f>H21+I21</f>
        <v>0</v>
      </c>
      <c r="K21" s="142">
        <f t="shared" ref="K21:K26" si="0">G21*J21</f>
        <v>0</v>
      </c>
    </row>
    <row r="22" spans="2:11">
      <c r="B22" s="278">
        <v>6</v>
      </c>
      <c r="C22" s="143" t="s">
        <v>73</v>
      </c>
      <c r="D22" s="17"/>
      <c r="E22" s="17"/>
      <c r="F22" s="18" t="s">
        <v>72</v>
      </c>
      <c r="G22" s="19">
        <v>2</v>
      </c>
      <c r="H22" s="245"/>
      <c r="I22" s="245"/>
      <c r="J22" s="20">
        <f t="shared" ref="J22:J26" si="1">H22+I22</f>
        <v>0</v>
      </c>
      <c r="K22" s="142">
        <f t="shared" si="0"/>
        <v>0</v>
      </c>
    </row>
    <row r="23" spans="2:11" ht="24">
      <c r="B23" s="278">
        <v>7</v>
      </c>
      <c r="C23" s="143" t="s">
        <v>74</v>
      </c>
      <c r="D23" s="17"/>
      <c r="E23" s="17"/>
      <c r="F23" s="18" t="s">
        <v>72</v>
      </c>
      <c r="G23" s="19">
        <v>2</v>
      </c>
      <c r="H23" s="245"/>
      <c r="I23" s="245"/>
      <c r="J23" s="20">
        <f t="shared" si="1"/>
        <v>0</v>
      </c>
      <c r="K23" s="142">
        <f t="shared" si="0"/>
        <v>0</v>
      </c>
    </row>
    <row r="24" spans="2:11">
      <c r="B24" s="278">
        <v>8</v>
      </c>
      <c r="C24" s="143" t="s">
        <v>75</v>
      </c>
      <c r="D24" s="17"/>
      <c r="E24" s="17"/>
      <c r="F24" s="18" t="s">
        <v>72</v>
      </c>
      <c r="G24" s="19">
        <v>1</v>
      </c>
      <c r="H24" s="245"/>
      <c r="I24" s="245"/>
      <c r="J24" s="20">
        <f t="shared" si="1"/>
        <v>0</v>
      </c>
      <c r="K24" s="142">
        <f t="shared" si="0"/>
        <v>0</v>
      </c>
    </row>
    <row r="25" spans="2:11">
      <c r="B25" s="278">
        <v>9</v>
      </c>
      <c r="C25" s="143" t="s">
        <v>76</v>
      </c>
      <c r="D25" s="17"/>
      <c r="E25" s="17"/>
      <c r="F25" s="18" t="s">
        <v>72</v>
      </c>
      <c r="G25" s="19">
        <v>1</v>
      </c>
      <c r="H25" s="245"/>
      <c r="I25" s="245"/>
      <c r="J25" s="20">
        <f t="shared" si="1"/>
        <v>0</v>
      </c>
      <c r="K25" s="142">
        <f t="shared" si="0"/>
        <v>0</v>
      </c>
    </row>
    <row r="26" spans="2:11">
      <c r="B26" s="278">
        <v>10</v>
      </c>
      <c r="C26" s="143" t="s">
        <v>77</v>
      </c>
      <c r="D26" s="17"/>
      <c r="E26" s="17"/>
      <c r="F26" s="18" t="s">
        <v>72</v>
      </c>
      <c r="G26" s="19">
        <v>1</v>
      </c>
      <c r="H26" s="245"/>
      <c r="I26" s="245"/>
      <c r="J26" s="20">
        <f t="shared" si="1"/>
        <v>0</v>
      </c>
      <c r="K26" s="142">
        <f t="shared" si="0"/>
        <v>0</v>
      </c>
    </row>
    <row r="27" spans="2:11">
      <c r="B27" s="278">
        <v>11</v>
      </c>
      <c r="C27" s="140" t="s">
        <v>246</v>
      </c>
      <c r="D27" s="17"/>
      <c r="E27" s="17"/>
      <c r="F27" s="18"/>
      <c r="G27" s="19"/>
      <c r="H27" s="19"/>
      <c r="I27" s="20"/>
      <c r="J27" s="20"/>
      <c r="K27" s="142"/>
    </row>
    <row r="28" spans="2:11" ht="31.15" customHeight="1">
      <c r="B28" s="278">
        <v>12</v>
      </c>
      <c r="C28" s="144" t="s">
        <v>79</v>
      </c>
      <c r="D28" s="22"/>
      <c r="E28" s="22"/>
      <c r="F28" s="18" t="s">
        <v>78</v>
      </c>
      <c r="G28" s="19">
        <v>1</v>
      </c>
      <c r="H28" s="245"/>
      <c r="I28" s="245"/>
      <c r="J28" s="20">
        <f>H28+I28</f>
        <v>0</v>
      </c>
      <c r="K28" s="142">
        <f>G28*J28</f>
        <v>0</v>
      </c>
    </row>
    <row r="29" spans="2:11" ht="117.6" customHeight="1" thickBot="1">
      <c r="B29" s="279">
        <v>13</v>
      </c>
      <c r="C29" s="267" t="s">
        <v>240</v>
      </c>
      <c r="D29" s="135"/>
      <c r="E29" s="135"/>
      <c r="F29" s="18" t="s">
        <v>72</v>
      </c>
      <c r="G29" s="19">
        <v>1</v>
      </c>
      <c r="H29" s="23"/>
      <c r="I29" s="24"/>
      <c r="J29" s="20">
        <f>H29+I29</f>
        <v>0</v>
      </c>
      <c r="K29" s="142">
        <f>G29*J29</f>
        <v>0</v>
      </c>
    </row>
    <row r="30" spans="2:11" ht="21" customHeight="1" thickBot="1">
      <c r="B30" s="277" t="s">
        <v>6</v>
      </c>
      <c r="C30" s="335" t="s">
        <v>197</v>
      </c>
      <c r="D30" s="336"/>
      <c r="E30" s="336"/>
      <c r="F30" s="336"/>
      <c r="G30" s="337"/>
      <c r="H30" s="337"/>
      <c r="I30" s="338"/>
      <c r="J30" s="238" t="s">
        <v>32</v>
      </c>
      <c r="K30" s="239">
        <f>SUM(K17:K29)</f>
        <v>0</v>
      </c>
    </row>
    <row r="31" spans="2:11" ht="13.9" customHeight="1">
      <c r="B31" s="187"/>
      <c r="C31" s="275"/>
      <c r="D31" s="32"/>
      <c r="E31" s="32"/>
      <c r="F31" s="32"/>
      <c r="G31" s="34"/>
      <c r="H31" s="35"/>
      <c r="I31" s="36"/>
      <c r="J31" s="37"/>
      <c r="K31" s="134"/>
    </row>
    <row r="32" spans="2:11" ht="12.6" customHeight="1" thickBot="1">
      <c r="B32" s="273"/>
      <c r="C32" s="274"/>
      <c r="D32" s="269"/>
      <c r="E32" s="269"/>
      <c r="F32" s="270"/>
      <c r="G32" s="271"/>
      <c r="H32" s="271"/>
      <c r="I32" s="271"/>
      <c r="J32" s="271"/>
      <c r="K32" s="272"/>
    </row>
    <row r="33" spans="2:11" ht="32.450000000000003" customHeight="1" thickBot="1">
      <c r="B33" s="268"/>
      <c r="C33" s="322" t="s">
        <v>195</v>
      </c>
      <c r="D33" s="323"/>
      <c r="E33" s="323"/>
      <c r="F33" s="323"/>
      <c r="G33" s="323"/>
      <c r="H33" s="323"/>
      <c r="I33" s="323"/>
      <c r="J33" s="323"/>
      <c r="K33" s="324"/>
    </row>
    <row r="34" spans="2:11" ht="41.45" customHeight="1">
      <c r="B34" s="196"/>
      <c r="C34" s="145" t="s">
        <v>84</v>
      </c>
      <c r="D34" s="25"/>
      <c r="E34" s="26"/>
      <c r="F34" s="18" t="s">
        <v>70</v>
      </c>
      <c r="G34" s="19">
        <v>3</v>
      </c>
      <c r="H34" s="243"/>
      <c r="I34" s="244"/>
      <c r="J34" s="27">
        <f>H34+I34</f>
        <v>0</v>
      </c>
      <c r="K34" s="141">
        <f>G34*J34</f>
        <v>0</v>
      </c>
    </row>
    <row r="35" spans="2:11" ht="46.9" customHeight="1">
      <c r="B35" s="197"/>
      <c r="C35" s="145" t="s">
        <v>198</v>
      </c>
      <c r="D35" s="22">
        <v>4</v>
      </c>
      <c r="E35" s="22">
        <v>0.5</v>
      </c>
      <c r="F35" s="18" t="s">
        <v>78</v>
      </c>
      <c r="G35" s="19">
        <f>D35*E35</f>
        <v>2</v>
      </c>
      <c r="H35" s="21"/>
      <c r="I35" s="244"/>
      <c r="J35" s="27">
        <f>H35+I35</f>
        <v>0</v>
      </c>
      <c r="K35" s="141">
        <f>G35*J35</f>
        <v>0</v>
      </c>
    </row>
    <row r="36" spans="2:11" ht="15.6" customHeight="1" thickBot="1">
      <c r="B36" s="188"/>
      <c r="C36" s="145"/>
      <c r="D36" s="333"/>
      <c r="E36" s="334"/>
      <c r="F36" s="18"/>
      <c r="G36" s="19"/>
      <c r="H36" s="33"/>
      <c r="I36" s="27"/>
      <c r="J36" s="27"/>
      <c r="K36" s="141"/>
    </row>
    <row r="37" spans="2:11" ht="21" customHeight="1" thickBot="1">
      <c r="B37" s="277" t="s">
        <v>7</v>
      </c>
      <c r="C37" s="330" t="s">
        <v>196</v>
      </c>
      <c r="D37" s="331"/>
      <c r="E37" s="331"/>
      <c r="F37" s="331"/>
      <c r="G37" s="331"/>
      <c r="H37" s="331"/>
      <c r="I37" s="332"/>
      <c r="J37" s="241" t="s">
        <v>32</v>
      </c>
      <c r="K37" s="242">
        <f>SUM(K34:K36)</f>
        <v>0</v>
      </c>
    </row>
    <row r="38" spans="2:11" ht="88.15" customHeight="1">
      <c r="C38" s="12"/>
      <c r="D38" s="15"/>
      <c r="E38" s="15"/>
      <c r="F38" s="15"/>
      <c r="G38" s="136" t="s">
        <v>199</v>
      </c>
      <c r="H38" s="137"/>
      <c r="I38" s="137"/>
      <c r="J38" s="138"/>
      <c r="K38" s="139"/>
    </row>
    <row r="39" spans="2:11" ht="15" thickBot="1">
      <c r="B39" s="189"/>
      <c r="C39" s="146"/>
      <c r="D39" s="146"/>
      <c r="E39" s="146"/>
      <c r="F39" s="146"/>
      <c r="G39" s="327" t="s">
        <v>200</v>
      </c>
      <c r="H39" s="328"/>
      <c r="I39" s="328"/>
      <c r="J39" s="328"/>
      <c r="K39" s="329"/>
    </row>
    <row r="40" spans="2:11" ht="7.15" customHeight="1"/>
  </sheetData>
  <mergeCells count="23">
    <mergeCell ref="C33:K33"/>
    <mergeCell ref="K14:K15"/>
    <mergeCell ref="C11:K11"/>
    <mergeCell ref="G39:K39"/>
    <mergeCell ref="C37:I37"/>
    <mergeCell ref="D36:E36"/>
    <mergeCell ref="C30:I30"/>
    <mergeCell ref="I14:I15"/>
    <mergeCell ref="C12:K12"/>
    <mergeCell ref="H14:H15"/>
    <mergeCell ref="C14:C15"/>
    <mergeCell ref="F14:F15"/>
    <mergeCell ref="C13:K13"/>
    <mergeCell ref="J14:J15"/>
    <mergeCell ref="G14:G15"/>
    <mergeCell ref="C10:K10"/>
    <mergeCell ref="C9:H9"/>
    <mergeCell ref="C8:K8"/>
    <mergeCell ref="C3:F3"/>
    <mergeCell ref="C4:K4"/>
    <mergeCell ref="C5:K5"/>
    <mergeCell ref="C6:K6"/>
    <mergeCell ref="C7:K7"/>
  </mergeCells>
  <phoneticPr fontId="29" type="noConversion"/>
  <pageMargins left="0.2" right="0.16" top="0.41" bottom="0.46" header="0.27" footer="0.3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48"/>
  <sheetViews>
    <sheetView view="pageBreakPreview" zoomScaleNormal="100" zoomScaleSheetLayoutView="100" workbookViewId="0">
      <selection activeCell="C12" sqref="C12"/>
    </sheetView>
  </sheetViews>
  <sheetFormatPr defaultColWidth="8.25" defaultRowHeight="11.25"/>
  <cols>
    <col min="1" max="1" width="8.25" style="62"/>
    <col min="2" max="2" width="3.625" style="61" customWidth="1"/>
    <col min="3" max="3" width="47.25" style="62" customWidth="1"/>
    <col min="4" max="4" width="4.125" style="61" customWidth="1"/>
    <col min="5" max="5" width="4.25" style="61" customWidth="1"/>
    <col min="6" max="6" width="6.125" style="61" customWidth="1"/>
    <col min="7" max="7" width="8.75" style="61" customWidth="1"/>
    <col min="8" max="8" width="8.25" style="61"/>
    <col min="9" max="16384" width="8.25" style="62"/>
  </cols>
  <sheetData>
    <row r="1" spans="2:7" ht="12" thickBot="1"/>
    <row r="2" spans="2:7" ht="15" customHeight="1" thickBot="1">
      <c r="B2" s="364" t="s">
        <v>243</v>
      </c>
      <c r="C2" s="365"/>
      <c r="D2" s="148"/>
      <c r="E2" s="148"/>
      <c r="F2" s="148"/>
      <c r="G2" s="149"/>
    </row>
    <row r="3" spans="2:7" ht="20.45" customHeight="1">
      <c r="B3" s="366" t="s">
        <v>203</v>
      </c>
      <c r="C3" s="367"/>
      <c r="D3" s="367"/>
      <c r="E3" s="367"/>
      <c r="F3" s="367"/>
      <c r="G3" s="368"/>
    </row>
    <row r="4" spans="2:7" ht="17.45" customHeight="1">
      <c r="B4" s="369" t="s">
        <v>207</v>
      </c>
      <c r="C4" s="370"/>
      <c r="D4" s="370"/>
      <c r="E4" s="370"/>
      <c r="F4" s="370"/>
      <c r="G4" s="371"/>
    </row>
    <row r="5" spans="2:7" ht="30.6" customHeight="1">
      <c r="B5" s="372" t="s">
        <v>204</v>
      </c>
      <c r="C5" s="373"/>
      <c r="D5" s="373"/>
      <c r="E5" s="373"/>
      <c r="F5" s="373"/>
      <c r="G5" s="374"/>
    </row>
    <row r="6" spans="2:7" ht="47.45" customHeight="1">
      <c r="B6" s="361" t="s">
        <v>190</v>
      </c>
      <c r="C6" s="362"/>
      <c r="D6" s="362"/>
      <c r="E6" s="362"/>
      <c r="F6" s="362"/>
      <c r="G6" s="363"/>
    </row>
    <row r="7" spans="2:7" ht="39" customHeight="1">
      <c r="B7" s="351" t="s">
        <v>205</v>
      </c>
      <c r="C7" s="308"/>
      <c r="D7" s="308"/>
      <c r="E7" s="308"/>
      <c r="F7" s="308"/>
      <c r="G7" s="352"/>
    </row>
    <row r="8" spans="2:7" ht="42.6" customHeight="1">
      <c r="B8" s="353" t="s">
        <v>138</v>
      </c>
      <c r="C8" s="308"/>
      <c r="D8" s="308"/>
      <c r="E8" s="308"/>
      <c r="F8" s="308"/>
      <c r="G8" s="352"/>
    </row>
    <row r="9" spans="2:7" ht="207" customHeight="1" thickBot="1">
      <c r="B9" s="354" t="s">
        <v>206</v>
      </c>
      <c r="C9" s="355"/>
      <c r="D9" s="355"/>
      <c r="E9" s="355"/>
      <c r="F9" s="355"/>
      <c r="G9" s="356"/>
    </row>
    <row r="10" spans="2:7" ht="33.6" customHeight="1" thickBot="1">
      <c r="B10" s="131" t="s">
        <v>100</v>
      </c>
      <c r="C10" s="156" t="s">
        <v>130</v>
      </c>
      <c r="D10" s="72" t="s">
        <v>131</v>
      </c>
      <c r="E10" s="72" t="s">
        <v>132</v>
      </c>
      <c r="F10" s="72" t="s">
        <v>133</v>
      </c>
      <c r="G10" s="157" t="s">
        <v>134</v>
      </c>
    </row>
    <row r="11" spans="2:7" ht="37.9" customHeight="1">
      <c r="B11" s="152">
        <v>1</v>
      </c>
      <c r="C11" s="153" t="s">
        <v>135</v>
      </c>
      <c r="D11" s="154" t="s">
        <v>70</v>
      </c>
      <c r="E11" s="154">
        <v>2</v>
      </c>
      <c r="F11" s="248"/>
      <c r="G11" s="155">
        <f>E11*F11</f>
        <v>0</v>
      </c>
    </row>
    <row r="12" spans="2:7" ht="37.9" customHeight="1">
      <c r="B12" s="63">
        <v>2</v>
      </c>
      <c r="C12" s="64" t="s">
        <v>136</v>
      </c>
      <c r="D12" s="65" t="s">
        <v>70</v>
      </c>
      <c r="E12" s="65">
        <v>3</v>
      </c>
      <c r="F12" s="249"/>
      <c r="G12" s="66">
        <f>E12*F12</f>
        <v>0</v>
      </c>
    </row>
    <row r="13" spans="2:7" ht="57.6" customHeight="1">
      <c r="B13" s="63">
        <v>3</v>
      </c>
      <c r="C13" s="67" t="s">
        <v>186</v>
      </c>
      <c r="D13" s="65" t="s">
        <v>70</v>
      </c>
      <c r="E13" s="65">
        <v>1</v>
      </c>
      <c r="F13" s="249"/>
      <c r="G13" s="66">
        <f>E13*F13</f>
        <v>0</v>
      </c>
    </row>
    <row r="14" spans="2:7" ht="45.6" customHeight="1">
      <c r="B14" s="63">
        <v>4</v>
      </c>
      <c r="C14" s="67" t="s">
        <v>137</v>
      </c>
      <c r="D14" s="65" t="s">
        <v>70</v>
      </c>
      <c r="E14" s="65">
        <v>1</v>
      </c>
      <c r="F14" s="249"/>
      <c r="G14" s="66">
        <f>E14*F14</f>
        <v>0</v>
      </c>
    </row>
    <row r="15" spans="2:7" ht="11.45" customHeight="1" thickBot="1">
      <c r="B15" s="68"/>
      <c r="C15" s="69"/>
      <c r="D15" s="70"/>
      <c r="E15" s="70"/>
      <c r="F15" s="70"/>
      <c r="G15" s="71"/>
    </row>
    <row r="16" spans="2:7" ht="24.75" customHeight="1" thickBot="1">
      <c r="B16" s="357"/>
      <c r="C16" s="358"/>
      <c r="D16" s="359" t="s">
        <v>6</v>
      </c>
      <c r="E16" s="360"/>
      <c r="F16" s="246" t="s">
        <v>223</v>
      </c>
      <c r="G16" s="247">
        <f>SUM(G11:G15)</f>
        <v>0</v>
      </c>
    </row>
    <row r="17" spans="2:7" ht="90" customHeight="1">
      <c r="B17" s="150"/>
      <c r="C17" s="147" t="s">
        <v>199</v>
      </c>
      <c r="D17" s="137"/>
      <c r="E17" s="137"/>
      <c r="F17" s="138"/>
      <c r="G17" s="139"/>
    </row>
    <row r="18" spans="2:7" ht="12.6" customHeight="1" thickBot="1">
      <c r="B18" s="151"/>
      <c r="C18" s="327" t="s">
        <v>200</v>
      </c>
      <c r="D18" s="328"/>
      <c r="E18" s="328"/>
      <c r="F18" s="328"/>
      <c r="G18" s="329"/>
    </row>
    <row r="19" spans="2:7" ht="20.65" customHeight="1">
      <c r="B19" s="73"/>
      <c r="C19" s="74"/>
      <c r="D19" s="73"/>
      <c r="E19" s="73"/>
      <c r="F19" s="73"/>
      <c r="G19" s="73"/>
    </row>
    <row r="20" spans="2:7" ht="20.65" customHeight="1">
      <c r="B20" s="73"/>
      <c r="C20" s="74"/>
      <c r="D20" s="73"/>
      <c r="E20" s="73"/>
      <c r="F20" s="73"/>
      <c r="G20" s="73"/>
    </row>
    <row r="21" spans="2:7" ht="20.65" customHeight="1">
      <c r="B21" s="73"/>
      <c r="C21" s="74"/>
      <c r="D21" s="73"/>
      <c r="E21" s="73"/>
      <c r="F21" s="73"/>
      <c r="G21" s="73"/>
    </row>
    <row r="22" spans="2:7" ht="20.65" customHeight="1">
      <c r="B22" s="73"/>
      <c r="C22" s="74"/>
      <c r="D22" s="73"/>
      <c r="E22" s="73"/>
      <c r="F22" s="73"/>
      <c r="G22" s="73"/>
    </row>
    <row r="23" spans="2:7" ht="20.65" customHeight="1">
      <c r="B23" s="73"/>
      <c r="C23" s="74"/>
      <c r="D23" s="73"/>
      <c r="E23" s="73"/>
      <c r="F23" s="73"/>
      <c r="G23" s="73"/>
    </row>
    <row r="24" spans="2:7" ht="20.65" customHeight="1">
      <c r="B24" s="73"/>
      <c r="C24" s="74"/>
      <c r="D24" s="73"/>
      <c r="E24" s="73"/>
      <c r="F24" s="73"/>
      <c r="G24" s="73"/>
    </row>
    <row r="25" spans="2:7" ht="20.65" customHeight="1">
      <c r="B25" s="73"/>
      <c r="C25" s="74"/>
      <c r="D25" s="73"/>
      <c r="E25" s="73"/>
      <c r="F25" s="73"/>
      <c r="G25" s="73"/>
    </row>
    <row r="26" spans="2:7" ht="20.65" customHeight="1">
      <c r="B26" s="73"/>
      <c r="C26" s="74"/>
      <c r="D26" s="73"/>
      <c r="E26" s="73"/>
      <c r="F26" s="73"/>
      <c r="G26" s="73"/>
    </row>
    <row r="27" spans="2:7" ht="20.65" customHeight="1">
      <c r="B27" s="73"/>
      <c r="C27" s="74"/>
      <c r="D27" s="73"/>
      <c r="E27" s="73"/>
      <c r="F27" s="73"/>
      <c r="G27" s="73"/>
    </row>
    <row r="28" spans="2:7" ht="20.65" customHeight="1">
      <c r="B28" s="73"/>
      <c r="C28" s="74"/>
      <c r="D28" s="73"/>
      <c r="E28" s="73"/>
      <c r="F28" s="73"/>
      <c r="G28" s="73"/>
    </row>
    <row r="29" spans="2:7" ht="20.65" customHeight="1">
      <c r="B29" s="73"/>
      <c r="C29" s="74"/>
      <c r="D29" s="73"/>
      <c r="E29" s="73"/>
      <c r="F29" s="73"/>
      <c r="G29" s="73"/>
    </row>
    <row r="30" spans="2:7">
      <c r="B30" s="73"/>
      <c r="C30" s="74"/>
      <c r="D30" s="73"/>
      <c r="E30" s="73"/>
      <c r="F30" s="73"/>
      <c r="G30" s="73"/>
    </row>
    <row r="31" spans="2:7">
      <c r="B31" s="73"/>
      <c r="C31" s="74"/>
      <c r="D31" s="73"/>
      <c r="E31" s="73"/>
      <c r="F31" s="73"/>
      <c r="G31" s="73"/>
    </row>
    <row r="32" spans="2:7">
      <c r="B32" s="73"/>
      <c r="C32" s="74"/>
      <c r="D32" s="73"/>
      <c r="E32" s="73"/>
      <c r="F32" s="73"/>
      <c r="G32" s="73"/>
    </row>
    <row r="33" spans="2:7">
      <c r="B33" s="73"/>
      <c r="C33" s="74"/>
      <c r="D33" s="73"/>
      <c r="E33" s="73"/>
      <c r="F33" s="73"/>
      <c r="G33" s="73"/>
    </row>
    <row r="34" spans="2:7">
      <c r="B34" s="73"/>
      <c r="C34" s="74"/>
      <c r="D34" s="73"/>
      <c r="E34" s="73"/>
      <c r="F34" s="73"/>
      <c r="G34" s="73"/>
    </row>
    <row r="35" spans="2:7">
      <c r="B35" s="73"/>
      <c r="C35" s="74"/>
      <c r="D35" s="73"/>
      <c r="E35" s="73"/>
      <c r="F35" s="73"/>
      <c r="G35" s="73"/>
    </row>
    <row r="36" spans="2:7">
      <c r="B36" s="73"/>
      <c r="C36" s="74"/>
      <c r="D36" s="73"/>
      <c r="E36" s="73"/>
      <c r="F36" s="73"/>
      <c r="G36" s="73"/>
    </row>
    <row r="37" spans="2:7">
      <c r="B37" s="73"/>
      <c r="C37" s="74"/>
      <c r="D37" s="73"/>
      <c r="E37" s="73"/>
      <c r="F37" s="73"/>
      <c r="G37" s="73"/>
    </row>
    <row r="38" spans="2:7">
      <c r="B38" s="73"/>
      <c r="C38" s="74"/>
      <c r="D38" s="73"/>
      <c r="E38" s="73"/>
      <c r="F38" s="73"/>
      <c r="G38" s="73"/>
    </row>
    <row r="39" spans="2:7">
      <c r="B39" s="73"/>
      <c r="C39" s="74"/>
      <c r="D39" s="73"/>
      <c r="E39" s="73"/>
      <c r="F39" s="73"/>
      <c r="G39" s="73"/>
    </row>
    <row r="40" spans="2:7">
      <c r="B40" s="73"/>
      <c r="C40" s="74"/>
      <c r="D40" s="73"/>
      <c r="E40" s="73"/>
      <c r="F40" s="73"/>
      <c r="G40" s="73"/>
    </row>
    <row r="41" spans="2:7">
      <c r="B41" s="73"/>
      <c r="C41" s="74"/>
      <c r="D41" s="73"/>
      <c r="E41" s="73"/>
      <c r="F41" s="73"/>
      <c r="G41" s="73"/>
    </row>
    <row r="42" spans="2:7">
      <c r="B42" s="73"/>
      <c r="C42" s="74"/>
      <c r="D42" s="73"/>
      <c r="E42" s="73"/>
      <c r="F42" s="73"/>
      <c r="G42" s="73"/>
    </row>
    <row r="43" spans="2:7">
      <c r="B43" s="73"/>
      <c r="C43" s="74"/>
      <c r="D43" s="73"/>
      <c r="E43" s="73"/>
      <c r="F43" s="73"/>
      <c r="G43" s="73"/>
    </row>
    <row r="44" spans="2:7">
      <c r="B44" s="73"/>
      <c r="C44" s="74"/>
      <c r="D44" s="73"/>
      <c r="E44" s="73"/>
      <c r="F44" s="73"/>
      <c r="G44" s="73"/>
    </row>
    <row r="45" spans="2:7">
      <c r="B45" s="73"/>
      <c r="C45" s="74"/>
      <c r="D45" s="73"/>
      <c r="E45" s="73"/>
      <c r="F45" s="73"/>
      <c r="G45" s="73"/>
    </row>
    <row r="46" spans="2:7">
      <c r="B46" s="73"/>
      <c r="C46" s="74"/>
      <c r="D46" s="73"/>
      <c r="E46" s="73"/>
      <c r="F46" s="73"/>
      <c r="G46" s="73"/>
    </row>
    <row r="47" spans="2:7">
      <c r="B47" s="73"/>
      <c r="C47" s="74"/>
      <c r="D47" s="73"/>
      <c r="E47" s="73"/>
      <c r="F47" s="73"/>
      <c r="G47" s="73"/>
    </row>
    <row r="48" spans="2:7">
      <c r="B48" s="73"/>
      <c r="C48" s="74"/>
      <c r="D48" s="73"/>
      <c r="E48" s="73"/>
      <c r="F48" s="73"/>
      <c r="G48" s="73"/>
    </row>
  </sheetData>
  <mergeCells count="11">
    <mergeCell ref="B6:G6"/>
    <mergeCell ref="B2:C2"/>
    <mergeCell ref="B3:G3"/>
    <mergeCell ref="B4:G4"/>
    <mergeCell ref="B5:G5"/>
    <mergeCell ref="C18:G18"/>
    <mergeCell ref="B7:G7"/>
    <mergeCell ref="B8:G8"/>
    <mergeCell ref="B9:G9"/>
    <mergeCell ref="B16:C16"/>
    <mergeCell ref="D16:E16"/>
  </mergeCells>
  <phoneticPr fontId="29" type="noConversion"/>
  <pageMargins left="0.52" right="0.31" top="0.28999999999999998" bottom="0.28000000000000003" header="0.14000000000000001" footer="0.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8"/>
  <sheetViews>
    <sheetView tabSelected="1" view="pageBreakPreview" topLeftCell="A31" zoomScaleNormal="100" zoomScaleSheetLayoutView="100" workbookViewId="0">
      <selection activeCell="H6" sqref="H6"/>
    </sheetView>
  </sheetViews>
  <sheetFormatPr defaultColWidth="8.75" defaultRowHeight="12.75"/>
  <cols>
    <col min="1" max="1" width="6.25" style="75" customWidth="1"/>
    <col min="2" max="2" width="46.75" style="75" customWidth="1"/>
    <col min="3" max="3" width="8.25" style="75" customWidth="1"/>
    <col min="4" max="4" width="8.75" style="75" customWidth="1"/>
    <col min="5" max="5" width="11.5" style="75" customWidth="1"/>
    <col min="6" max="6" width="9.125" style="75" customWidth="1"/>
    <col min="7" max="8" width="8.75" style="75"/>
    <col min="9" max="9" width="8.875" style="75" bestFit="1" customWidth="1"/>
    <col min="10" max="16384" width="8.75" style="75"/>
  </cols>
  <sheetData>
    <row r="1" spans="1:6" ht="13.5" thickBot="1">
      <c r="A1" s="364" t="s">
        <v>244</v>
      </c>
      <c r="B1" s="365"/>
      <c r="C1" s="159"/>
      <c r="D1" s="159"/>
      <c r="E1" s="159"/>
      <c r="F1" s="160"/>
    </row>
    <row r="2" spans="1:6" ht="30.6" customHeight="1">
      <c r="A2" s="388" t="s">
        <v>208</v>
      </c>
      <c r="B2" s="389"/>
      <c r="C2" s="389"/>
      <c r="D2" s="389"/>
      <c r="E2" s="389"/>
      <c r="F2" s="390"/>
    </row>
    <row r="3" spans="1:6" ht="21" customHeight="1">
      <c r="A3" s="391" t="s">
        <v>207</v>
      </c>
      <c r="B3" s="392"/>
      <c r="C3" s="392"/>
      <c r="D3" s="392"/>
      <c r="E3" s="392"/>
      <c r="F3" s="393"/>
    </row>
    <row r="4" spans="1:6" ht="30" customHeight="1">
      <c r="A4" s="353" t="s">
        <v>209</v>
      </c>
      <c r="B4" s="394"/>
      <c r="C4" s="394"/>
      <c r="D4" s="394"/>
      <c r="E4" s="394"/>
      <c r="F4" s="395"/>
    </row>
    <row r="5" spans="1:6" ht="47.45" customHeight="1">
      <c r="A5" s="361" t="s">
        <v>190</v>
      </c>
      <c r="B5" s="362"/>
      <c r="C5" s="362"/>
      <c r="D5" s="362"/>
      <c r="E5" s="362"/>
      <c r="F5" s="363"/>
    </row>
    <row r="6" spans="1:6" ht="39.6" customHeight="1">
      <c r="A6" s="351" t="s">
        <v>210</v>
      </c>
      <c r="B6" s="308"/>
      <c r="C6" s="308"/>
      <c r="D6" s="308"/>
      <c r="E6" s="308"/>
      <c r="F6" s="352"/>
    </row>
    <row r="7" spans="1:6" ht="39" customHeight="1" thickBot="1">
      <c r="A7" s="353" t="s">
        <v>138</v>
      </c>
      <c r="B7" s="308"/>
      <c r="C7" s="308"/>
      <c r="D7" s="308"/>
      <c r="E7" s="308"/>
      <c r="F7" s="352"/>
    </row>
    <row r="8" spans="1:6" ht="25.9" customHeight="1" thickBot="1">
      <c r="A8" s="396" t="s">
        <v>139</v>
      </c>
      <c r="B8" s="397"/>
      <c r="C8" s="398"/>
      <c r="D8" s="398"/>
      <c r="E8" s="398"/>
      <c r="F8" s="399"/>
    </row>
    <row r="9" spans="1:6" ht="29.45" customHeight="1">
      <c r="A9" s="385" t="s">
        <v>211</v>
      </c>
      <c r="B9" s="386"/>
      <c r="C9" s="386"/>
      <c r="D9" s="386"/>
      <c r="E9" s="386"/>
      <c r="F9" s="387"/>
    </row>
    <row r="10" spans="1:6" ht="14.45" customHeight="1">
      <c r="A10" s="76" t="s">
        <v>140</v>
      </c>
      <c r="B10" s="77" t="s">
        <v>141</v>
      </c>
      <c r="C10" s="378" t="s">
        <v>142</v>
      </c>
      <c r="D10" s="400"/>
      <c r="E10" s="78"/>
      <c r="F10" s="79"/>
    </row>
    <row r="11" spans="1:6" ht="16.149999999999999" customHeight="1">
      <c r="A11" s="80" t="s">
        <v>143</v>
      </c>
      <c r="B11" s="81" t="s">
        <v>144</v>
      </c>
      <c r="C11" s="379" t="s">
        <v>145</v>
      </c>
      <c r="D11" s="380"/>
      <c r="E11" s="78"/>
      <c r="F11" s="79"/>
    </row>
    <row r="12" spans="1:6" ht="16.149999999999999" customHeight="1">
      <c r="A12" s="80" t="s">
        <v>146</v>
      </c>
      <c r="B12" s="81" t="s">
        <v>147</v>
      </c>
      <c r="C12" s="379" t="s">
        <v>148</v>
      </c>
      <c r="D12" s="380"/>
      <c r="E12" s="78"/>
      <c r="F12" s="79"/>
    </row>
    <row r="13" spans="1:6" ht="16.149999999999999" customHeight="1">
      <c r="A13" s="80" t="s">
        <v>149</v>
      </c>
      <c r="B13" s="81" t="s">
        <v>150</v>
      </c>
      <c r="C13" s="379" t="s">
        <v>148</v>
      </c>
      <c r="D13" s="380"/>
      <c r="E13" s="78"/>
      <c r="F13" s="79"/>
    </row>
    <row r="14" spans="1:6" ht="16.149999999999999" customHeight="1">
      <c r="A14" s="80" t="s">
        <v>151</v>
      </c>
      <c r="B14" s="81" t="s">
        <v>152</v>
      </c>
      <c r="C14" s="379" t="s">
        <v>148</v>
      </c>
      <c r="D14" s="380"/>
      <c r="E14" s="78"/>
      <c r="F14" s="79"/>
    </row>
    <row r="15" spans="1:6" ht="16.149999999999999" customHeight="1">
      <c r="A15" s="80" t="s">
        <v>153</v>
      </c>
      <c r="B15" s="81" t="s">
        <v>154</v>
      </c>
      <c r="C15" s="379" t="s">
        <v>148</v>
      </c>
      <c r="D15" s="380"/>
      <c r="E15" s="78"/>
      <c r="F15" s="79"/>
    </row>
    <row r="16" spans="1:6" ht="16.149999999999999" customHeight="1">
      <c r="A16" s="80" t="s">
        <v>155</v>
      </c>
      <c r="B16" s="81" t="s">
        <v>156</v>
      </c>
      <c r="C16" s="379" t="s">
        <v>148</v>
      </c>
      <c r="D16" s="380"/>
      <c r="E16" s="78"/>
      <c r="F16" s="79"/>
    </row>
    <row r="17" spans="1:6" ht="16.149999999999999" customHeight="1">
      <c r="A17" s="80" t="s">
        <v>157</v>
      </c>
      <c r="B17" s="81" t="s">
        <v>158</v>
      </c>
      <c r="C17" s="379" t="s">
        <v>148</v>
      </c>
      <c r="D17" s="380"/>
      <c r="E17" s="78"/>
      <c r="F17" s="79"/>
    </row>
    <row r="18" spans="1:6" ht="16.149999999999999" customHeight="1">
      <c r="A18" s="80" t="s">
        <v>159</v>
      </c>
      <c r="B18" s="81" t="s">
        <v>160</v>
      </c>
      <c r="C18" s="379" t="s">
        <v>145</v>
      </c>
      <c r="D18" s="380"/>
      <c r="E18" s="78"/>
      <c r="F18" s="79"/>
    </row>
    <row r="19" spans="1:6" ht="16.149999999999999" customHeight="1">
      <c r="A19" s="80" t="s">
        <v>161</v>
      </c>
      <c r="B19" s="81" t="s">
        <v>162</v>
      </c>
      <c r="C19" s="379" t="s">
        <v>145</v>
      </c>
      <c r="D19" s="380"/>
      <c r="E19" s="78"/>
      <c r="F19" s="79"/>
    </row>
    <row r="20" spans="1:6" ht="16.149999999999999" customHeight="1">
      <c r="A20" s="80" t="s">
        <v>163</v>
      </c>
      <c r="B20" s="81" t="s">
        <v>164</v>
      </c>
      <c r="C20" s="379" t="s">
        <v>165</v>
      </c>
      <c r="D20" s="380"/>
      <c r="E20" s="78"/>
      <c r="F20" s="82"/>
    </row>
    <row r="21" spans="1:6" ht="16.149999999999999" customHeight="1">
      <c r="A21" s="80" t="s">
        <v>166</v>
      </c>
      <c r="B21" s="81" t="s">
        <v>167</v>
      </c>
      <c r="C21" s="379" t="s">
        <v>145</v>
      </c>
      <c r="D21" s="380"/>
      <c r="E21" s="78"/>
      <c r="F21" s="82"/>
    </row>
    <row r="22" spans="1:6" ht="16.149999999999999" customHeight="1">
      <c r="A22" s="80" t="s">
        <v>168</v>
      </c>
      <c r="B22" s="81" t="s">
        <v>169</v>
      </c>
      <c r="C22" s="379" t="s">
        <v>145</v>
      </c>
      <c r="D22" s="380"/>
      <c r="E22" s="78"/>
      <c r="F22" s="82"/>
    </row>
    <row r="23" spans="1:6" ht="16.149999999999999" customHeight="1">
      <c r="A23" s="80" t="s">
        <v>170</v>
      </c>
      <c r="B23" s="81" t="s">
        <v>171</v>
      </c>
      <c r="C23" s="379" t="s">
        <v>145</v>
      </c>
      <c r="D23" s="380"/>
      <c r="E23" s="78"/>
      <c r="F23" s="82"/>
    </row>
    <row r="24" spans="1:6" ht="16.149999999999999" customHeight="1">
      <c r="A24" s="80" t="s">
        <v>172</v>
      </c>
      <c r="B24" s="81" t="s">
        <v>173</v>
      </c>
      <c r="C24" s="379" t="s">
        <v>174</v>
      </c>
      <c r="D24" s="380"/>
      <c r="E24" s="78"/>
      <c r="F24" s="82"/>
    </row>
    <row r="25" spans="1:6" ht="15.6" customHeight="1">
      <c r="A25" s="80" t="s">
        <v>175</v>
      </c>
      <c r="B25" s="81" t="s">
        <v>176</v>
      </c>
      <c r="C25" s="379" t="s">
        <v>174</v>
      </c>
      <c r="D25" s="380"/>
      <c r="E25" s="78"/>
      <c r="F25" s="82"/>
    </row>
    <row r="26" spans="1:6" ht="23.45" customHeight="1">
      <c r="A26" s="158">
        <v>16</v>
      </c>
      <c r="B26" s="81" t="s">
        <v>177</v>
      </c>
      <c r="C26" s="379" t="s">
        <v>145</v>
      </c>
      <c r="D26" s="380"/>
      <c r="E26" s="78"/>
      <c r="F26" s="264"/>
    </row>
    <row r="27" spans="1:6">
      <c r="A27" s="83" t="s">
        <v>140</v>
      </c>
      <c r="B27" s="84" t="s">
        <v>178</v>
      </c>
      <c r="C27" s="85" t="s">
        <v>179</v>
      </c>
      <c r="D27" s="85" t="s">
        <v>180</v>
      </c>
      <c r="E27" s="85" t="s">
        <v>181</v>
      </c>
      <c r="F27" s="86" t="s">
        <v>182</v>
      </c>
    </row>
    <row r="28" spans="1:6">
      <c r="A28" s="87"/>
      <c r="B28" s="88" t="s">
        <v>183</v>
      </c>
      <c r="C28" s="85"/>
      <c r="D28" s="85"/>
      <c r="E28" s="85"/>
      <c r="F28" s="86"/>
    </row>
    <row r="29" spans="1:6" ht="145.9" customHeight="1">
      <c r="A29" s="89">
        <v>1</v>
      </c>
      <c r="B29" s="90" t="s">
        <v>30</v>
      </c>
      <c r="C29" s="91">
        <v>1</v>
      </c>
      <c r="D29" s="91" t="s">
        <v>184</v>
      </c>
      <c r="E29" s="250"/>
      <c r="F29" s="92">
        <f t="shared" ref="F29:F40" si="0">C29*E29</f>
        <v>0</v>
      </c>
    </row>
    <row r="30" spans="1:6" s="93" customFormat="1" ht="23.85" customHeight="1">
      <c r="A30" s="89">
        <v>2</v>
      </c>
      <c r="B30" s="90" t="s">
        <v>185</v>
      </c>
      <c r="C30" s="91">
        <v>1</v>
      </c>
      <c r="D30" s="91" t="s">
        <v>184</v>
      </c>
      <c r="E30" s="250"/>
      <c r="F30" s="92">
        <f t="shared" si="0"/>
        <v>0</v>
      </c>
    </row>
    <row r="31" spans="1:6" s="93" customFormat="1" ht="33.75">
      <c r="A31" s="89">
        <v>3</v>
      </c>
      <c r="B31" s="90" t="s">
        <v>14</v>
      </c>
      <c r="C31" s="91">
        <v>4</v>
      </c>
      <c r="D31" s="91" t="s">
        <v>184</v>
      </c>
      <c r="E31" s="251"/>
      <c r="F31" s="92">
        <f t="shared" si="0"/>
        <v>0</v>
      </c>
    </row>
    <row r="32" spans="1:6" s="93" customFormat="1" ht="37.9" customHeight="1">
      <c r="A32" s="89">
        <v>4</v>
      </c>
      <c r="B32" s="90" t="s">
        <v>29</v>
      </c>
      <c r="C32" s="91">
        <v>1</v>
      </c>
      <c r="D32" s="91" t="s">
        <v>184</v>
      </c>
      <c r="E32" s="251"/>
      <c r="F32" s="92">
        <f t="shared" si="0"/>
        <v>0</v>
      </c>
    </row>
    <row r="33" spans="1:9" s="93" customFormat="1">
      <c r="A33" s="89">
        <v>5</v>
      </c>
      <c r="B33" s="90" t="s">
        <v>15</v>
      </c>
      <c r="C33" s="91">
        <v>1</v>
      </c>
      <c r="D33" s="91" t="s">
        <v>184</v>
      </c>
      <c r="E33" s="250"/>
      <c r="F33" s="92">
        <f t="shared" si="0"/>
        <v>0</v>
      </c>
    </row>
    <row r="34" spans="1:9" s="93" customFormat="1">
      <c r="A34" s="89">
        <v>6</v>
      </c>
      <c r="B34" s="90" t="s">
        <v>16</v>
      </c>
      <c r="C34" s="91">
        <v>1</v>
      </c>
      <c r="D34" s="91" t="s">
        <v>184</v>
      </c>
      <c r="E34" s="250"/>
      <c r="F34" s="92">
        <f t="shared" si="0"/>
        <v>0</v>
      </c>
    </row>
    <row r="35" spans="1:9" s="93" customFormat="1">
      <c r="A35" s="89">
        <v>7</v>
      </c>
      <c r="B35" s="90" t="s">
        <v>17</v>
      </c>
      <c r="C35" s="91">
        <v>4</v>
      </c>
      <c r="D35" s="91" t="s">
        <v>184</v>
      </c>
      <c r="E35" s="250"/>
      <c r="F35" s="92">
        <f t="shared" si="0"/>
        <v>0</v>
      </c>
    </row>
    <row r="36" spans="1:9" s="93" customFormat="1">
      <c r="A36" s="89">
        <v>8</v>
      </c>
      <c r="B36" s="94" t="s">
        <v>18</v>
      </c>
      <c r="C36" s="91">
        <v>200</v>
      </c>
      <c r="D36" s="91" t="s">
        <v>19</v>
      </c>
      <c r="E36" s="250"/>
      <c r="F36" s="92">
        <f t="shared" si="0"/>
        <v>0</v>
      </c>
    </row>
    <row r="37" spans="1:9" s="93" customFormat="1">
      <c r="A37" s="89">
        <v>9</v>
      </c>
      <c r="B37" s="90" t="s">
        <v>20</v>
      </c>
      <c r="C37" s="91">
        <v>20</v>
      </c>
      <c r="D37" s="91" t="s">
        <v>19</v>
      </c>
      <c r="E37" s="250"/>
      <c r="F37" s="92">
        <f t="shared" si="0"/>
        <v>0</v>
      </c>
    </row>
    <row r="38" spans="1:9" s="93" customFormat="1">
      <c r="A38" s="89">
        <v>10</v>
      </c>
      <c r="B38" s="90" t="s">
        <v>21</v>
      </c>
      <c r="C38" s="91">
        <v>5</v>
      </c>
      <c r="D38" s="91" t="s">
        <v>184</v>
      </c>
      <c r="E38" s="250"/>
      <c r="F38" s="92">
        <f t="shared" si="0"/>
        <v>0</v>
      </c>
    </row>
    <row r="39" spans="1:9" s="93" customFormat="1" ht="45">
      <c r="A39" s="89">
        <v>11</v>
      </c>
      <c r="B39" s="117" t="s">
        <v>187</v>
      </c>
      <c r="C39" s="91">
        <v>2</v>
      </c>
      <c r="D39" s="91" t="s">
        <v>184</v>
      </c>
      <c r="E39" s="250"/>
      <c r="F39" s="92">
        <f t="shared" si="0"/>
        <v>0</v>
      </c>
    </row>
    <row r="40" spans="1:9" s="93" customFormat="1">
      <c r="A40" s="89">
        <v>12</v>
      </c>
      <c r="B40" s="90" t="s">
        <v>227</v>
      </c>
      <c r="C40" s="91">
        <v>1</v>
      </c>
      <c r="D40" s="91" t="s">
        <v>70</v>
      </c>
      <c r="E40" s="251"/>
      <c r="F40" s="92">
        <f t="shared" si="0"/>
        <v>0</v>
      </c>
    </row>
    <row r="41" spans="1:9" s="97" customFormat="1">
      <c r="A41" s="89"/>
      <c r="B41" s="95" t="s">
        <v>22</v>
      </c>
      <c r="C41" s="91"/>
      <c r="D41" s="91"/>
      <c r="E41" s="257" t="s">
        <v>225</v>
      </c>
      <c r="F41" s="263">
        <f>SUM(F29:F40)</f>
        <v>0</v>
      </c>
    </row>
    <row r="42" spans="1:9" s="97" customFormat="1">
      <c r="A42" s="89"/>
      <c r="B42" s="95"/>
      <c r="C42" s="91"/>
      <c r="D42" s="91"/>
      <c r="E42" s="265"/>
      <c r="F42" s="96"/>
    </row>
    <row r="43" spans="1:9" s="93" customFormat="1">
      <c r="A43" s="89">
        <v>13</v>
      </c>
      <c r="B43" s="95" t="s">
        <v>228</v>
      </c>
      <c r="C43" s="91">
        <v>1</v>
      </c>
      <c r="D43" s="91" t="s">
        <v>70</v>
      </c>
      <c r="E43" s="251"/>
      <c r="F43" s="96">
        <f>E43*C43</f>
        <v>0</v>
      </c>
    </row>
    <row r="44" spans="1:9" s="97" customFormat="1" ht="17.45" customHeight="1">
      <c r="A44" s="276" t="s">
        <v>6</v>
      </c>
      <c r="B44" s="252" t="s">
        <v>23</v>
      </c>
      <c r="C44" s="253"/>
      <c r="D44" s="254"/>
      <c r="E44" s="261" t="s">
        <v>226</v>
      </c>
      <c r="F44" s="255">
        <f>SUM(F41:F43)</f>
        <v>0</v>
      </c>
      <c r="I44" s="98"/>
    </row>
    <row r="45" spans="1:9" s="97" customFormat="1" ht="10.15" customHeight="1" thickBot="1">
      <c r="A45" s="99"/>
      <c r="B45" s="100"/>
      <c r="C45" s="100"/>
      <c r="D45" s="100"/>
      <c r="E45" s="100"/>
      <c r="F45" s="101"/>
    </row>
    <row r="46" spans="1:9" s="97" customFormat="1" ht="38.450000000000003" customHeight="1" thickBot="1">
      <c r="A46" s="381" t="s">
        <v>214</v>
      </c>
      <c r="B46" s="382"/>
      <c r="C46" s="383"/>
      <c r="D46" s="383"/>
      <c r="E46" s="383"/>
      <c r="F46" s="384"/>
    </row>
    <row r="47" spans="1:9" s="97" customFormat="1" ht="23.45" customHeight="1">
      <c r="A47" s="385" t="s">
        <v>211</v>
      </c>
      <c r="B47" s="386"/>
      <c r="C47" s="386"/>
      <c r="D47" s="386"/>
      <c r="E47" s="386"/>
      <c r="F47" s="387"/>
    </row>
    <row r="48" spans="1:9" s="97" customFormat="1">
      <c r="A48" s="76" t="s">
        <v>140</v>
      </c>
      <c r="B48" s="77" t="s">
        <v>141</v>
      </c>
      <c r="C48" s="378" t="s">
        <v>142</v>
      </c>
      <c r="D48" s="378"/>
      <c r="E48" s="100"/>
      <c r="F48" s="102"/>
    </row>
    <row r="49" spans="1:6" s="97" customFormat="1">
      <c r="A49" s="80" t="s">
        <v>143</v>
      </c>
      <c r="B49" s="103" t="s">
        <v>215</v>
      </c>
      <c r="C49" s="378" t="s">
        <v>145</v>
      </c>
      <c r="D49" s="378"/>
      <c r="E49" s="100"/>
      <c r="F49" s="102"/>
    </row>
    <row r="50" spans="1:6" s="97" customFormat="1">
      <c r="A50" s="80" t="s">
        <v>146</v>
      </c>
      <c r="B50" s="81" t="s">
        <v>147</v>
      </c>
      <c r="C50" s="379" t="s">
        <v>148</v>
      </c>
      <c r="D50" s="379"/>
      <c r="E50" s="100"/>
      <c r="F50" s="102"/>
    </row>
    <row r="51" spans="1:6" s="97" customFormat="1">
      <c r="A51" s="80" t="s">
        <v>149</v>
      </c>
      <c r="B51" s="81" t="s">
        <v>150</v>
      </c>
      <c r="C51" s="379" t="s">
        <v>148</v>
      </c>
      <c r="D51" s="379"/>
      <c r="E51" s="100"/>
      <c r="F51" s="102"/>
    </row>
    <row r="52" spans="1:6" s="97" customFormat="1">
      <c r="A52" s="80" t="s">
        <v>151</v>
      </c>
      <c r="B52" s="81" t="s">
        <v>24</v>
      </c>
      <c r="C52" s="379" t="s">
        <v>148</v>
      </c>
      <c r="D52" s="379"/>
      <c r="E52" s="100"/>
      <c r="F52" s="102"/>
    </row>
    <row r="53" spans="1:6" s="97" customFormat="1">
      <c r="A53" s="80" t="s">
        <v>153</v>
      </c>
      <c r="B53" s="81" t="s">
        <v>154</v>
      </c>
      <c r="C53" s="379" t="s">
        <v>148</v>
      </c>
      <c r="D53" s="379"/>
      <c r="E53" s="100"/>
      <c r="F53" s="102"/>
    </row>
    <row r="54" spans="1:6" s="97" customFormat="1">
      <c r="A54" s="80" t="s">
        <v>155</v>
      </c>
      <c r="B54" s="81" t="s">
        <v>156</v>
      </c>
      <c r="C54" s="379" t="s">
        <v>148</v>
      </c>
      <c r="D54" s="379"/>
      <c r="E54" s="100"/>
      <c r="F54" s="102"/>
    </row>
    <row r="55" spans="1:6" s="97" customFormat="1">
      <c r="A55" s="80" t="s">
        <v>157</v>
      </c>
      <c r="B55" s="81" t="s">
        <v>158</v>
      </c>
      <c r="C55" s="379" t="s">
        <v>148</v>
      </c>
      <c r="D55" s="379"/>
      <c r="E55" s="100"/>
      <c r="F55" s="102"/>
    </row>
    <row r="56" spans="1:6" s="97" customFormat="1">
      <c r="A56" s="80" t="s">
        <v>159</v>
      </c>
      <c r="B56" s="81" t="s">
        <v>160</v>
      </c>
      <c r="C56" s="379" t="s">
        <v>145</v>
      </c>
      <c r="D56" s="379"/>
      <c r="E56" s="100"/>
      <c r="F56" s="102"/>
    </row>
    <row r="57" spans="1:6" s="97" customFormat="1">
      <c r="A57" s="80" t="s">
        <v>161</v>
      </c>
      <c r="B57" s="81" t="s">
        <v>162</v>
      </c>
      <c r="C57" s="379" t="s">
        <v>145</v>
      </c>
      <c r="D57" s="379"/>
      <c r="E57" s="100"/>
      <c r="F57" s="102"/>
    </row>
    <row r="58" spans="1:6" s="97" customFormat="1">
      <c r="A58" s="80" t="s">
        <v>163</v>
      </c>
      <c r="B58" s="81" t="s">
        <v>164</v>
      </c>
      <c r="C58" s="379" t="s">
        <v>165</v>
      </c>
      <c r="D58" s="379"/>
      <c r="E58" s="100"/>
      <c r="F58" s="102"/>
    </row>
    <row r="59" spans="1:6" s="97" customFormat="1">
      <c r="A59" s="80" t="s">
        <v>166</v>
      </c>
      <c r="B59" s="81" t="s">
        <v>167</v>
      </c>
      <c r="C59" s="379" t="s">
        <v>145</v>
      </c>
      <c r="D59" s="379"/>
      <c r="E59" s="100"/>
      <c r="F59" s="102"/>
    </row>
    <row r="60" spans="1:6" s="97" customFormat="1">
      <c r="A60" s="80" t="s">
        <v>168</v>
      </c>
      <c r="B60" s="81" t="s">
        <v>169</v>
      </c>
      <c r="C60" s="379" t="s">
        <v>145</v>
      </c>
      <c r="D60" s="379"/>
      <c r="E60" s="100"/>
      <c r="F60" s="102"/>
    </row>
    <row r="61" spans="1:6" s="97" customFormat="1">
      <c r="A61" s="80" t="s">
        <v>170</v>
      </c>
      <c r="B61" s="81" t="s">
        <v>171</v>
      </c>
      <c r="C61" s="379" t="s">
        <v>145</v>
      </c>
      <c r="D61" s="379"/>
      <c r="E61" s="100"/>
      <c r="F61" s="102"/>
    </row>
    <row r="62" spans="1:6" s="97" customFormat="1">
      <c r="A62" s="80" t="s">
        <v>172</v>
      </c>
      <c r="B62" s="81" t="s">
        <v>173</v>
      </c>
      <c r="C62" s="379" t="s">
        <v>174</v>
      </c>
      <c r="D62" s="379"/>
      <c r="E62" s="100"/>
      <c r="F62" s="102"/>
    </row>
    <row r="63" spans="1:6" ht="22.5">
      <c r="A63" s="80" t="s">
        <v>175</v>
      </c>
      <c r="B63" s="81" t="s">
        <v>25</v>
      </c>
      <c r="C63" s="379" t="s">
        <v>174</v>
      </c>
      <c r="D63" s="379"/>
      <c r="E63" s="104"/>
      <c r="F63" s="105"/>
    </row>
    <row r="64" spans="1:6" ht="29.45" customHeight="1">
      <c r="A64" s="80" t="s">
        <v>26</v>
      </c>
      <c r="B64" s="375" t="s">
        <v>212</v>
      </c>
      <c r="C64" s="376"/>
      <c r="D64" s="377"/>
      <c r="E64" s="104"/>
      <c r="F64" s="105"/>
    </row>
    <row r="65" spans="1:9" ht="16.350000000000001" customHeight="1">
      <c r="A65" s="83" t="s">
        <v>140</v>
      </c>
      <c r="B65" s="84" t="s">
        <v>231</v>
      </c>
      <c r="C65" s="85" t="s">
        <v>179</v>
      </c>
      <c r="D65" s="85" t="s">
        <v>180</v>
      </c>
      <c r="E65" s="85" t="s">
        <v>181</v>
      </c>
      <c r="F65" s="86" t="s">
        <v>182</v>
      </c>
    </row>
    <row r="66" spans="1:9">
      <c r="A66" s="106"/>
      <c r="B66" s="84"/>
      <c r="C66" s="107"/>
      <c r="D66" s="107"/>
      <c r="E66" s="108"/>
      <c r="F66" s="109"/>
    </row>
    <row r="67" spans="1:9" s="112" customFormat="1" ht="42.6" customHeight="1">
      <c r="A67" s="80">
        <v>1</v>
      </c>
      <c r="B67" s="94" t="s">
        <v>232</v>
      </c>
      <c r="C67" s="110">
        <v>1</v>
      </c>
      <c r="D67" s="110" t="s">
        <v>70</v>
      </c>
      <c r="E67" s="250"/>
      <c r="F67" s="111">
        <f>C67*E67</f>
        <v>0</v>
      </c>
    </row>
    <row r="68" spans="1:9" s="112" customFormat="1">
      <c r="A68" s="80">
        <v>2</v>
      </c>
      <c r="B68" s="94" t="s">
        <v>213</v>
      </c>
      <c r="C68" s="110">
        <v>1</v>
      </c>
      <c r="D68" s="110" t="s">
        <v>70</v>
      </c>
      <c r="E68" s="250"/>
      <c r="F68" s="111">
        <f>C68*E68</f>
        <v>0</v>
      </c>
    </row>
    <row r="69" spans="1:9" s="112" customFormat="1">
      <c r="A69" s="80">
        <v>3</v>
      </c>
      <c r="B69" s="94" t="s">
        <v>233</v>
      </c>
      <c r="C69" s="110">
        <v>1</v>
      </c>
      <c r="D69" s="110" t="s">
        <v>70</v>
      </c>
      <c r="E69" s="250"/>
      <c r="F69" s="111">
        <f>C69*E69</f>
        <v>0</v>
      </c>
    </row>
    <row r="70" spans="1:9" s="112" customFormat="1">
      <c r="A70" s="80">
        <v>4</v>
      </c>
      <c r="B70" s="94" t="s">
        <v>21</v>
      </c>
      <c r="C70" s="110">
        <v>1</v>
      </c>
      <c r="D70" s="110" t="s">
        <v>70</v>
      </c>
      <c r="E70" s="250"/>
      <c r="F70" s="111">
        <f>C70*E70</f>
        <v>0</v>
      </c>
    </row>
    <row r="71" spans="1:9" s="112" customFormat="1">
      <c r="A71" s="80">
        <v>5</v>
      </c>
      <c r="B71" s="94" t="s">
        <v>229</v>
      </c>
      <c r="C71" s="110">
        <v>1</v>
      </c>
      <c r="D71" s="110" t="s">
        <v>70</v>
      </c>
      <c r="E71" s="251"/>
      <c r="F71" s="111">
        <f>C71*E71</f>
        <v>0</v>
      </c>
    </row>
    <row r="72" spans="1:9">
      <c r="A72" s="80"/>
      <c r="B72" s="113" t="s">
        <v>27</v>
      </c>
      <c r="C72" s="110"/>
      <c r="D72" s="110"/>
      <c r="E72" s="257" t="s">
        <v>225</v>
      </c>
      <c r="F72" s="109">
        <f>SUM(F67:F71)</f>
        <v>0</v>
      </c>
    </row>
    <row r="73" spans="1:9">
      <c r="A73" s="80"/>
      <c r="B73" s="113"/>
      <c r="C73" s="110"/>
      <c r="D73" s="110"/>
      <c r="E73" s="108"/>
      <c r="F73" s="109"/>
    </row>
    <row r="74" spans="1:9" s="112" customFormat="1">
      <c r="A74" s="80">
        <v>6</v>
      </c>
      <c r="B74" s="113" t="s">
        <v>230</v>
      </c>
      <c r="C74" s="110">
        <v>1</v>
      </c>
      <c r="D74" s="110" t="s">
        <v>70</v>
      </c>
      <c r="E74" s="256"/>
      <c r="F74" s="114">
        <f>C74*E74</f>
        <v>0</v>
      </c>
    </row>
    <row r="75" spans="1:9" ht="19.149999999999999" customHeight="1" thickBot="1">
      <c r="A75" s="276" t="s">
        <v>7</v>
      </c>
      <c r="B75" s="258" t="s">
        <v>28</v>
      </c>
      <c r="C75" s="259"/>
      <c r="D75" s="260"/>
      <c r="E75" s="261" t="s">
        <v>226</v>
      </c>
      <c r="F75" s="262">
        <f>SUM(F72:F74)</f>
        <v>0</v>
      </c>
      <c r="I75" s="115"/>
    </row>
    <row r="76" spans="1:9" ht="90" customHeight="1">
      <c r="A76" s="161"/>
      <c r="B76" s="147" t="s">
        <v>199</v>
      </c>
      <c r="C76" s="137"/>
      <c r="D76" s="137"/>
      <c r="E76" s="138"/>
      <c r="F76" s="139"/>
    </row>
    <row r="77" spans="1:9" ht="13.5" thickBot="1">
      <c r="A77" s="162"/>
      <c r="B77" s="327" t="s">
        <v>200</v>
      </c>
      <c r="C77" s="328"/>
      <c r="D77" s="328"/>
      <c r="E77" s="328"/>
      <c r="F77" s="329"/>
    </row>
    <row r="78" spans="1:9" ht="11.45" customHeight="1"/>
  </sheetData>
  <mergeCells count="46">
    <mergeCell ref="A1:B1"/>
    <mergeCell ref="A5:F5"/>
    <mergeCell ref="B77:F77"/>
    <mergeCell ref="A7:F7"/>
    <mergeCell ref="A2:F2"/>
    <mergeCell ref="A3:F3"/>
    <mergeCell ref="A4:F4"/>
    <mergeCell ref="A6:F6"/>
    <mergeCell ref="A8:F8"/>
    <mergeCell ref="A9:F9"/>
    <mergeCell ref="C10:D10"/>
    <mergeCell ref="C14:D14"/>
    <mergeCell ref="C15:D15"/>
    <mergeCell ref="C11:D11"/>
    <mergeCell ref="C12:D12"/>
    <mergeCell ref="C13:D13"/>
    <mergeCell ref="C24:D24"/>
    <mergeCell ref="C48:D48"/>
    <mergeCell ref="A46:F46"/>
    <mergeCell ref="C25:D25"/>
    <mergeCell ref="C26:D26"/>
    <mergeCell ref="A47:F47"/>
    <mergeCell ref="C17:D17"/>
    <mergeCell ref="C16:D16"/>
    <mergeCell ref="C18:D18"/>
    <mergeCell ref="C23:D23"/>
    <mergeCell ref="C22:D22"/>
    <mergeCell ref="C19:D19"/>
    <mergeCell ref="C20:D20"/>
    <mergeCell ref="C21:D21"/>
    <mergeCell ref="B64:D64"/>
    <mergeCell ref="C49:D49"/>
    <mergeCell ref="C50:D50"/>
    <mergeCell ref="C63:D63"/>
    <mergeCell ref="C60:D60"/>
    <mergeCell ref="C61:D61"/>
    <mergeCell ref="C62:D62"/>
    <mergeCell ref="C51:D51"/>
    <mergeCell ref="C52:D52"/>
    <mergeCell ref="C53:D53"/>
    <mergeCell ref="C58:D58"/>
    <mergeCell ref="C59:D59"/>
    <mergeCell ref="C54:D54"/>
    <mergeCell ref="C55:D55"/>
    <mergeCell ref="C56:D56"/>
    <mergeCell ref="C57:D57"/>
  </mergeCells>
  <phoneticPr fontId="29" type="noConversion"/>
  <pageMargins left="0.42" right="0.27" top="0.33" bottom="0.36" header="0.2" footer="0.23"/>
  <pageSetup paperSize="9" scale="96" fitToHeight="5" orientation="portrait" r:id="rId1"/>
  <headerFooter alignWithMargins="0"/>
  <rowBreaks count="1" manualBreakCount="1">
    <brk id="3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Zał.2_Kosztorys Ofertowy</vt:lpstr>
      <vt:lpstr>Zał.2.1_MARKETING</vt:lpstr>
      <vt:lpstr>Zał.2.2_KOMUTEROWA Sieć LAN</vt:lpstr>
      <vt:lpstr>Zał.2.3_CCTV_SSWiN_SKD</vt:lpstr>
      <vt:lpstr>Zał.2.1_MARKETING!Obszar_wydruku</vt:lpstr>
      <vt:lpstr>'Zał.2.2_KOMUTEROWA Sieć LAN'!Obszar_wydruku</vt:lpstr>
      <vt:lpstr>Zał.2.3_CCTV_SSWiN_SKD!Obszar_wydruku</vt:lpstr>
      <vt:lpstr>'Zał.2_Kosztorys Ofertowy'!Obszar_wydruku</vt:lpstr>
    </vt:vector>
  </TitlesOfParts>
  <Company>PP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Szymański</dc:creator>
  <cp:lastModifiedBy>KordekPiotr</cp:lastModifiedBy>
  <cp:lastPrinted>2024-04-03T10:50:59Z</cp:lastPrinted>
  <dcterms:created xsi:type="dcterms:W3CDTF">2014-04-02T09:17:08Z</dcterms:created>
  <dcterms:modified xsi:type="dcterms:W3CDTF">2024-09-04T11:28:00Z</dcterms:modified>
</cp:coreProperties>
</file>