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540" windowWidth="16272" windowHeight="8340" firstSheet="1" activeTab="3"/>
  </bookViews>
  <sheets>
    <sheet name="T.L.2020-2021" sheetId="7" state="hidden" r:id="rId1"/>
    <sheet name="cz. I MM Bił" sheetId="15" r:id="rId2"/>
    <sheet name="cz. III PSA Bił" sheetId="9" r:id="rId3"/>
    <sheet name="cz. VI PSA Chełm" sheetId="10" r:id="rId4"/>
    <sheet name="łącznie" sheetId="13" state="hidden" r:id="rId5"/>
  </sheets>
  <calcPr calcId="145621" fullPrecision="0"/>
</workbook>
</file>

<file path=xl/calcChain.xml><?xml version="1.0" encoding="utf-8"?>
<calcChain xmlns="http://schemas.openxmlformats.org/spreadsheetml/2006/main">
  <c r="G9" i="10" l="1"/>
  <c r="G8" i="10"/>
  <c r="G9" i="9"/>
  <c r="G8" i="9"/>
  <c r="G9" i="15" l="1"/>
  <c r="G8" i="15"/>
  <c r="I14" i="7" l="1"/>
  <c r="F14" i="7"/>
  <c r="E14" i="7"/>
  <c r="H14" i="7" s="1"/>
  <c r="J14" i="7" l="1"/>
  <c r="E18" i="7" l="1"/>
  <c r="H18" i="7" s="1"/>
  <c r="I18" i="7" s="1"/>
  <c r="E17" i="7"/>
  <c r="H17" i="7" s="1"/>
  <c r="I17" i="7" s="1"/>
  <c r="E15" i="7"/>
  <c r="H15" i="7" s="1"/>
  <c r="I15" i="7" s="1"/>
  <c r="F17" i="7" l="1"/>
  <c r="J17" i="7" s="1"/>
  <c r="F18" i="7"/>
  <c r="J18" i="7" s="1"/>
  <c r="F15" i="7"/>
  <c r="J15" i="7" l="1"/>
  <c r="E13" i="7"/>
  <c r="H13" i="7" s="1"/>
  <c r="I13" i="7" s="1"/>
  <c r="E12" i="7"/>
  <c r="H12" i="7" s="1"/>
  <c r="I12" i="7" s="1"/>
  <c r="E11" i="7"/>
  <c r="H11" i="7" s="1"/>
  <c r="I11" i="7" s="1"/>
  <c r="E10" i="7"/>
  <c r="H10" i="7" s="1"/>
  <c r="I10" i="7" s="1"/>
  <c r="E9" i="7"/>
  <c r="H9" i="7" s="1"/>
  <c r="I9" i="7" s="1"/>
  <c r="E8" i="7"/>
  <c r="H8" i="7" s="1"/>
  <c r="I8" i="7" s="1"/>
  <c r="E7" i="7"/>
  <c r="F7" i="7" s="1"/>
  <c r="E6" i="7"/>
  <c r="H6" i="7" s="1"/>
  <c r="I6" i="7" s="1"/>
  <c r="B13" i="13" l="1"/>
  <c r="F12" i="7"/>
  <c r="J12" i="7" s="1"/>
  <c r="B16" i="13"/>
  <c r="B8" i="13"/>
  <c r="F10" i="7"/>
  <c r="J10" i="7" s="1"/>
  <c r="F8" i="7"/>
  <c r="J8" i="7" s="1"/>
  <c r="F6" i="7"/>
  <c r="H7" i="7"/>
  <c r="I7" i="7" s="1"/>
  <c r="I19" i="7" s="1"/>
  <c r="B22" i="13" s="1"/>
  <c r="F9" i="7"/>
  <c r="J9" i="7" s="1"/>
  <c r="F11" i="7"/>
  <c r="J11" i="7" s="1"/>
  <c r="F13" i="7"/>
  <c r="B4" i="13" l="1"/>
  <c r="J13" i="7"/>
  <c r="F19" i="7"/>
  <c r="B21" i="13" s="1"/>
  <c r="B12" i="13"/>
  <c r="J6" i="7"/>
  <c r="J7" i="7"/>
  <c r="J19" i="7" l="1"/>
  <c r="B15" i="13"/>
  <c r="B7" i="13"/>
  <c r="B5" i="13"/>
</calcChain>
</file>

<file path=xl/sharedStrings.xml><?xml version="1.0" encoding="utf-8"?>
<sst xmlns="http://schemas.openxmlformats.org/spreadsheetml/2006/main" count="73" uniqueCount="48">
  <si>
    <t>Lp</t>
  </si>
  <si>
    <t>Rodzaj badania</t>
  </si>
  <si>
    <t>Badanie ogólne z wydaniem orzeczenia lekarskiego</t>
  </si>
  <si>
    <t>Poziom cholesterolu</t>
  </si>
  <si>
    <t>Pomiar cukru we krwi</t>
  </si>
  <si>
    <t>Morfologia</t>
  </si>
  <si>
    <t>Spirometria</t>
  </si>
  <si>
    <t>EKG</t>
  </si>
  <si>
    <t>Rtg klatki piersiowej</t>
  </si>
  <si>
    <t>Cena badania z obecnie obowiązującej umowy</t>
  </si>
  <si>
    <t>Badanie okulistyczne z wydaniem zaświadczenia okulistycznego  + dobór szkieł</t>
  </si>
  <si>
    <t>wartość   (kol. 4 x kol. 5)   [zł]</t>
  </si>
  <si>
    <t>wartość   (kol. 7 x kol. 8)   [zł]</t>
  </si>
  <si>
    <t>Kwoty badań profilaktycznych okresowych są wynikiem przeliczenia osób wg cen obecnie obowiązujących umów.</t>
  </si>
  <si>
    <t>I/ZUS w Tomaszowie Lubelskim</t>
  </si>
  <si>
    <t>UWAGA:</t>
  </si>
  <si>
    <r>
      <t xml:space="preserve">* </t>
    </r>
    <r>
      <rPr>
        <i/>
        <sz val="9"/>
        <color theme="1"/>
        <rFont val="Arial"/>
        <family val="2"/>
        <charset val="238"/>
      </rPr>
      <t>Wszystkie ceny należy zaokrąglać do dwóch miejsc po przecinku zgodnie z zasadami matematycznymi;</t>
    </r>
  </si>
  <si>
    <t>w tym:</t>
  </si>
  <si>
    <t xml:space="preserve">Biłgoraj </t>
  </si>
  <si>
    <t>Chełm</t>
  </si>
  <si>
    <t>Tomaszów</t>
  </si>
  <si>
    <t>badania</t>
  </si>
  <si>
    <t xml:space="preserve">PSA i mammografia </t>
  </si>
  <si>
    <t>Rok 2020</t>
  </si>
  <si>
    <t>Rok 2021</t>
  </si>
  <si>
    <t>Prognozowana ilość badań w 2020r.</t>
  </si>
  <si>
    <t>Prognozowana ilość badań w 2021r.</t>
  </si>
  <si>
    <t>Wartość razem            w latach 2020-2021  [zł]</t>
  </si>
  <si>
    <t>Badania wstępne</t>
  </si>
  <si>
    <t>Badania kontrolne</t>
  </si>
  <si>
    <t xml:space="preserve">Załącznik Nr 2 do  wniosku  o przeprowadzenie
postępowania o zamówienie publiczne – Nr 8000285049
</t>
  </si>
  <si>
    <t>Cena badania z obecnie obowiązującej umowy powiększona o wskaźnik waloryzacji (102,3%)</t>
  </si>
  <si>
    <t>Cena badania z 2019 r.  powiększona o wskaźnik waloryzacji (102,3%)</t>
  </si>
  <si>
    <t>**Obwieszczenie Ministra Zdrowia z dnia 10 listopada 2020r. w sprawie ogłoszenia jednolitego tekstu rozporządzenia Ministra Zdrowia w sprawie badań lekarskich osób ubiegających się o uprawnienia do kierowania pojazdami i kierowców (Dz. U.2020 poz. 2213).</t>
  </si>
  <si>
    <t>O/ZUS Biłgoraj i Biuro Terenowe w Janowie Lubelskim</t>
  </si>
  <si>
    <t>Badanie gruczołu krokowego metodą PSA</t>
  </si>
  <si>
    <t>Badanie mammograficzne kobiet</t>
  </si>
  <si>
    <t>Cena badania netto</t>
  </si>
  <si>
    <t>wartość   (kol. 3 x kol. 6)   [zł]</t>
  </si>
  <si>
    <t>Cena brutto</t>
  </si>
  <si>
    <t>Stawka VAT</t>
  </si>
  <si>
    <t>Załącznik nr 1 do Zapytania</t>
  </si>
  <si>
    <t xml:space="preserve">Załącznik nr 1 do Zapytania </t>
  </si>
  <si>
    <t>Rok 2025</t>
  </si>
  <si>
    <t>Prognozowana ilość badań w 2025r.</t>
  </si>
  <si>
    <t>Prognozowana ilość badań w 2025</t>
  </si>
  <si>
    <t>I/ZUS w Chełmie, Zamościu, Tomaszowie Lubelskim, Hrubieszowie i BT w Krasnymstawie i we Włodawie</t>
  </si>
  <si>
    <t>O/ZUS Biłgoraj i pozostałych TJO I/ZUS w Chełmie  i B. T. w Krasnymstawie i we Włodawie; I/ZUS w Tom. Lub., Zamościu i Hrubieszowie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</si>
</sst>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i/>
      <sz val="10"/>
      <color theme="1"/>
      <name val="Arial"/>
      <family val="2"/>
      <charset val="238"/>
    </font>
    <font>
      <i/>
      <vertAlign val="superscript"/>
      <sz val="12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2"/>
      <color theme="1"/>
      <name val="Arial"/>
      <family val="2"/>
      <charset val="238"/>
    </font>
    <font>
      <vertAlign val="superscript"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4" xfId="0" applyFont="1" applyBorder="1" applyAlignment="1">
      <alignment vertical="center" wrapText="1"/>
    </xf>
    <xf numFmtId="4" fontId="0" fillId="0" borderId="0" xfId="0" applyNumberFormat="1"/>
    <xf numFmtId="0" fontId="2" fillId="0" borderId="2" xfId="0" applyFont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4" fontId="3" fillId="0" borderId="2" xfId="0" applyNumberFormat="1" applyFont="1" applyBorder="1" applyAlignment="1">
      <alignment vertical="center" wrapText="1"/>
    </xf>
    <xf numFmtId="1" fontId="2" fillId="0" borderId="2" xfId="0" applyNumberFormat="1" applyFont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4" fontId="2" fillId="0" borderId="5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vertical="center" wrapText="1"/>
    </xf>
    <xf numFmtId="1" fontId="2" fillId="0" borderId="6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1" fontId="2" fillId="0" borderId="4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vertical="center" wrapText="1"/>
    </xf>
    <xf numFmtId="4" fontId="3" fillId="0" borderId="6" xfId="0" applyNumberFormat="1" applyFont="1" applyBorder="1" applyAlignment="1">
      <alignment vertical="center" wrapText="1"/>
    </xf>
    <xf numFmtId="4" fontId="4" fillId="0" borderId="12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4" fontId="4" fillId="2" borderId="11" xfId="0" applyNumberFormat="1" applyFont="1" applyFill="1" applyBorder="1" applyAlignment="1">
      <alignment vertical="center" wrapText="1"/>
    </xf>
    <xf numFmtId="0" fontId="0" fillId="0" borderId="2" xfId="0" applyBorder="1"/>
    <xf numFmtId="1" fontId="0" fillId="0" borderId="2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6" fillId="0" borderId="0" xfId="0" applyFont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4" fontId="2" fillId="3" borderId="5" xfId="0" applyNumberFormat="1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4" fontId="3" fillId="3" borderId="2" xfId="0" applyNumberFormat="1" applyFont="1" applyFill="1" applyBorder="1" applyAlignment="1">
      <alignment vertical="center" wrapText="1"/>
    </xf>
    <xf numFmtId="4" fontId="3" fillId="3" borderId="3" xfId="0" applyNumberFormat="1" applyFont="1" applyFill="1" applyBorder="1" applyAlignment="1">
      <alignment vertical="center" wrapText="1"/>
    </xf>
    <xf numFmtId="4" fontId="3" fillId="3" borderId="6" xfId="0" applyNumberFormat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14" xfId="0" applyBorder="1"/>
    <xf numFmtId="0" fontId="1" fillId="0" borderId="0" xfId="0" applyFont="1" applyBorder="1" applyAlignment="1">
      <alignment vertical="center"/>
    </xf>
    <xf numFmtId="4" fontId="0" fillId="0" borderId="0" xfId="0" applyNumberFormat="1" applyAlignment="1">
      <alignment wrapText="1"/>
    </xf>
    <xf numFmtId="4" fontId="0" fillId="0" borderId="0" xfId="0" applyNumberFormat="1" applyAlignment="1">
      <alignment horizontal="left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4" fontId="0" fillId="0" borderId="0" xfId="0" applyNumberFormat="1" applyAlignment="1">
      <alignment horizontal="center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4" fontId="0" fillId="0" borderId="0" xfId="0" applyNumberFormat="1" applyAlignment="1">
      <alignment horizontal="center" wrapText="1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4" fontId="0" fillId="0" borderId="0" xfId="0" applyNumberFormat="1" applyAlignment="1">
      <alignment horizont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0" fillId="0" borderId="15" xfId="0" applyBorder="1"/>
    <xf numFmtId="0" fontId="1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4" fontId="0" fillId="0" borderId="2" xfId="0" applyNumberFormat="1" applyBorder="1" applyAlignment="1">
      <alignment horizontal="left"/>
    </xf>
    <xf numFmtId="0" fontId="2" fillId="4" borderId="2" xfId="0" applyFont="1" applyFill="1" applyBorder="1" applyAlignment="1">
      <alignment vertical="center" wrapText="1"/>
    </xf>
    <xf numFmtId="0" fontId="6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" fontId="0" fillId="0" borderId="0" xfId="0" applyNumberFormat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2" fillId="0" borderId="5" xfId="0" applyFont="1" applyBorder="1" applyAlignment="1">
      <alignment horizontal="right" vertical="center" wrapText="1"/>
    </xf>
    <xf numFmtId="0" fontId="2" fillId="0" borderId="13" xfId="0" applyFont="1" applyBorder="1" applyAlignment="1">
      <alignment horizontal="righ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workbookViewId="0">
      <selection activeCell="R24" sqref="R24"/>
    </sheetView>
  </sheetViews>
  <sheetFormatPr defaultRowHeight="14.4" x14ac:dyDescent="0.3"/>
  <cols>
    <col min="1" max="1" width="5.88671875" customWidth="1"/>
    <col min="2" max="2" width="36.109375" customWidth="1"/>
    <col min="3" max="3" width="15.33203125" style="5" customWidth="1"/>
    <col min="4" max="4" width="12.109375" customWidth="1"/>
    <col min="5" max="5" width="13.5546875" style="5" customWidth="1"/>
    <col min="6" max="6" width="13.109375" style="5" customWidth="1"/>
    <col min="7" max="7" width="11.5546875" customWidth="1"/>
    <col min="8" max="8" width="11.5546875" style="5" customWidth="1"/>
    <col min="9" max="9" width="14.5546875" style="5" customWidth="1"/>
    <col min="10" max="10" width="17" style="5" customWidth="1"/>
    <col min="11" max="11" width="10" hidden="1" customWidth="1"/>
    <col min="12" max="13" width="9.109375" hidden="1" customWidth="1"/>
    <col min="14" max="16" width="9.109375" customWidth="1"/>
  </cols>
  <sheetData>
    <row r="1" spans="1:11" ht="48" customHeight="1" x14ac:dyDescent="0.3">
      <c r="G1" s="68" t="s">
        <v>30</v>
      </c>
      <c r="H1" s="68"/>
      <c r="I1" s="68"/>
      <c r="J1" s="68"/>
    </row>
    <row r="2" spans="1:11" ht="15" thickBot="1" x14ac:dyDescent="0.35">
      <c r="A2" s="1" t="s">
        <v>14</v>
      </c>
      <c r="G2" s="68"/>
      <c r="H2" s="68"/>
      <c r="I2" s="68"/>
      <c r="J2" s="68"/>
    </row>
    <row r="3" spans="1:11" ht="15" x14ac:dyDescent="0.25">
      <c r="A3" s="1"/>
      <c r="D3" s="69" t="s">
        <v>23</v>
      </c>
      <c r="E3" s="70"/>
      <c r="F3" s="71"/>
      <c r="G3" s="69" t="s">
        <v>24</v>
      </c>
      <c r="H3" s="70"/>
      <c r="I3" s="71"/>
    </row>
    <row r="4" spans="1:11" ht="115.2" x14ac:dyDescent="0.3">
      <c r="A4" s="6" t="s">
        <v>0</v>
      </c>
      <c r="B4" s="6" t="s">
        <v>1</v>
      </c>
      <c r="C4" s="11" t="s">
        <v>9</v>
      </c>
      <c r="D4" s="15" t="s">
        <v>25</v>
      </c>
      <c r="E4" s="7" t="s">
        <v>31</v>
      </c>
      <c r="F4" s="16" t="s">
        <v>11</v>
      </c>
      <c r="G4" s="15" t="s">
        <v>26</v>
      </c>
      <c r="H4" s="7" t="s">
        <v>32</v>
      </c>
      <c r="I4" s="16" t="s">
        <v>12</v>
      </c>
      <c r="J4" s="29" t="s">
        <v>27</v>
      </c>
      <c r="K4" s="25"/>
    </row>
    <row r="5" spans="1:11" s="10" customFormat="1" ht="15" x14ac:dyDescent="0.25">
      <c r="A5" s="9">
        <v>1</v>
      </c>
      <c r="B5" s="9">
        <v>2</v>
      </c>
      <c r="C5" s="12">
        <v>3</v>
      </c>
      <c r="D5" s="17">
        <v>4</v>
      </c>
      <c r="E5" s="9">
        <v>5</v>
      </c>
      <c r="F5" s="18">
        <v>6</v>
      </c>
      <c r="G5" s="17">
        <v>7</v>
      </c>
      <c r="H5" s="9">
        <v>8</v>
      </c>
      <c r="I5" s="18">
        <v>9</v>
      </c>
      <c r="J5" s="14">
        <v>10</v>
      </c>
      <c r="K5" s="26"/>
    </row>
    <row r="6" spans="1:11" ht="63.75" customHeight="1" x14ac:dyDescent="0.3">
      <c r="A6" s="6">
        <v>1</v>
      </c>
      <c r="B6" s="6" t="s">
        <v>2</v>
      </c>
      <c r="C6" s="13">
        <v>45</v>
      </c>
      <c r="D6" s="4">
        <v>19</v>
      </c>
      <c r="E6" s="8">
        <f>C6*102.3%</f>
        <v>46.04</v>
      </c>
      <c r="F6" s="19">
        <f>D6*E6</f>
        <v>874.76</v>
      </c>
      <c r="G6" s="4">
        <v>15</v>
      </c>
      <c r="H6" s="8">
        <f>E6*102.3%</f>
        <v>47.1</v>
      </c>
      <c r="I6" s="19">
        <f>G6*H6</f>
        <v>706.5</v>
      </c>
      <c r="J6" s="20">
        <f>F6+I6</f>
        <v>1581.26</v>
      </c>
      <c r="K6" s="27" t="s">
        <v>13</v>
      </c>
    </row>
    <row r="7" spans="1:11" ht="43.2" x14ac:dyDescent="0.3">
      <c r="A7" s="6">
        <v>2</v>
      </c>
      <c r="B7" s="6" t="s">
        <v>10</v>
      </c>
      <c r="C7" s="13">
        <v>50</v>
      </c>
      <c r="D7" s="4">
        <v>19</v>
      </c>
      <c r="E7" s="8">
        <f t="shared" ref="E7:E15" si="0">C7*102.3%</f>
        <v>51.15</v>
      </c>
      <c r="F7" s="19">
        <f t="shared" ref="F7:F15" si="1">D7*E7</f>
        <v>971.85</v>
      </c>
      <c r="G7" s="4">
        <v>15</v>
      </c>
      <c r="H7" s="8">
        <f t="shared" ref="H7:H15" si="2">E7*102.3%</f>
        <v>52.33</v>
      </c>
      <c r="I7" s="19">
        <f t="shared" ref="I7:I15" si="3">G7*H7</f>
        <v>784.95</v>
      </c>
      <c r="J7" s="20">
        <f t="shared" ref="J7:J14" si="4">F7+I7</f>
        <v>1756.8</v>
      </c>
    </row>
    <row r="8" spans="1:11" ht="15" x14ac:dyDescent="0.25">
      <c r="A8" s="6">
        <v>3</v>
      </c>
      <c r="B8" s="6" t="s">
        <v>3</v>
      </c>
      <c r="C8" s="13">
        <v>15</v>
      </c>
      <c r="D8" s="4">
        <v>1</v>
      </c>
      <c r="E8" s="8">
        <f t="shared" si="0"/>
        <v>15.35</v>
      </c>
      <c r="F8" s="19">
        <f t="shared" si="1"/>
        <v>15.35</v>
      </c>
      <c r="G8" s="4">
        <v>1</v>
      </c>
      <c r="H8" s="8">
        <f t="shared" si="2"/>
        <v>15.7</v>
      </c>
      <c r="I8" s="19">
        <f t="shared" si="3"/>
        <v>15.7</v>
      </c>
      <c r="J8" s="20">
        <f t="shared" si="4"/>
        <v>31.05</v>
      </c>
    </row>
    <row r="9" spans="1:11" ht="15" x14ac:dyDescent="0.25">
      <c r="A9" s="6">
        <v>4</v>
      </c>
      <c r="B9" s="6" t="s">
        <v>4</v>
      </c>
      <c r="C9" s="13">
        <v>5</v>
      </c>
      <c r="D9" s="4">
        <v>19</v>
      </c>
      <c r="E9" s="8">
        <f t="shared" si="0"/>
        <v>5.12</v>
      </c>
      <c r="F9" s="19">
        <f t="shared" si="1"/>
        <v>97.28</v>
      </c>
      <c r="G9" s="4">
        <v>15</v>
      </c>
      <c r="H9" s="8">
        <f t="shared" si="2"/>
        <v>5.24</v>
      </c>
      <c r="I9" s="19">
        <f t="shared" si="3"/>
        <v>78.599999999999994</v>
      </c>
      <c r="J9" s="20">
        <f t="shared" si="4"/>
        <v>175.88</v>
      </c>
    </row>
    <row r="10" spans="1:11" ht="15" x14ac:dyDescent="0.25">
      <c r="A10" s="6">
        <v>5</v>
      </c>
      <c r="B10" s="6" t="s">
        <v>5</v>
      </c>
      <c r="C10" s="13">
        <v>5</v>
      </c>
      <c r="D10" s="4">
        <v>19</v>
      </c>
      <c r="E10" s="8">
        <f t="shared" si="0"/>
        <v>5.12</v>
      </c>
      <c r="F10" s="19">
        <f t="shared" si="1"/>
        <v>97.28</v>
      </c>
      <c r="G10" s="4">
        <v>15</v>
      </c>
      <c r="H10" s="8">
        <f t="shared" si="2"/>
        <v>5.24</v>
      </c>
      <c r="I10" s="19">
        <f t="shared" si="3"/>
        <v>78.599999999999994</v>
      </c>
      <c r="J10" s="20">
        <f t="shared" si="4"/>
        <v>175.88</v>
      </c>
    </row>
    <row r="11" spans="1:11" x14ac:dyDescent="0.3">
      <c r="A11" s="6">
        <v>6</v>
      </c>
      <c r="B11" s="6" t="s">
        <v>6</v>
      </c>
      <c r="C11" s="13">
        <v>15</v>
      </c>
      <c r="D11" s="4">
        <v>2</v>
      </c>
      <c r="E11" s="8">
        <f t="shared" si="0"/>
        <v>15.35</v>
      </c>
      <c r="F11" s="19">
        <f t="shared" si="1"/>
        <v>30.7</v>
      </c>
      <c r="G11" s="4">
        <v>0</v>
      </c>
      <c r="H11" s="8">
        <f t="shared" si="2"/>
        <v>15.7</v>
      </c>
      <c r="I11" s="19">
        <f t="shared" si="3"/>
        <v>0</v>
      </c>
      <c r="J11" s="20">
        <f t="shared" si="4"/>
        <v>30.7</v>
      </c>
    </row>
    <row r="12" spans="1:11" x14ac:dyDescent="0.3">
      <c r="A12" s="6">
        <v>7</v>
      </c>
      <c r="B12" s="6" t="s">
        <v>7</v>
      </c>
      <c r="C12" s="13">
        <v>15</v>
      </c>
      <c r="D12" s="4">
        <v>1</v>
      </c>
      <c r="E12" s="8">
        <f t="shared" si="0"/>
        <v>15.35</v>
      </c>
      <c r="F12" s="19">
        <f t="shared" si="1"/>
        <v>15.35</v>
      </c>
      <c r="G12" s="4">
        <v>1</v>
      </c>
      <c r="H12" s="8">
        <f t="shared" si="2"/>
        <v>15.7</v>
      </c>
      <c r="I12" s="19">
        <f t="shared" si="3"/>
        <v>15.7</v>
      </c>
      <c r="J12" s="20">
        <f t="shared" si="4"/>
        <v>31.05</v>
      </c>
    </row>
    <row r="13" spans="1:11" x14ac:dyDescent="0.3">
      <c r="A13" s="6">
        <v>8</v>
      </c>
      <c r="B13" s="6" t="s">
        <v>8</v>
      </c>
      <c r="C13" s="13">
        <v>35</v>
      </c>
      <c r="D13" s="4">
        <v>0</v>
      </c>
      <c r="E13" s="8">
        <f t="shared" si="0"/>
        <v>35.81</v>
      </c>
      <c r="F13" s="19">
        <f t="shared" si="1"/>
        <v>0</v>
      </c>
      <c r="G13" s="4">
        <v>0</v>
      </c>
      <c r="H13" s="8">
        <f t="shared" si="2"/>
        <v>36.630000000000003</v>
      </c>
      <c r="I13" s="19">
        <f t="shared" si="3"/>
        <v>0</v>
      </c>
      <c r="J13" s="20">
        <f t="shared" si="4"/>
        <v>0</v>
      </c>
    </row>
    <row r="14" spans="1:11" x14ac:dyDescent="0.3">
      <c r="A14" s="6">
        <v>9</v>
      </c>
      <c r="B14" s="6" t="s">
        <v>28</v>
      </c>
      <c r="C14" s="13">
        <v>105</v>
      </c>
      <c r="D14" s="4">
        <v>4</v>
      </c>
      <c r="E14" s="8">
        <f t="shared" si="0"/>
        <v>107.42</v>
      </c>
      <c r="F14" s="19">
        <f t="shared" si="1"/>
        <v>429.68</v>
      </c>
      <c r="G14" s="4">
        <v>8</v>
      </c>
      <c r="H14" s="8">
        <f t="shared" si="2"/>
        <v>109.89</v>
      </c>
      <c r="I14" s="19">
        <f t="shared" si="3"/>
        <v>879.12</v>
      </c>
      <c r="J14" s="20">
        <f t="shared" si="4"/>
        <v>1308.8</v>
      </c>
    </row>
    <row r="15" spans="1:11" x14ac:dyDescent="0.3">
      <c r="A15" s="6">
        <v>10</v>
      </c>
      <c r="B15" s="6" t="s">
        <v>29</v>
      </c>
      <c r="C15" s="13">
        <v>45</v>
      </c>
      <c r="D15" s="4">
        <v>4</v>
      </c>
      <c r="E15" s="8">
        <f t="shared" si="0"/>
        <v>46.04</v>
      </c>
      <c r="F15" s="19">
        <f t="shared" si="1"/>
        <v>184.16</v>
      </c>
      <c r="G15" s="4">
        <v>4</v>
      </c>
      <c r="H15" s="8">
        <f t="shared" si="2"/>
        <v>47.1</v>
      </c>
      <c r="I15" s="19">
        <f t="shared" si="3"/>
        <v>188.4</v>
      </c>
      <c r="J15" s="20">
        <f>F15+I15</f>
        <v>372.56</v>
      </c>
    </row>
    <row r="16" spans="1:11" x14ac:dyDescent="0.3">
      <c r="A16" s="6"/>
      <c r="B16" s="73" t="s">
        <v>17</v>
      </c>
      <c r="C16" s="74"/>
      <c r="D16" s="4"/>
      <c r="E16" s="8"/>
      <c r="F16" s="19"/>
      <c r="G16" s="4"/>
      <c r="H16" s="8"/>
      <c r="I16" s="19"/>
      <c r="J16" s="20"/>
    </row>
    <row r="17" spans="1:13" x14ac:dyDescent="0.3">
      <c r="A17" s="30"/>
      <c r="B17" s="30" t="s">
        <v>4</v>
      </c>
      <c r="C17" s="31">
        <v>5</v>
      </c>
      <c r="D17" s="32">
        <v>4</v>
      </c>
      <c r="E17" s="33">
        <f t="shared" ref="E17:E18" si="5">C17*102.3%</f>
        <v>5.12</v>
      </c>
      <c r="F17" s="34">
        <f t="shared" ref="F17:F18" si="6">D17*E17</f>
        <v>20.48</v>
      </c>
      <c r="G17" s="32">
        <v>4</v>
      </c>
      <c r="H17" s="33">
        <f t="shared" ref="H17:H18" si="7">E17*102.3%</f>
        <v>5.24</v>
      </c>
      <c r="I17" s="34">
        <f t="shared" ref="I17:I18" si="8">G17*H17</f>
        <v>20.96</v>
      </c>
      <c r="J17" s="35">
        <f t="shared" ref="J17:J18" si="9">F17+I17</f>
        <v>41.44</v>
      </c>
    </row>
    <row r="18" spans="1:13" ht="15" thickBot="1" x14ac:dyDescent="0.35">
      <c r="A18" s="30"/>
      <c r="B18" s="30" t="s">
        <v>5</v>
      </c>
      <c r="C18" s="31">
        <v>5</v>
      </c>
      <c r="D18" s="32">
        <v>4</v>
      </c>
      <c r="E18" s="33">
        <f t="shared" si="5"/>
        <v>5.12</v>
      </c>
      <c r="F18" s="34">
        <f t="shared" si="6"/>
        <v>20.48</v>
      </c>
      <c r="G18" s="32">
        <v>4</v>
      </c>
      <c r="H18" s="33">
        <f t="shared" si="7"/>
        <v>5.24</v>
      </c>
      <c r="I18" s="34">
        <f t="shared" si="8"/>
        <v>20.96</v>
      </c>
      <c r="J18" s="35">
        <f t="shared" si="9"/>
        <v>41.44</v>
      </c>
    </row>
    <row r="19" spans="1:13" ht="18" thickBot="1" x14ac:dyDescent="0.35">
      <c r="A19" s="6"/>
      <c r="B19" s="6"/>
      <c r="C19" s="13"/>
      <c r="D19" s="23"/>
      <c r="E19" s="24"/>
      <c r="F19" s="21">
        <f>SUM(F6:F15)</f>
        <v>2716.41</v>
      </c>
      <c r="G19" s="23"/>
      <c r="H19" s="24"/>
      <c r="I19" s="21">
        <f>SUM(I6:I15)</f>
        <v>2747.57</v>
      </c>
      <c r="J19" s="22">
        <f>F19+I19</f>
        <v>5463.98</v>
      </c>
    </row>
    <row r="20" spans="1:13" ht="17.399999999999999" x14ac:dyDescent="0.3">
      <c r="A20" s="2"/>
    </row>
    <row r="21" spans="1:13" x14ac:dyDescent="0.3">
      <c r="A21" s="28" t="s">
        <v>15</v>
      </c>
      <c r="D21" s="5"/>
      <c r="E21"/>
      <c r="G21" s="5"/>
      <c r="I21" s="10"/>
      <c r="J21"/>
    </row>
    <row r="22" spans="1:13" ht="18" x14ac:dyDescent="0.3">
      <c r="A22" s="72" t="s">
        <v>16</v>
      </c>
      <c r="B22" s="72"/>
      <c r="C22" s="72"/>
      <c r="D22" s="72"/>
      <c r="E22" s="72"/>
      <c r="F22" s="72"/>
      <c r="G22" s="72"/>
      <c r="H22" s="72"/>
      <c r="I22" s="72"/>
      <c r="J22"/>
    </row>
    <row r="23" spans="1:13" ht="17.25" customHeight="1" x14ac:dyDescent="0.3">
      <c r="A23" s="67"/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</row>
    <row r="24" spans="1:13" ht="36" customHeight="1" x14ac:dyDescent="0.3">
      <c r="B24" s="67" t="s">
        <v>33</v>
      </c>
      <c r="C24" s="67"/>
      <c r="D24" s="67"/>
      <c r="E24" s="67"/>
      <c r="F24" s="67"/>
      <c r="G24" s="67"/>
      <c r="H24" s="67"/>
      <c r="I24" s="67"/>
      <c r="J24" s="67"/>
    </row>
    <row r="25" spans="1:13" ht="45.75" customHeight="1" x14ac:dyDescent="0.3">
      <c r="B25" s="67"/>
      <c r="C25" s="67"/>
      <c r="D25" s="67"/>
      <c r="E25" s="67"/>
      <c r="F25" s="67"/>
      <c r="G25" s="67"/>
      <c r="H25" s="67"/>
      <c r="I25" s="67"/>
      <c r="J25" s="67"/>
    </row>
  </sheetData>
  <mergeCells count="8">
    <mergeCell ref="B24:J24"/>
    <mergeCell ref="B25:J25"/>
    <mergeCell ref="G1:J2"/>
    <mergeCell ref="D3:F3"/>
    <mergeCell ref="G3:I3"/>
    <mergeCell ref="A22:I22"/>
    <mergeCell ref="A23:M23"/>
    <mergeCell ref="B16:C16"/>
  </mergeCells>
  <pageMargins left="0.7" right="0.7" top="0.75" bottom="0.75" header="0.3" footer="0.3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workbookViewId="0">
      <selection activeCell="A3" sqref="A3:H3"/>
    </sheetView>
  </sheetViews>
  <sheetFormatPr defaultRowHeight="14.4" x14ac:dyDescent="0.3"/>
  <cols>
    <col min="1" max="1" width="5.88671875" customWidth="1"/>
    <col min="2" max="2" width="38.109375" customWidth="1"/>
    <col min="3" max="3" width="19.21875" customWidth="1"/>
    <col min="4" max="4" width="21.5546875" customWidth="1"/>
    <col min="5" max="5" width="18.77734375" customWidth="1"/>
    <col min="6" max="6" width="44.109375" style="5" customWidth="1"/>
    <col min="7" max="7" width="23.6640625" customWidth="1"/>
    <col min="8" max="8" width="35.33203125" style="5" customWidth="1"/>
    <col min="9" max="9" width="13" style="5" customWidth="1"/>
    <col min="10" max="10" width="11.6640625" customWidth="1"/>
    <col min="11" max="11" width="15.6640625" style="5" customWidth="1"/>
    <col min="12" max="12" width="15" style="5" hidden="1" customWidth="1"/>
    <col min="13" max="13" width="14.33203125" style="5" customWidth="1"/>
  </cols>
  <sheetData>
    <row r="1" spans="1:13" x14ac:dyDescent="0.3">
      <c r="B1" s="5"/>
      <c r="C1" s="5"/>
      <c r="D1" s="5"/>
      <c r="E1" s="5"/>
      <c r="F1"/>
      <c r="G1" s="5"/>
      <c r="I1"/>
      <c r="J1" s="5"/>
      <c r="M1"/>
    </row>
    <row r="2" spans="1:13" ht="30.75" customHeight="1" x14ac:dyDescent="0.3">
      <c r="F2" s="56" t="s">
        <v>41</v>
      </c>
      <c r="H2" s="56"/>
      <c r="I2" s="36"/>
      <c r="K2"/>
      <c r="L2"/>
      <c r="M2"/>
    </row>
    <row r="3" spans="1:13" x14ac:dyDescent="0.3">
      <c r="A3" s="75" t="s">
        <v>47</v>
      </c>
      <c r="B3" s="75"/>
      <c r="C3" s="75"/>
      <c r="D3" s="75"/>
      <c r="E3" s="75"/>
      <c r="F3" s="75"/>
      <c r="G3" s="75"/>
      <c r="H3" s="75"/>
      <c r="I3" s="42"/>
      <c r="J3" s="42"/>
      <c r="K3" s="42"/>
      <c r="L3" s="42"/>
      <c r="M3"/>
    </row>
    <row r="4" spans="1:13" x14ac:dyDescent="0.3">
      <c r="A4" s="76"/>
      <c r="B4" s="76"/>
      <c r="C4" s="76"/>
      <c r="D4" s="76"/>
      <c r="E4" s="76"/>
      <c r="F4" s="76"/>
      <c r="G4" s="76"/>
      <c r="H4" s="76"/>
      <c r="I4" s="76"/>
      <c r="J4" s="76"/>
      <c r="M4"/>
    </row>
    <row r="5" spans="1:13" ht="18" x14ac:dyDescent="0.3">
      <c r="A5" s="41"/>
      <c r="B5" s="59"/>
      <c r="C5" s="59"/>
      <c r="D5" s="59"/>
      <c r="E5" s="59"/>
      <c r="F5" s="52" t="s">
        <v>43</v>
      </c>
      <c r="G5" s="37"/>
      <c r="H5" s="58"/>
      <c r="I5" s="58"/>
      <c r="J5" s="10"/>
      <c r="K5"/>
      <c r="L5"/>
      <c r="M5"/>
    </row>
    <row r="6" spans="1:13" ht="23.4" x14ac:dyDescent="0.3">
      <c r="A6" s="6" t="s">
        <v>0</v>
      </c>
      <c r="B6" s="6" t="s">
        <v>1</v>
      </c>
      <c r="C6" s="54" t="s">
        <v>37</v>
      </c>
      <c r="D6" s="54" t="s">
        <v>40</v>
      </c>
      <c r="E6" s="60" t="s">
        <v>39</v>
      </c>
      <c r="F6" s="53" t="s">
        <v>44</v>
      </c>
      <c r="G6" s="62" t="s">
        <v>38</v>
      </c>
      <c r="H6" s="39"/>
      <c r="I6" s="57"/>
      <c r="J6" s="57"/>
      <c r="K6" s="58"/>
      <c r="L6"/>
      <c r="M6"/>
    </row>
    <row r="7" spans="1:13" ht="16.2" x14ac:dyDescent="0.3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65">
        <v>7</v>
      </c>
      <c r="H7" s="50"/>
      <c r="I7" s="50"/>
      <c r="J7" s="50"/>
      <c r="K7" s="57"/>
      <c r="L7"/>
      <c r="M7"/>
    </row>
    <row r="8" spans="1:13" ht="58.5" customHeight="1" x14ac:dyDescent="0.3">
      <c r="A8" s="6">
        <v>1</v>
      </c>
      <c r="B8" s="63" t="s">
        <v>36</v>
      </c>
      <c r="C8" s="63"/>
      <c r="D8" s="63"/>
      <c r="E8" s="63"/>
      <c r="F8" s="54">
        <v>30</v>
      </c>
      <c r="G8" s="66">
        <f>C8*F8</f>
        <v>0</v>
      </c>
      <c r="H8" s="50"/>
      <c r="I8" s="50"/>
      <c r="J8" s="50"/>
      <c r="K8" s="57"/>
      <c r="L8"/>
      <c r="M8"/>
    </row>
    <row r="9" spans="1:13" x14ac:dyDescent="0.3">
      <c r="A9" s="61"/>
      <c r="B9" s="64"/>
      <c r="C9" s="64"/>
      <c r="D9" s="64"/>
      <c r="E9" s="64"/>
      <c r="F9" s="61"/>
      <c r="G9" s="66">
        <f>C9*F9</f>
        <v>0</v>
      </c>
      <c r="I9"/>
      <c r="J9" s="5"/>
      <c r="M9"/>
    </row>
    <row r="10" spans="1:13" ht="16.2" x14ac:dyDescent="0.3">
      <c r="A10" s="37"/>
      <c r="B10" s="38"/>
      <c r="C10" s="38"/>
      <c r="D10" s="38"/>
      <c r="E10" s="38"/>
      <c r="F10" s="38"/>
      <c r="G10" s="38"/>
      <c r="I10"/>
      <c r="J10" s="5"/>
      <c r="M10"/>
    </row>
    <row r="11" spans="1:13" ht="15" customHeight="1" x14ac:dyDescent="0.3">
      <c r="A11" s="48"/>
      <c r="B11" s="48"/>
      <c r="C11" s="48"/>
      <c r="D11" s="48"/>
      <c r="E11" s="48"/>
      <c r="F11" s="48"/>
      <c r="G11" s="48"/>
      <c r="M11"/>
    </row>
    <row r="12" spans="1:13" x14ac:dyDescent="0.3">
      <c r="A12" s="48"/>
      <c r="B12" s="48"/>
      <c r="C12" s="48"/>
      <c r="D12" s="48"/>
      <c r="E12" s="48"/>
      <c r="F12" s="48"/>
      <c r="G12" s="48"/>
      <c r="M12"/>
    </row>
    <row r="13" spans="1:13" x14ac:dyDescent="0.3">
      <c r="B13" s="5"/>
      <c r="C13" s="5"/>
      <c r="D13" s="5"/>
      <c r="E13" s="5"/>
      <c r="F13"/>
      <c r="G13" s="5"/>
      <c r="M13"/>
    </row>
    <row r="14" spans="1:13" x14ac:dyDescent="0.3">
      <c r="B14" s="5"/>
      <c r="C14" s="5"/>
      <c r="D14" s="5"/>
      <c r="E14" s="5"/>
      <c r="F14"/>
      <c r="G14" s="5"/>
      <c r="M14"/>
    </row>
    <row r="15" spans="1:13" ht="17.399999999999999" x14ac:dyDescent="0.3">
      <c r="A15" s="2"/>
    </row>
    <row r="16" spans="1:13" x14ac:dyDescent="0.3">
      <c r="A16" s="3"/>
      <c r="F16"/>
      <c r="H16"/>
      <c r="I16"/>
      <c r="K16"/>
      <c r="L16"/>
      <c r="M16"/>
    </row>
    <row r="17" spans="1:13" x14ac:dyDescent="0.3">
      <c r="A17" s="3"/>
      <c r="F17"/>
      <c r="H17"/>
      <c r="I17"/>
      <c r="K17"/>
      <c r="L17"/>
      <c r="M17"/>
    </row>
  </sheetData>
  <mergeCells count="2">
    <mergeCell ref="A3:H3"/>
    <mergeCell ref="A4:J4"/>
  </mergeCells>
  <pageMargins left="0.25" right="0.25" top="0.75" bottom="0.75" header="0.3" footer="0.3"/>
  <pageSetup paperSize="9" scale="6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workbookViewId="0">
      <selection activeCell="A2" sqref="A2:J9"/>
    </sheetView>
  </sheetViews>
  <sheetFormatPr defaultRowHeight="14.4" x14ac:dyDescent="0.3"/>
  <cols>
    <col min="1" max="1" width="5.88671875" customWidth="1"/>
    <col min="2" max="2" width="38.109375" customWidth="1"/>
    <col min="3" max="3" width="23.44140625" customWidth="1"/>
    <col min="4" max="4" width="19.5546875" customWidth="1"/>
    <col min="5" max="5" width="15.77734375" customWidth="1"/>
    <col min="6" max="6" width="44.109375" style="5" customWidth="1"/>
    <col min="7" max="7" width="23.6640625" customWidth="1"/>
    <col min="8" max="8" width="35.33203125" style="5" customWidth="1"/>
    <col min="9" max="9" width="13" style="5" customWidth="1"/>
    <col min="10" max="10" width="11.6640625" customWidth="1"/>
    <col min="11" max="11" width="15.6640625" style="5" customWidth="1"/>
    <col min="12" max="12" width="15" style="5" hidden="1" customWidth="1"/>
    <col min="13" max="13" width="14.33203125" style="5" customWidth="1"/>
  </cols>
  <sheetData>
    <row r="1" spans="1:13" x14ac:dyDescent="0.3">
      <c r="B1" s="5"/>
      <c r="C1" s="5"/>
      <c r="D1" s="5"/>
      <c r="E1" s="5"/>
      <c r="F1"/>
      <c r="G1" s="5"/>
      <c r="I1"/>
      <c r="J1" s="5"/>
      <c r="M1"/>
    </row>
    <row r="2" spans="1:13" ht="30.75" customHeight="1" x14ac:dyDescent="0.3">
      <c r="F2" s="49" t="s">
        <v>42</v>
      </c>
      <c r="H2" s="49"/>
      <c r="I2" s="36"/>
      <c r="K2"/>
      <c r="L2"/>
      <c r="M2"/>
    </row>
    <row r="3" spans="1:13" x14ac:dyDescent="0.3">
      <c r="A3" s="75" t="s">
        <v>34</v>
      </c>
      <c r="B3" s="75"/>
      <c r="C3" s="75"/>
      <c r="D3" s="75"/>
      <c r="E3" s="75"/>
      <c r="F3" s="75"/>
      <c r="G3" s="75"/>
      <c r="H3" s="75"/>
      <c r="I3" s="42"/>
      <c r="J3" s="42"/>
      <c r="K3" s="42"/>
      <c r="L3" s="42"/>
      <c r="M3"/>
    </row>
    <row r="4" spans="1:13" x14ac:dyDescent="0.3">
      <c r="A4" s="76"/>
      <c r="B4" s="76"/>
      <c r="C4" s="76"/>
      <c r="D4" s="76"/>
      <c r="E4" s="76"/>
      <c r="F4" s="76"/>
      <c r="G4" s="76"/>
      <c r="H4" s="76"/>
      <c r="I4" s="76"/>
      <c r="J4" s="76"/>
      <c r="M4"/>
    </row>
    <row r="5" spans="1:13" ht="18" x14ac:dyDescent="0.3">
      <c r="A5" s="41"/>
      <c r="B5" s="40"/>
      <c r="C5" s="59"/>
      <c r="D5" s="59"/>
      <c r="E5" s="59"/>
      <c r="F5" s="52" t="s">
        <v>43</v>
      </c>
      <c r="G5" s="37"/>
      <c r="H5" s="45"/>
      <c r="I5" s="45"/>
      <c r="J5" s="10"/>
      <c r="K5"/>
      <c r="L5"/>
      <c r="M5"/>
    </row>
    <row r="6" spans="1:13" ht="23.4" x14ac:dyDescent="0.3">
      <c r="A6" s="6" t="s">
        <v>0</v>
      </c>
      <c r="B6" s="6" t="s">
        <v>1</v>
      </c>
      <c r="C6" s="54" t="s">
        <v>37</v>
      </c>
      <c r="D6" s="54" t="s">
        <v>40</v>
      </c>
      <c r="E6" s="60" t="s">
        <v>39</v>
      </c>
      <c r="F6" s="53" t="s">
        <v>44</v>
      </c>
      <c r="G6" s="62" t="s">
        <v>38</v>
      </c>
      <c r="H6" s="39"/>
      <c r="I6" s="44"/>
      <c r="J6" s="44"/>
      <c r="K6" s="45"/>
      <c r="L6"/>
      <c r="M6"/>
    </row>
    <row r="7" spans="1:13" ht="16.2" x14ac:dyDescent="0.3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65">
        <v>6</v>
      </c>
      <c r="H7" s="47"/>
      <c r="I7" s="47"/>
      <c r="J7" s="47"/>
      <c r="K7" s="44"/>
      <c r="L7"/>
      <c r="M7"/>
    </row>
    <row r="8" spans="1:13" ht="61.5" customHeight="1" x14ac:dyDescent="0.3">
      <c r="A8" s="6">
        <v>1</v>
      </c>
      <c r="B8" s="63" t="s">
        <v>35</v>
      </c>
      <c r="C8" s="63"/>
      <c r="D8" s="63"/>
      <c r="E8" s="63"/>
      <c r="F8" s="54">
        <v>20</v>
      </c>
      <c r="G8" s="66">
        <f>C8*F8</f>
        <v>0</v>
      </c>
      <c r="H8" s="47"/>
      <c r="I8" s="47"/>
      <c r="J8" s="47"/>
      <c r="L8"/>
      <c r="M8"/>
    </row>
    <row r="9" spans="1:13" x14ac:dyDescent="0.3">
      <c r="A9" s="61"/>
      <c r="B9" s="64"/>
      <c r="C9" s="64"/>
      <c r="D9" s="64"/>
      <c r="E9" s="64"/>
      <c r="F9" s="61"/>
      <c r="G9" s="66">
        <f>C9*F9</f>
        <v>0</v>
      </c>
      <c r="I9"/>
      <c r="J9" s="5"/>
      <c r="M9"/>
    </row>
    <row r="10" spans="1:13" ht="16.2" x14ac:dyDescent="0.3">
      <c r="A10" s="37"/>
      <c r="B10" s="38"/>
      <c r="C10" s="38"/>
      <c r="D10" s="38"/>
      <c r="E10" s="38"/>
      <c r="F10" s="38"/>
      <c r="G10" s="38"/>
      <c r="I10"/>
      <c r="J10" s="5"/>
      <c r="M10"/>
    </row>
    <row r="11" spans="1:13" ht="15" customHeight="1" x14ac:dyDescent="0.3">
      <c r="A11" s="48"/>
      <c r="B11" s="48"/>
      <c r="C11" s="48"/>
      <c r="D11" s="48"/>
      <c r="E11" s="48"/>
      <c r="F11" s="48"/>
      <c r="G11" s="48"/>
      <c r="M11"/>
    </row>
    <row r="12" spans="1:13" x14ac:dyDescent="0.3">
      <c r="A12" s="48"/>
      <c r="B12" s="48"/>
      <c r="C12" s="48"/>
      <c r="D12" s="48"/>
      <c r="E12" s="48"/>
      <c r="F12" s="48"/>
      <c r="G12" s="48"/>
      <c r="M12"/>
    </row>
    <row r="13" spans="1:13" x14ac:dyDescent="0.3">
      <c r="B13" s="5"/>
      <c r="C13" s="5"/>
      <c r="D13" s="5"/>
      <c r="E13" s="5"/>
      <c r="F13"/>
      <c r="G13" s="5"/>
      <c r="M13"/>
    </row>
    <row r="14" spans="1:13" x14ac:dyDescent="0.3">
      <c r="B14" s="5"/>
      <c r="C14" s="5"/>
      <c r="D14" s="5"/>
      <c r="E14" s="5"/>
      <c r="F14"/>
      <c r="G14" s="5"/>
      <c r="M14"/>
    </row>
    <row r="15" spans="1:13" ht="17.399999999999999" x14ac:dyDescent="0.3">
      <c r="A15" s="2"/>
    </row>
    <row r="16" spans="1:13" x14ac:dyDescent="0.3">
      <c r="A16" s="3"/>
      <c r="F16"/>
      <c r="H16"/>
      <c r="I16"/>
      <c r="K16"/>
      <c r="L16"/>
      <c r="M16"/>
    </row>
    <row r="17" spans="1:13" x14ac:dyDescent="0.3">
      <c r="A17" s="3"/>
      <c r="F17"/>
      <c r="H17"/>
      <c r="I17"/>
      <c r="K17"/>
      <c r="L17"/>
      <c r="M17"/>
    </row>
  </sheetData>
  <mergeCells count="2">
    <mergeCell ref="A3:H3"/>
    <mergeCell ref="A4:J4"/>
  </mergeCells>
  <pageMargins left="0.7" right="0.7" top="0.75" bottom="0.75" header="0.3" footer="0.3"/>
  <pageSetup paperSize="9" scale="5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tabSelected="1" workbookViewId="0">
      <selection activeCell="A3" sqref="A3:H3"/>
    </sheetView>
  </sheetViews>
  <sheetFormatPr defaultRowHeight="14.4" x14ac:dyDescent="0.3"/>
  <cols>
    <col min="1" max="1" width="5.88671875" customWidth="1"/>
    <col min="2" max="2" width="37.33203125" customWidth="1"/>
    <col min="3" max="3" width="25.5546875" customWidth="1"/>
    <col min="4" max="4" width="23.5546875" customWidth="1"/>
    <col min="5" max="5" width="19" customWidth="1"/>
    <col min="6" max="6" width="34.88671875" style="5" customWidth="1"/>
    <col min="7" max="7" width="27.77734375" customWidth="1"/>
    <col min="8" max="8" width="26.109375" style="5" customWidth="1"/>
    <col min="9" max="9" width="13.109375" style="5" customWidth="1"/>
    <col min="10" max="10" width="12.109375" customWidth="1"/>
    <col min="11" max="11" width="11" style="5" customWidth="1"/>
    <col min="12" max="12" width="12.5546875" style="5" customWidth="1"/>
    <col min="13" max="13" width="12.109375" style="5" customWidth="1"/>
  </cols>
  <sheetData>
    <row r="1" spans="1:13" ht="45.75" customHeight="1" x14ac:dyDescent="0.3">
      <c r="B1" s="5"/>
      <c r="C1" s="5"/>
      <c r="D1" s="5"/>
      <c r="E1" s="5"/>
      <c r="F1" s="49" t="s">
        <v>42</v>
      </c>
      <c r="G1" s="5"/>
      <c r="H1" s="49"/>
      <c r="I1"/>
      <c r="J1" s="5"/>
    </row>
    <row r="2" spans="1:13" ht="15" customHeight="1" x14ac:dyDescent="0.3">
      <c r="H2" s="46"/>
      <c r="I2" s="77"/>
      <c r="J2" s="77"/>
      <c r="K2" s="77"/>
    </row>
    <row r="3" spans="1:13" x14ac:dyDescent="0.3">
      <c r="A3" s="75" t="s">
        <v>46</v>
      </c>
      <c r="B3" s="75"/>
      <c r="C3" s="75"/>
      <c r="D3" s="75"/>
      <c r="E3" s="75"/>
      <c r="F3" s="75"/>
      <c r="G3" s="75"/>
      <c r="H3" s="75"/>
      <c r="I3" s="77"/>
      <c r="J3" s="77"/>
      <c r="K3" s="77"/>
    </row>
    <row r="4" spans="1:13" x14ac:dyDescent="0.3">
      <c r="A4" s="76"/>
      <c r="B4" s="76"/>
      <c r="C4" s="76"/>
      <c r="D4" s="76"/>
      <c r="E4" s="76"/>
      <c r="F4" s="76"/>
      <c r="G4" s="76"/>
      <c r="H4" s="76"/>
      <c r="I4" s="76"/>
      <c r="J4" s="76"/>
    </row>
    <row r="5" spans="1:13" ht="18" x14ac:dyDescent="0.3">
      <c r="A5" s="41"/>
      <c r="B5" s="40"/>
      <c r="C5" s="40"/>
      <c r="D5" s="40"/>
      <c r="E5" s="40"/>
      <c r="F5" s="55" t="s">
        <v>43</v>
      </c>
      <c r="G5" s="37"/>
      <c r="H5" s="45"/>
      <c r="I5" s="45"/>
      <c r="J5" s="5"/>
      <c r="L5"/>
      <c r="M5"/>
    </row>
    <row r="6" spans="1:13" ht="33.75" customHeight="1" x14ac:dyDescent="0.3">
      <c r="A6" s="6" t="s">
        <v>0</v>
      </c>
      <c r="B6" s="6" t="s">
        <v>1</v>
      </c>
      <c r="C6" s="54" t="s">
        <v>37</v>
      </c>
      <c r="D6" s="54" t="s">
        <v>40</v>
      </c>
      <c r="E6" s="60" t="s">
        <v>39</v>
      </c>
      <c r="F6" s="53" t="s">
        <v>45</v>
      </c>
      <c r="G6" s="62" t="s">
        <v>38</v>
      </c>
      <c r="H6" s="39"/>
      <c r="I6" s="44"/>
      <c r="J6" s="44"/>
      <c r="M6"/>
    </row>
    <row r="7" spans="1:13" ht="16.2" x14ac:dyDescent="0.3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65">
        <v>7</v>
      </c>
      <c r="H7" s="47"/>
      <c r="I7" s="47"/>
      <c r="J7" s="47"/>
      <c r="M7"/>
    </row>
    <row r="8" spans="1:13" ht="45" customHeight="1" x14ac:dyDescent="0.3">
      <c r="A8" s="6">
        <v>1</v>
      </c>
      <c r="B8" s="63" t="s">
        <v>35</v>
      </c>
      <c r="C8" s="63"/>
      <c r="D8" s="63"/>
      <c r="E8" s="63"/>
      <c r="F8" s="54">
        <v>10</v>
      </c>
      <c r="G8" s="66">
        <f>C8*F8</f>
        <v>0</v>
      </c>
      <c r="H8" s="47"/>
      <c r="I8" s="47"/>
      <c r="J8" s="47"/>
      <c r="M8"/>
    </row>
    <row r="9" spans="1:13" x14ac:dyDescent="0.3">
      <c r="A9" s="61"/>
      <c r="B9" s="64"/>
      <c r="C9" s="64"/>
      <c r="D9" s="64"/>
      <c r="E9" s="64"/>
      <c r="F9" s="61"/>
      <c r="G9" s="66">
        <f>C9*F9</f>
        <v>0</v>
      </c>
      <c r="H9" s="43"/>
      <c r="I9"/>
      <c r="J9" s="5"/>
    </row>
    <row r="10" spans="1:13" ht="45.75" customHeight="1" x14ac:dyDescent="0.3">
      <c r="A10" s="37"/>
      <c r="B10" s="51"/>
      <c r="C10" s="51"/>
      <c r="D10" s="51"/>
      <c r="E10" s="51"/>
      <c r="F10" s="51"/>
      <c r="G10" s="5"/>
      <c r="H10" s="51"/>
    </row>
    <row r="11" spans="1:13" ht="15" customHeight="1" x14ac:dyDescent="0.3">
      <c r="A11" s="48"/>
      <c r="B11" s="48"/>
      <c r="C11" s="48"/>
      <c r="D11" s="48"/>
      <c r="E11" s="48"/>
      <c r="F11" s="48"/>
      <c r="H11" s="48"/>
    </row>
    <row r="12" spans="1:13" x14ac:dyDescent="0.3">
      <c r="A12" s="48"/>
      <c r="B12" s="48"/>
      <c r="C12" s="48"/>
      <c r="D12" s="48"/>
      <c r="E12" s="48"/>
      <c r="F12" s="48"/>
      <c r="H12" s="48"/>
    </row>
    <row r="13" spans="1:13" x14ac:dyDescent="0.3">
      <c r="B13" s="5"/>
      <c r="C13" s="5"/>
      <c r="D13" s="5"/>
      <c r="E13" s="5"/>
      <c r="F13"/>
    </row>
  </sheetData>
  <mergeCells count="3">
    <mergeCell ref="A3:H3"/>
    <mergeCell ref="A4:J4"/>
    <mergeCell ref="I2:K3"/>
  </mergeCells>
  <pageMargins left="3.937007874015748E-2" right="0" top="0.15748031496062992" bottom="0.15748031496062992" header="0" footer="0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8"/>
  <sheetViews>
    <sheetView topLeftCell="A24" workbookViewId="0">
      <selection activeCell="Q47" sqref="Q47"/>
    </sheetView>
  </sheetViews>
  <sheetFormatPr defaultRowHeight="14.4" x14ac:dyDescent="0.3"/>
  <cols>
    <col min="1" max="1" width="18.44140625" customWidth="1"/>
  </cols>
  <sheetData>
    <row r="2" spans="1:2" x14ac:dyDescent="0.3">
      <c r="A2" t="s">
        <v>18</v>
      </c>
    </row>
    <row r="3" spans="1:2" ht="15" x14ac:dyDescent="0.25">
      <c r="A3" t="s">
        <v>21</v>
      </c>
    </row>
    <row r="4" spans="1:2" ht="15" x14ac:dyDescent="0.25">
      <c r="A4">
        <v>2018</v>
      </c>
      <c r="B4" s="5" t="e">
        <f>#REF!</f>
        <v>#REF!</v>
      </c>
    </row>
    <row r="5" spans="1:2" ht="15" x14ac:dyDescent="0.25">
      <c r="A5">
        <v>2019</v>
      </c>
      <c r="B5" s="5" t="e">
        <f>#REF!</f>
        <v>#REF!</v>
      </c>
    </row>
    <row r="6" spans="1:2" ht="15" x14ac:dyDescent="0.25">
      <c r="A6" t="s">
        <v>22</v>
      </c>
    </row>
    <row r="7" spans="1:2" ht="15" x14ac:dyDescent="0.25">
      <c r="A7">
        <v>2018</v>
      </c>
      <c r="B7" s="5" t="e">
        <f>'cz. III PSA Bił'!#REF!</f>
        <v>#REF!</v>
      </c>
    </row>
    <row r="8" spans="1:2" ht="15" x14ac:dyDescent="0.25">
      <c r="A8">
        <v>2019</v>
      </c>
      <c r="B8" s="5" t="e">
        <f>'cz. III PSA Bił'!#REF!</f>
        <v>#REF!</v>
      </c>
    </row>
    <row r="10" spans="1:2" x14ac:dyDescent="0.3">
      <c r="A10" t="s">
        <v>19</v>
      </c>
    </row>
    <row r="11" spans="1:2" ht="15" x14ac:dyDescent="0.25">
      <c r="A11" t="s">
        <v>21</v>
      </c>
    </row>
    <row r="12" spans="1:2" ht="15" x14ac:dyDescent="0.25">
      <c r="A12">
        <v>2018</v>
      </c>
      <c r="B12" s="5" t="e">
        <f>#REF!</f>
        <v>#REF!</v>
      </c>
    </row>
    <row r="13" spans="1:2" ht="15" x14ac:dyDescent="0.25">
      <c r="A13">
        <v>2019</v>
      </c>
      <c r="B13" s="5" t="e">
        <f>#REF!</f>
        <v>#REF!</v>
      </c>
    </row>
    <row r="14" spans="1:2" ht="15" x14ac:dyDescent="0.25">
      <c r="A14" t="s">
        <v>22</v>
      </c>
    </row>
    <row r="15" spans="1:2" ht="15" x14ac:dyDescent="0.25">
      <c r="A15">
        <v>2018</v>
      </c>
      <c r="B15" s="5" t="e">
        <f>'cz. VI PSA Chełm'!#REF!</f>
        <v>#REF!</v>
      </c>
    </row>
    <row r="16" spans="1:2" ht="15" x14ac:dyDescent="0.25">
      <c r="A16">
        <v>2019</v>
      </c>
      <c r="B16" s="5" t="e">
        <f>'cz. VI PSA Chełm'!#REF!</f>
        <v>#REF!</v>
      </c>
    </row>
    <row r="19" spans="1:2" x14ac:dyDescent="0.3">
      <c r="A19" t="s">
        <v>20</v>
      </c>
    </row>
    <row r="20" spans="1:2" ht="15" x14ac:dyDescent="0.25">
      <c r="A20" t="s">
        <v>21</v>
      </c>
    </row>
    <row r="21" spans="1:2" ht="15" x14ac:dyDescent="0.25">
      <c r="A21">
        <v>2018</v>
      </c>
      <c r="B21" s="5">
        <f>'T.L.2020-2021'!F19</f>
        <v>2716.41</v>
      </c>
    </row>
    <row r="22" spans="1:2" ht="15" x14ac:dyDescent="0.25">
      <c r="A22">
        <v>2019</v>
      </c>
      <c r="B22" s="5">
        <f>'T.L.2020-2021'!I19</f>
        <v>2747.57</v>
      </c>
    </row>
    <row r="23" spans="1:2" ht="15" x14ac:dyDescent="0.25">
      <c r="A23" t="s">
        <v>22</v>
      </c>
    </row>
    <row r="24" spans="1:2" ht="15" x14ac:dyDescent="0.25">
      <c r="B24" s="5"/>
    </row>
    <row r="25" spans="1:2" ht="15" x14ac:dyDescent="0.25">
      <c r="B25" s="5"/>
    </row>
    <row r="30" spans="1:2" ht="15" x14ac:dyDescent="0.25">
      <c r="B30" s="5"/>
    </row>
    <row r="31" spans="1:2" ht="15" x14ac:dyDescent="0.25">
      <c r="B31" s="5"/>
    </row>
    <row r="33" spans="1:2" ht="15" x14ac:dyDescent="0.25">
      <c r="B33" s="5"/>
    </row>
    <row r="34" spans="1:2" ht="15" x14ac:dyDescent="0.25">
      <c r="B34" s="5"/>
    </row>
    <row r="36" spans="1:2" ht="15" x14ac:dyDescent="0.25">
      <c r="B36" s="5"/>
    </row>
    <row r="37" spans="1:2" ht="15" x14ac:dyDescent="0.25">
      <c r="B37" s="5"/>
    </row>
    <row r="38" spans="1:2" ht="15" x14ac:dyDescent="0.25">
      <c r="B38" s="5"/>
    </row>
    <row r="40" spans="1:2" ht="15" x14ac:dyDescent="0.25">
      <c r="A40" s="36"/>
      <c r="B40" s="5"/>
    </row>
    <row r="41" spans="1:2" ht="15" x14ac:dyDescent="0.25">
      <c r="B41" s="5"/>
    </row>
    <row r="42" spans="1:2" ht="15" x14ac:dyDescent="0.25">
      <c r="B42" s="5"/>
    </row>
    <row r="44" spans="1:2" ht="15" x14ac:dyDescent="0.25">
      <c r="B44" s="5"/>
    </row>
    <row r="45" spans="1:2" ht="15" x14ac:dyDescent="0.25">
      <c r="B45" s="5"/>
    </row>
    <row r="46" spans="1:2" ht="15" x14ac:dyDescent="0.25">
      <c r="B46" s="5"/>
    </row>
    <row r="48" spans="1:2" ht="15" x14ac:dyDescent="0.25">
      <c r="B48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T.L.2020-2021</vt:lpstr>
      <vt:lpstr>cz. I MM Bił</vt:lpstr>
      <vt:lpstr>cz. III PSA Bił</vt:lpstr>
      <vt:lpstr>cz. VI PSA Chełm</vt:lpstr>
      <vt:lpstr>łącznie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Nizio, Sabina</dc:creator>
  <cp:lastModifiedBy>Mazurek, Anna</cp:lastModifiedBy>
  <cp:lastPrinted>2024-10-25T07:58:10Z</cp:lastPrinted>
  <dcterms:created xsi:type="dcterms:W3CDTF">2018-01-30T11:03:17Z</dcterms:created>
  <dcterms:modified xsi:type="dcterms:W3CDTF">2024-10-29T10:55:18Z</dcterms:modified>
</cp:coreProperties>
</file>