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19100677\Desktop\Postępowania\Postępowania 2024\7. Październik 2024\Serwis systemów SIMATIC, DELTA-V - 1,65 MLN PZP\4. Publikacja\"/>
    </mc:Choice>
  </mc:AlternateContent>
  <bookViews>
    <workbookView xWindow="1290" yWindow="0" windowWidth="28800" windowHeight="12300"/>
  </bookViews>
  <sheets>
    <sheet name="1.Zbiorcza tabela cenowa" sheetId="5" r:id="rId1"/>
    <sheet name="2.Zakres i harm. przeglądów" sheetId="16" r:id="rId2"/>
    <sheet name="3.Pozostałe stawki" sheetId="12" r:id="rId3"/>
  </sheets>
  <definedNames>
    <definedName name="_xlnm._FilterDatabase" localSheetId="2" hidden="1">'3.Pozostałe stawki'!$A$7:$D$7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 i="12" l="1"/>
  <c r="F10" i="12"/>
  <c r="F11" i="12"/>
  <c r="F12" i="12"/>
  <c r="F13" i="12"/>
  <c r="F8" i="12" l="1"/>
  <c r="I9" i="16" l="1"/>
  <c r="I10" i="16"/>
  <c r="I11" i="16"/>
  <c r="I12" i="16"/>
  <c r="I13" i="16"/>
  <c r="I8" i="16"/>
  <c r="F9" i="12"/>
  <c r="F15" i="12"/>
  <c r="F16" i="12"/>
  <c r="F17" i="12"/>
  <c r="F18" i="12" l="1"/>
  <c r="I14" i="16"/>
  <c r="C14" i="5" s="1"/>
  <c r="D4" i="16"/>
  <c r="D3" i="16"/>
  <c r="D2" i="16"/>
  <c r="D4" i="12"/>
  <c r="D3" i="12"/>
  <c r="D2" i="12"/>
  <c r="C15" i="5" l="1"/>
  <c r="E15" i="5" s="1"/>
  <c r="E14" i="5"/>
  <c r="E16" i="5" l="1"/>
  <c r="C16" i="5" s="1"/>
  <c r="E17" i="5" l="1"/>
  <c r="E18" i="5" s="1"/>
</calcChain>
</file>

<file path=xl/sharedStrings.xml><?xml version="1.0" encoding="utf-8"?>
<sst xmlns="http://schemas.openxmlformats.org/spreadsheetml/2006/main" count="93" uniqueCount="69">
  <si>
    <t>Nazwa Wykonawcy:</t>
  </si>
  <si>
    <t>Adres:</t>
  </si>
  <si>
    <t>NIP:</t>
  </si>
  <si>
    <t>Wartość oferty netto:</t>
  </si>
  <si>
    <t>Wartość oferty brutto (netto + 23% VAT):</t>
  </si>
  <si>
    <t>rbg</t>
  </si>
  <si>
    <t xml:space="preserve">Tabela nr 1 - Zbiorcza Tabela Cenowa </t>
  </si>
  <si>
    <t>Warstwa operatorska</t>
  </si>
  <si>
    <t>Warstwa procesowa</t>
  </si>
  <si>
    <t>Koszt planowych przeglądów serwisowych (zgodnie z OPZ i tabelą nr 2 w załączniku)</t>
  </si>
  <si>
    <t>Szacowany koszt rozliczeń z uwzględnieniem procentowego kosztu zakupu (zgodnie z OPZ i tabelą nr 3 w załączniku)</t>
  </si>
  <si>
    <t>Szacowany koszt prac awaryjnych oraz czynności dodatkowych rozliczanych z roboczogodzin (zgodnie z OPZ i tabelą nr 3 w załączniku)</t>
  </si>
  <si>
    <t>UWAGA
W ww. cenach jednostkowych Wykonawca uwzględni wszystkie koszty związane z realizacją przedmiotu zamówienia w tym koszty dojazdu i noclegu. Nie należy dodawać nowych pozycji w przedmiotowym Formularzu cenowym.</t>
  </si>
  <si>
    <t>1</t>
  </si>
  <si>
    <t>Hardware</t>
  </si>
  <si>
    <t>Software</t>
  </si>
  <si>
    <t>System operacyjny</t>
  </si>
  <si>
    <t>Warstwa komunikacyjna</t>
  </si>
  <si>
    <t>Aplikacja SCADA/HMI 
Oprogramowanie narzędziowe</t>
  </si>
  <si>
    <t>Szacowane koszty części zamiennych wraz z kosztami zakupu</t>
  </si>
  <si>
    <t>* Wypełnia Zamawiający</t>
  </si>
  <si>
    <t>** Wypełnia Wykonawca</t>
  </si>
  <si>
    <t>Tabela nr 3 - Wykaz stawek nieujętych w zestawieniu prac</t>
  </si>
  <si>
    <t>Program sterujący PLC</t>
  </si>
  <si>
    <t>Szafy sterownicze z PLC</t>
  </si>
  <si>
    <t>Switch, 
Firewall sprzętowy,
Konwerter portów szeregowych, Konwerter protokołów przemysłowych,
Serwer portów szeregowych</t>
  </si>
  <si>
    <t>Stacja komputerowa
Serwer
Macierz dyskowa
HMI</t>
  </si>
  <si>
    <t>Tabela nr 2 - Zakres i harmonogram przeglądów</t>
  </si>
  <si>
    <t>Hardware i Software</t>
  </si>
  <si>
    <t>1. Skanowanie dysków oprogramowaniem antywirusowym,
2. Defragmentacja dysków (raport z diagnozy należy przekazać Zamawiającemu w postaci pliku pdf),
3. Sprawdzenie poprawności systemu plików, sprawdzenie zajętości dysków, usunięcie zbędnych plików, 
4. Przegląd dziennika zdarzeń systemu operacyjnego oraz aplikacji, analiza przyczyn zdarzenia, 
5. Analiza logów systemowych,
6. Parametryzacja i modyfikacja w celu zwiększenia wydajności systemu,
7. Test wydajności komponentów komputera oprogramowaniem diagnostycznym (raport z diagnozy należy przekazać Zamawiającemu w postaci pliku pdf),
8. Analiza logów systemowych,
9. Aktualizacja sterowników, patchy i bazy wirusów, 
10. Wykonanie kopii zapasowej systemu operacyjnego,</t>
  </si>
  <si>
    <t>1. Czyszczenie z zewnątrz i wewnątrz szaf sterowniczych,
2. Dokręcenie zidentyfikowanych, luźnych połączeń śrubowych,
3. Wymiana filtrów,
4. Kontrola układu chłodzenia,
5. Sprawdzenie środowiska pracy urządzeń (temperatura, wilgotność itp.),
6. Wymiana baterii zabudowanych w sterownikach (jeśli są),
7. Sprawdzenie działania redundancji zasilania (jeżeli występuje),
8. Sprawdzenie działania redundancji jednostki centralnej PLC (jeżeli występuje),
9. Sprawdzenie działania redundancji modułów I/O PLC (jeżeli występuje),
10. Sprawdzenie poziomów napięć zasilania,
11. Sprawdzenie stanu LED modułów i ich wizualna ocena,
12. Weryfikacja oznaczeń w szafie sterowniczej, 
13. Weryfikacja konieczności aktualizacji dokumentacji technicznej,</t>
  </si>
  <si>
    <t>1. Czyszczenie wnętrza komputera,
2. Reset komputera,
3. Weryfikacja napięć zasilacza komputerowego, 
4. Sprawdzenie środowiska pracy urządzeń (temperatura, wilgotność itp.),
5. Sprawdzenie poprawności działania monitorów (zbieżność, ostrość, balans kolorów) i w razie konieczności wymiana,
6. Sprawdzenie poprawności działania urządzeń peryferyjnych; klawiatura, myszka, drukarka itp.,
7. Wymiana elementów podlegających naturalnemu zużyciu,</t>
  </si>
  <si>
    <t xml:space="preserve">1. Analiza wewnętrznych błędów systemowych i błędów logicznych programu PLC (należy przedstawić Zamawiającemu wykaz występujących błędów wraz z wynikami ich rozwiązania),
2. Diagnostyka sprzętowa modułów I/O i CPU,
3.Weryfikacja obciążenia PLC,
4. Weryfikacja wykorzystania pamięci wewnętrznej PLC,
5. Weryfikacja czasu cyklu wykonywania programu PLC,
6. Weryfikacja synchronizacji z zewnętrznym serwerem czasu rzeczywistego (jeżeli występuje),
7. Weryfikacja obciążenia interfejsów komunikacyjnych,
8. Backup programu PLC,
9. Weryfikacja aktualizacji fimware'u/patchy jednostki CPU w uzgodnieniu z Zamawiającym,
</t>
  </si>
  <si>
    <t>1. Analiza błędów wewnętrznych aplikacji SCADA/HMI (należy przedstawić Zamawiającemu wykaz występujących błędów wraz z wynikami ich rozwiązania),
2. Diagnozowanie problemów funkcjonalnych systemu z poziomu aplikacji SCADA tzn. przetestowanie manualnego i automatycznego sterowania UAR, sekwencji itp.,
3. W razie dużych uchybów regulacji i opóźnień strojenie UAR,
4. Weryfikacja działania elementów graficznych, 
5. Sprawdzenie nawigacji pomiędzy ekranami wizualizacji HMI/SCADA,
6. Backup aplikacji SCADA,
7. Instalacja dostępnych aktualizacji/poprawek oprogramowania,</t>
  </si>
  <si>
    <t xml:space="preserve">1. Sprawdzenie redundancji komunikacji (jeżeli jest stosowana),
2. Diagnozowanie problemów z okablowaniem sieci i uszkodzeniami interfejsu komunikacyjnego,
3. Diagnostyka protokołu komunikacyjnego w przypadku problemów z komunikacją,
4. Weryfikacja poprawności parametryzacji sieci komunikacyjnej,
5. Eliminacja zakłóceń sieci  (jeżeli problem występuje),
6. Przywrócenie komunikacji (jeżeli problem występuje),
7. Sprawdzenie reflektometrem magistrali danych (w przypadku problemów komunikacją),
8. Weryfikacja dzienników błędów elementów sieciowych (switche, routery),
9. Aktualizacja fimware'u / patchy itp. </t>
  </si>
  <si>
    <t>Nazwa pozycji:
[1]</t>
  </si>
  <si>
    <t>Wartość pozycji [PLN netto/rok]
[2]</t>
  </si>
  <si>
    <t>Czas trwania umowy [lat]
[3]</t>
  </si>
  <si>
    <t>Wartość pozycji w okresie trwania umowy
[4]=[2x3]</t>
  </si>
  <si>
    <t>Lp.
[1]</t>
  </si>
  <si>
    <t>Czynność
[2]</t>
  </si>
  <si>
    <t>Jednostka
[3]</t>
  </si>
  <si>
    <t>Szacunkowa ilość w czasie trwania umowy*
[4]</t>
  </si>
  <si>
    <t>Cena jednostkowa [PLN]**
[5]</t>
  </si>
  <si>
    <t>Koszt całkowity w czasie trwania umowy
[6]=[4x5]</t>
  </si>
  <si>
    <t>Grupa funkcyjna
[2]</t>
  </si>
  <si>
    <t>Urządzenie
[3]</t>
  </si>
  <si>
    <t>Ilość
[4]</t>
  </si>
  <si>
    <t>Czynność utrzymaniowa
[4]</t>
  </si>
  <si>
    <t>Ilość czynności w ciągu roku
[5]</t>
  </si>
  <si>
    <t>Koszt jednostkowy przeglądu w PLN
[6]</t>
  </si>
  <si>
    <t>Roczny koszt w PLN
[7]=[5x6]</t>
  </si>
  <si>
    <t>Do użytku wewnętrznego w PGE EC S.A.
do czasu publikacji</t>
  </si>
  <si>
    <t>Stawka przerobowa roboczogodziny dla 1 pracownika (prace związane z wykonywaniem analiz i usuwaniem podatności cyberbezpieczeństwa)</t>
  </si>
  <si>
    <t>Stawka przerobowa roboczogodziny dla 1 pracownika (prace programistyczne zdalne)</t>
  </si>
  <si>
    <t>Stawka przerobowa roboczogodziny dla 1 pracownika (prace projektowe)</t>
  </si>
  <si>
    <t>zł</t>
  </si>
  <si>
    <t xml:space="preserve">Stawka przerobowa roboczogodziny dla 1 pracownika dla serwisowych prac programistycznych na obiekcie  </t>
  </si>
  <si>
    <t>Stawka przerobowa roboczogodziny dla 1 pracownika pracy projektanta (przygotowywanie dokumentacji, udział i opracowanie analiz)</t>
  </si>
  <si>
    <t>Stawka przerobowa roboczogodziny dla 1 pracownika dla prac programistycznych związanych z tworzeniem nowych algorytmów sterowania i synoptyk</t>
  </si>
  <si>
    <t>Stawka przerobowa roboczogodziny dla 1 pracownika dla prac programistycznych związanych strojeniem i regulacją układów sterowania, wykonywanie rozruchów, udział w ruchu próbnym</t>
  </si>
  <si>
    <t xml:space="preserve">Stawka przerobowa roboczogodziny dla 1 pracownika dla prac związanych z wykonywaniem testów SAT na obiekcie, opracowaniem protokołów z testów </t>
  </si>
  <si>
    <t>Stawka przerobowa roboczogodziny dla 1 pracownika dla prac elektromonterskich (układanie kabli, zakończenie kabli w szafach, podłączenie, montaż tras kablowych, prefabrykacje szaf sterowniczych, montaż i wymiana komponentów systemu sterowania)</t>
  </si>
  <si>
    <t xml:space="preserve">Stawka przerobowa roboczogodziny dla 1 pracownika dla prac związanych z udziałem w naradach, spotkaniach roboczych </t>
  </si>
  <si>
    <t>Serwis systemów pozablokowych, SIMATIC i DELTA-V w PGE EC Oddział Wybrzeże w Gdańsku</t>
  </si>
  <si>
    <r>
      <rPr>
        <b/>
        <sz val="8"/>
        <color theme="1"/>
        <rFont val="Calibri"/>
        <family val="2"/>
        <charset val="238"/>
        <scheme val="minor"/>
      </rPr>
      <t>Informacja dla Wykonawcy</t>
    </r>
    <r>
      <rPr>
        <sz val="8"/>
        <color theme="1"/>
        <rFont val="Calibri"/>
        <family val="2"/>
        <charset val="238"/>
        <scheme val="minor"/>
      </rPr>
      <t xml:space="preserve">
 Wykonawca wypełnia wyłącznie pola oznaczone zielonym kolore</t>
    </r>
    <r>
      <rPr>
        <sz val="8"/>
        <rFont val="Calibri"/>
        <family val="2"/>
        <charset val="238"/>
        <scheme val="minor"/>
      </rPr>
      <t xml:space="preserve">m (arkusze o numerach 1, 2, 3). </t>
    </r>
    <r>
      <rPr>
        <sz val="8"/>
        <color theme="1"/>
        <rFont val="Calibri"/>
        <family val="2"/>
        <charset val="238"/>
        <scheme val="minor"/>
      </rPr>
      <t xml:space="preserve">Pola oznaczone na pomarańczowo przeliczane są automatycznie. </t>
    </r>
  </si>
  <si>
    <t>SUMA (poz. 1-10)</t>
  </si>
  <si>
    <t xml:space="preserve">Suma </t>
  </si>
  <si>
    <t xml:space="preserve">dokument należy podpisać kwalifikowanym podpisem elektronicznym
przez osobę lub osoby umocowane 
do złożenia podpisu w imieniu Wykonawcy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</si>
</sst>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zł&quot;_-;\-* #,##0.00\ &quot;zł&quot;_-;_-* &quot;-&quot;??\ &quot;zł&quot;_-;_-@_-"/>
    <numFmt numFmtId="164" formatCode="#,##0.00\ &quot;zł&quot;"/>
  </numFmts>
  <fonts count="15"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sz val="11"/>
      <name val="Calibri"/>
      <family val="2"/>
      <charset val="238"/>
      <scheme val="minor"/>
    </font>
    <font>
      <b/>
      <sz val="11"/>
      <name val="Calibri"/>
      <family val="2"/>
      <charset val="238"/>
      <scheme val="minor"/>
    </font>
    <font>
      <b/>
      <sz val="8"/>
      <color theme="1"/>
      <name val="Calibri"/>
      <family val="2"/>
      <charset val="238"/>
      <scheme val="minor"/>
    </font>
    <font>
      <b/>
      <i/>
      <sz val="8"/>
      <color rgb="FFFF0000"/>
      <name val="Calibri"/>
      <family val="2"/>
      <charset val="238"/>
      <scheme val="minor"/>
    </font>
    <font>
      <sz val="8"/>
      <color theme="1"/>
      <name val="Calibri"/>
      <family val="2"/>
      <charset val="238"/>
      <scheme val="minor"/>
    </font>
    <font>
      <sz val="8"/>
      <name val="Calibri"/>
      <family val="2"/>
      <charset val="238"/>
      <scheme val="minor"/>
    </font>
    <font>
      <i/>
      <sz val="8"/>
      <color rgb="FFFF0000"/>
      <name val="Calibri"/>
      <family val="2"/>
      <charset val="238"/>
      <scheme val="minor"/>
    </font>
    <font>
      <sz val="8"/>
      <color theme="1"/>
      <name val="Calibri"/>
      <family val="2"/>
      <charset val="238"/>
      <scheme val="minor"/>
    </font>
    <font>
      <sz val="12"/>
      <color theme="1"/>
      <name val="Arial"/>
      <family val="2"/>
      <charset val="238"/>
    </font>
    <font>
      <b/>
      <sz val="12"/>
      <color theme="1"/>
      <name val="Calibri"/>
      <family val="2"/>
      <charset val="238"/>
      <scheme val="minor"/>
    </font>
    <font>
      <i/>
      <sz val="8"/>
      <color theme="0" tint="-0.249977111117893"/>
      <name val="Calibri"/>
      <family val="2"/>
      <charset val="238"/>
      <scheme val="minor"/>
    </font>
    <font>
      <b/>
      <sz val="8"/>
      <color rgb="FF00B050"/>
      <name val="Calibri"/>
      <family val="2"/>
      <charset val="238"/>
      <scheme val="minor"/>
    </font>
  </fonts>
  <fills count="17">
    <fill>
      <patternFill patternType="none"/>
    </fill>
    <fill>
      <patternFill patternType="gray125"/>
    </fill>
    <fill>
      <patternFill patternType="solid">
        <fgColor theme="4" tint="0.79998168889431442"/>
        <bgColor theme="4" tint="0.79998168889431442"/>
      </patternFill>
    </fill>
    <fill>
      <patternFill patternType="solid">
        <fgColor theme="0"/>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5" tint="0.39997558519241921"/>
        <bgColor indexed="64"/>
      </patternFill>
    </fill>
    <fill>
      <patternFill patternType="solid">
        <fgColor theme="0"/>
        <bgColor theme="4" tint="0.79998168889431442"/>
      </patternFill>
    </fill>
    <fill>
      <patternFill patternType="solid">
        <fgColor rgb="FF92D050"/>
        <bgColor indexed="64"/>
      </patternFill>
    </fill>
    <fill>
      <patternFill patternType="solid">
        <fgColor theme="5" tint="0.59999389629810485"/>
        <bgColor theme="4" tint="0.79998168889431442"/>
      </patternFill>
    </fill>
    <fill>
      <patternFill patternType="solid">
        <fgColor theme="5" tint="0.59999389629810485"/>
        <bgColor indexed="64"/>
      </patternFill>
    </fill>
    <fill>
      <patternFill patternType="solid">
        <fgColor theme="9" tint="0.79998168889431442"/>
        <bgColor theme="4" tint="0.79998168889431442"/>
      </patternFill>
    </fill>
    <fill>
      <patternFill patternType="solid">
        <fgColor theme="9" tint="0.79998168889431442"/>
        <bgColor indexed="64"/>
      </patternFill>
    </fill>
    <fill>
      <patternFill patternType="solid">
        <fgColor theme="4" tint="0.399975585192419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s>
  <cellStyleXfs count="5">
    <xf numFmtId="0" fontId="0"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cellStyleXfs>
  <cellXfs count="153">
    <xf numFmtId="0" fontId="0" fillId="0" borderId="0" xfId="0"/>
    <xf numFmtId="0" fontId="3" fillId="0" borderId="0" xfId="0" applyFont="1"/>
    <xf numFmtId="0" fontId="7" fillId="0" borderId="0" xfId="0" applyFont="1"/>
    <xf numFmtId="0" fontId="7" fillId="0" borderId="0" xfId="0" applyFont="1" applyAlignment="1">
      <alignment wrapText="1"/>
    </xf>
    <xf numFmtId="0" fontId="5" fillId="0" borderId="0" xfId="0" applyFont="1" applyBorder="1"/>
    <xf numFmtId="0" fontId="5" fillId="3" borderId="0" xfId="0" applyFont="1" applyFill="1" applyBorder="1" applyAlignment="1">
      <alignment horizontal="center"/>
    </xf>
    <xf numFmtId="44" fontId="9" fillId="0" borderId="0" xfId="1" applyFont="1" applyBorder="1" applyAlignment="1">
      <alignment horizontal="center" vertical="center"/>
    </xf>
    <xf numFmtId="9" fontId="9" fillId="0" borderId="0" xfId="0" applyNumberFormat="1" applyFont="1" applyBorder="1" applyAlignment="1">
      <alignment horizontal="right" vertical="center"/>
    </xf>
    <xf numFmtId="0" fontId="7" fillId="0" borderId="0" xfId="0" applyFont="1" applyBorder="1" applyAlignment="1">
      <alignment horizontal="center" vertical="center" wrapText="1"/>
    </xf>
    <xf numFmtId="0" fontId="0" fillId="0" borderId="0" xfId="0" applyFill="1" applyBorder="1" applyAlignment="1">
      <alignment horizontal="center" vertical="center"/>
    </xf>
    <xf numFmtId="0" fontId="5" fillId="4" borderId="6" xfId="0" applyFont="1" applyFill="1" applyBorder="1" applyAlignment="1">
      <alignment horizontal="left" vertical="center" wrapText="1"/>
    </xf>
    <xf numFmtId="49" fontId="5" fillId="4" borderId="3" xfId="0" applyNumberFormat="1" applyFont="1" applyFill="1" applyBorder="1" applyAlignment="1">
      <alignment horizontal="center" vertical="center" wrapText="1"/>
    </xf>
    <xf numFmtId="49" fontId="5" fillId="4" borderId="4" xfId="0" applyNumberFormat="1" applyFont="1" applyFill="1" applyBorder="1" applyAlignment="1">
      <alignment horizontal="center" vertical="center" wrapText="1"/>
    </xf>
    <xf numFmtId="0" fontId="5" fillId="4" borderId="4" xfId="0" applyFont="1" applyFill="1" applyBorder="1" applyAlignment="1">
      <alignment horizontal="right" vertical="center" wrapText="1"/>
    </xf>
    <xf numFmtId="0" fontId="8" fillId="0" borderId="5" xfId="0" applyFont="1" applyBorder="1" applyAlignment="1">
      <alignment horizontal="left" vertical="center" wrapText="1"/>
    </xf>
    <xf numFmtId="164" fontId="7" fillId="7" borderId="1" xfId="0" applyNumberFormat="1" applyFont="1" applyFill="1" applyBorder="1" applyAlignment="1">
      <alignment horizontal="right" vertical="center"/>
    </xf>
    <xf numFmtId="164" fontId="7" fillId="7" borderId="2" xfId="0" applyNumberFormat="1" applyFont="1" applyFill="1" applyBorder="1" applyAlignment="1">
      <alignment horizontal="right" vertical="center"/>
    </xf>
    <xf numFmtId="164" fontId="5" fillId="8" borderId="23" xfId="0" applyNumberFormat="1" applyFont="1" applyFill="1" applyBorder="1" applyAlignment="1">
      <alignment horizontal="right" vertical="center"/>
    </xf>
    <xf numFmtId="164" fontId="5" fillId="9" borderId="23" xfId="0" applyNumberFormat="1" applyFont="1" applyFill="1" applyBorder="1" applyAlignment="1">
      <alignment horizontal="right" vertical="center"/>
    </xf>
    <xf numFmtId="0" fontId="3" fillId="0" borderId="0" xfId="0" applyFont="1" applyAlignment="1">
      <alignment horizontal="center"/>
    </xf>
    <xf numFmtId="0" fontId="3" fillId="0" borderId="0" xfId="0" applyFont="1"/>
    <xf numFmtId="0" fontId="7" fillId="0" borderId="0" xfId="0" applyFont="1"/>
    <xf numFmtId="0" fontId="8" fillId="0" borderId="5" xfId="0" applyFont="1" applyBorder="1" applyAlignment="1">
      <alignment horizontal="left" vertical="center" wrapText="1"/>
    </xf>
    <xf numFmtId="164" fontId="7" fillId="7" borderId="1" xfId="0" applyNumberFormat="1" applyFont="1" applyFill="1" applyBorder="1" applyAlignment="1">
      <alignment horizontal="right" vertical="center"/>
    </xf>
    <xf numFmtId="164" fontId="10" fillId="7" borderId="2" xfId="0" applyNumberFormat="1" applyFont="1" applyFill="1" applyBorder="1" applyAlignment="1">
      <alignment horizontal="right" vertical="center"/>
    </xf>
    <xf numFmtId="0" fontId="2" fillId="0" borderId="0" xfId="4"/>
    <xf numFmtId="0" fontId="11" fillId="0" borderId="0" xfId="4" applyFont="1" applyBorder="1" applyAlignment="1">
      <alignment horizontal="center" vertical="center"/>
    </xf>
    <xf numFmtId="0" fontId="11" fillId="0" borderId="21" xfId="4" applyFont="1" applyBorder="1" applyAlignment="1">
      <alignment horizontal="center" vertical="center"/>
    </xf>
    <xf numFmtId="0" fontId="3" fillId="2" borderId="1" xfId="4" applyFont="1" applyFill="1" applyBorder="1" applyAlignment="1">
      <alignment vertical="top" wrapText="1"/>
    </xf>
    <xf numFmtId="49" fontId="3" fillId="2" borderId="1" xfId="4" applyNumberFormat="1" applyFont="1" applyFill="1" applyBorder="1" applyAlignment="1">
      <alignment vertical="top" wrapText="1"/>
    </xf>
    <xf numFmtId="0" fontId="2" fillId="0" borderId="0" xfId="4" applyAlignment="1">
      <alignment wrapText="1"/>
    </xf>
    <xf numFmtId="49" fontId="2" fillId="0" borderId="0" xfId="4" applyNumberFormat="1" applyAlignment="1">
      <alignment wrapText="1"/>
    </xf>
    <xf numFmtId="0" fontId="11" fillId="0" borderId="0" xfId="4" applyFont="1" applyBorder="1" applyAlignment="1">
      <alignment horizontal="center" vertical="center"/>
    </xf>
    <xf numFmtId="0" fontId="2" fillId="2" borderId="27" xfId="4" applyFont="1" applyFill="1" applyBorder="1" applyAlignment="1">
      <alignment horizontal="center" vertical="top" wrapText="1"/>
    </xf>
    <xf numFmtId="49" fontId="3" fillId="2" borderId="3" xfId="4" applyNumberFormat="1" applyFont="1" applyFill="1" applyBorder="1" applyAlignment="1">
      <alignment vertical="top" wrapText="1"/>
    </xf>
    <xf numFmtId="0" fontId="11" fillId="0" borderId="0" xfId="4" applyFont="1" applyBorder="1" applyAlignment="1">
      <alignment horizontal="left" vertical="center"/>
    </xf>
    <xf numFmtId="0" fontId="2" fillId="2" borderId="1" xfId="4" applyFont="1" applyFill="1" applyBorder="1" applyAlignment="1">
      <alignment horizontal="center" vertical="top" wrapText="1"/>
    </xf>
    <xf numFmtId="0" fontId="3" fillId="2" borderId="1" xfId="4" applyFont="1" applyFill="1" applyBorder="1" applyAlignment="1">
      <alignment horizontal="center" vertical="top" wrapText="1"/>
    </xf>
    <xf numFmtId="0" fontId="2" fillId="10" borderId="27" xfId="4" applyFont="1" applyFill="1" applyBorder="1" applyAlignment="1">
      <alignment horizontal="center" vertical="top" wrapText="1"/>
    </xf>
    <xf numFmtId="49" fontId="3" fillId="10" borderId="3" xfId="4" applyNumberFormat="1" applyFont="1" applyFill="1" applyBorder="1" applyAlignment="1">
      <alignment vertical="top" wrapText="1"/>
    </xf>
    <xf numFmtId="49" fontId="3" fillId="10" borderId="1" xfId="4" applyNumberFormat="1" applyFont="1" applyFill="1" applyBorder="1" applyAlignment="1">
      <alignment vertical="top" wrapText="1"/>
    </xf>
    <xf numFmtId="0" fontId="3" fillId="10" borderId="3" xfId="4" applyFont="1" applyFill="1" applyBorder="1" applyAlignment="1">
      <alignment vertical="top" wrapText="1"/>
    </xf>
    <xf numFmtId="49" fontId="3" fillId="2" borderId="1" xfId="4" applyNumberFormat="1" applyFont="1" applyFill="1" applyBorder="1" applyAlignment="1">
      <alignment horizontal="center" vertical="top" wrapText="1"/>
    </xf>
    <xf numFmtId="49" fontId="3" fillId="2" borderId="3" xfId="4" applyNumberFormat="1" applyFont="1" applyFill="1" applyBorder="1" applyAlignment="1">
      <alignment horizontal="center" vertical="top" wrapText="1"/>
    </xf>
    <xf numFmtId="49" fontId="3" fillId="10" borderId="1" xfId="4" applyNumberFormat="1" applyFont="1" applyFill="1" applyBorder="1" applyAlignment="1">
      <alignment horizontal="center" vertical="top" wrapText="1"/>
    </xf>
    <xf numFmtId="0" fontId="3" fillId="10" borderId="3" xfId="4" applyFont="1" applyFill="1" applyBorder="1" applyAlignment="1">
      <alignment horizontal="center" vertical="top" wrapText="1"/>
    </xf>
    <xf numFmtId="0" fontId="2" fillId="2" borderId="3" xfId="4" applyFont="1" applyFill="1" applyBorder="1" applyAlignment="1">
      <alignment horizontal="center" vertical="top" wrapText="1"/>
    </xf>
    <xf numFmtId="0" fontId="3" fillId="2" borderId="29" xfId="4" applyFont="1" applyFill="1" applyBorder="1" applyAlignment="1">
      <alignment horizontal="left" vertical="top" wrapText="1"/>
    </xf>
    <xf numFmtId="49" fontId="3" fillId="2" borderId="29" xfId="4" applyNumberFormat="1" applyFont="1" applyFill="1" applyBorder="1" applyAlignment="1">
      <alignment horizontal="center" vertical="top" wrapText="1"/>
    </xf>
    <xf numFmtId="0" fontId="2" fillId="3" borderId="0" xfId="4" applyFill="1"/>
    <xf numFmtId="0" fontId="2" fillId="3" borderId="24" xfId="4" applyFont="1" applyFill="1" applyBorder="1" applyAlignment="1">
      <alignment horizontal="center" vertical="top" wrapText="1"/>
    </xf>
    <xf numFmtId="0" fontId="3" fillId="3" borderId="1" xfId="4" applyFont="1" applyFill="1" applyBorder="1" applyAlignment="1">
      <alignment vertical="top" wrapText="1"/>
    </xf>
    <xf numFmtId="49" fontId="3" fillId="3" borderId="1" xfId="4" applyNumberFormat="1" applyFont="1" applyFill="1" applyBorder="1" applyAlignment="1">
      <alignment vertical="top" wrapText="1"/>
    </xf>
    <xf numFmtId="49" fontId="3" fillId="10" borderId="3" xfId="4" applyNumberFormat="1" applyFont="1" applyFill="1" applyBorder="1" applyAlignment="1">
      <alignment horizontal="center" vertical="top" wrapText="1"/>
    </xf>
    <xf numFmtId="0" fontId="3" fillId="3" borderId="1" xfId="4" applyFont="1" applyFill="1" applyBorder="1" applyAlignment="1">
      <alignment horizontal="center" vertical="top" wrapText="1"/>
    </xf>
    <xf numFmtId="0" fontId="11" fillId="0" borderId="21" xfId="4" applyFont="1" applyBorder="1" applyAlignment="1">
      <alignment vertical="center"/>
    </xf>
    <xf numFmtId="0" fontId="2" fillId="0" borderId="0" xfId="4" applyFont="1" applyBorder="1" applyAlignment="1">
      <alignment horizontal="left" vertical="top"/>
    </xf>
    <xf numFmtId="0" fontId="2" fillId="0" borderId="21" xfId="4" applyFont="1" applyBorder="1" applyAlignment="1">
      <alignment vertical="center"/>
    </xf>
    <xf numFmtId="1" fontId="13" fillId="3" borderId="2" xfId="0" applyNumberFormat="1" applyFont="1" applyFill="1" applyBorder="1" applyAlignment="1">
      <alignment horizontal="right" vertical="center"/>
    </xf>
    <xf numFmtId="1" fontId="13" fillId="3" borderId="7" xfId="0" applyNumberFormat="1" applyFont="1" applyFill="1" applyBorder="1" applyAlignment="1">
      <alignment horizontal="right" vertical="center"/>
    </xf>
    <xf numFmtId="44" fontId="3" fillId="12" borderId="28" xfId="4" applyNumberFormat="1" applyFont="1" applyFill="1" applyBorder="1" applyAlignment="1">
      <alignment vertical="top" wrapText="1"/>
    </xf>
    <xf numFmtId="44" fontId="2" fillId="13" borderId="23" xfId="4" applyNumberFormat="1" applyFill="1" applyBorder="1" applyAlignment="1">
      <alignment wrapText="1"/>
    </xf>
    <xf numFmtId="44" fontId="3" fillId="14" borderId="3" xfId="4" applyNumberFormat="1" applyFont="1" applyFill="1" applyBorder="1" applyAlignment="1">
      <alignment vertical="top" wrapText="1"/>
    </xf>
    <xf numFmtId="0" fontId="4" fillId="16" borderId="26" xfId="4" applyFont="1" applyFill="1" applyBorder="1" applyAlignment="1">
      <alignment horizontal="center" vertical="center" wrapText="1"/>
    </xf>
    <xf numFmtId="49" fontId="4" fillId="16" borderId="26" xfId="4" applyNumberFormat="1" applyFont="1" applyFill="1" applyBorder="1" applyAlignment="1">
      <alignment horizontal="center" vertical="center" wrapText="1"/>
    </xf>
    <xf numFmtId="0" fontId="4" fillId="16" borderId="23" xfId="4" applyFont="1" applyFill="1" applyBorder="1" applyAlignment="1">
      <alignment horizontal="center" vertical="center" wrapText="1"/>
    </xf>
    <xf numFmtId="44" fontId="3" fillId="15" borderId="3" xfId="1" applyFont="1" applyFill="1" applyBorder="1" applyAlignment="1">
      <alignment horizontal="center" vertical="center"/>
    </xf>
    <xf numFmtId="0" fontId="4" fillId="16" borderId="17" xfId="4" applyFont="1" applyFill="1" applyBorder="1" applyAlignment="1">
      <alignment horizontal="center" vertical="center" wrapText="1"/>
    </xf>
    <xf numFmtId="0" fontId="14" fillId="0" borderId="21" xfId="0" applyFont="1" applyBorder="1" applyAlignment="1">
      <alignment horizontal="right" wrapText="1"/>
    </xf>
    <xf numFmtId="0" fontId="14" fillId="0" borderId="0" xfId="0" applyFont="1" applyBorder="1" applyAlignment="1">
      <alignment wrapText="1"/>
    </xf>
    <xf numFmtId="0" fontId="1" fillId="16" borderId="37" xfId="4" applyFont="1" applyFill="1" applyBorder="1" applyAlignment="1">
      <alignment horizontal="center" vertical="center" wrapText="1"/>
    </xf>
    <xf numFmtId="49" fontId="1" fillId="16" borderId="37" xfId="4" applyNumberFormat="1" applyFont="1" applyFill="1" applyBorder="1" applyAlignment="1">
      <alignment horizontal="center" vertical="center" wrapText="1"/>
    </xf>
    <xf numFmtId="0" fontId="3" fillId="4" borderId="3" xfId="0" applyFont="1" applyFill="1" applyBorder="1" applyAlignment="1">
      <alignment horizontal="center" vertical="center"/>
    </xf>
    <xf numFmtId="44" fontId="4" fillId="13" borderId="28" xfId="0" applyNumberFormat="1" applyFont="1" applyFill="1" applyBorder="1" applyAlignment="1">
      <alignment horizontal="center" vertical="center"/>
    </xf>
    <xf numFmtId="0" fontId="3" fillId="6" borderId="1" xfId="0" applyFont="1" applyFill="1" applyBorder="1" applyAlignment="1">
      <alignment horizontal="center" vertical="center"/>
    </xf>
    <xf numFmtId="0" fontId="1" fillId="11" borderId="0" xfId="0" applyFont="1" applyFill="1" applyAlignment="1">
      <alignment horizontal="center" vertical="center" wrapText="1"/>
    </xf>
    <xf numFmtId="0" fontId="3" fillId="0" borderId="0" xfId="0" applyFont="1" applyAlignment="1">
      <alignment horizontal="center"/>
    </xf>
    <xf numFmtId="0" fontId="3" fillId="4" borderId="1" xfId="0" applyFont="1" applyFill="1" applyBorder="1" applyAlignment="1">
      <alignment horizontal="center" vertical="center"/>
    </xf>
    <xf numFmtId="0" fontId="3" fillId="6" borderId="3" xfId="0" applyFont="1" applyFill="1" applyBorder="1" applyAlignment="1">
      <alignment horizontal="center" vertical="center"/>
    </xf>
    <xf numFmtId="0" fontId="3" fillId="6" borderId="3" xfId="0" applyFont="1" applyFill="1" applyBorder="1" applyAlignment="1">
      <alignment horizontal="center" vertical="center" wrapText="1"/>
    </xf>
    <xf numFmtId="0" fontId="3" fillId="4" borderId="27" xfId="0" applyFont="1" applyFill="1" applyBorder="1" applyAlignment="1">
      <alignment horizontal="center" vertical="center"/>
    </xf>
    <xf numFmtId="0" fontId="3" fillId="4" borderId="3" xfId="0" applyFont="1" applyFill="1" applyBorder="1" applyAlignment="1">
      <alignment vertical="center" wrapText="1"/>
    </xf>
    <xf numFmtId="0" fontId="3" fillId="6" borderId="1" xfId="0" applyFont="1" applyFill="1" applyBorder="1" applyAlignment="1">
      <alignment vertical="center" wrapText="1"/>
    </xf>
    <xf numFmtId="0" fontId="3" fillId="4" borderId="1" xfId="0" applyFont="1" applyFill="1" applyBorder="1" applyAlignment="1">
      <alignment vertical="center" wrapText="1"/>
    </xf>
    <xf numFmtId="0" fontId="2" fillId="6" borderId="0" xfId="4" applyFill="1" applyAlignment="1">
      <alignment vertical="center" wrapText="1"/>
    </xf>
    <xf numFmtId="0" fontId="3" fillId="6" borderId="3" xfId="0" applyFont="1" applyFill="1" applyBorder="1" applyAlignment="1">
      <alignment vertical="center" wrapText="1"/>
    </xf>
    <xf numFmtId="0" fontId="3" fillId="6" borderId="6" xfId="0" applyFont="1" applyFill="1" applyBorder="1" applyAlignment="1">
      <alignment horizontal="center" vertical="center"/>
    </xf>
    <xf numFmtId="0" fontId="3" fillId="2" borderId="3" xfId="4" applyFont="1" applyFill="1" applyBorder="1" applyAlignment="1">
      <alignment horizontal="center" vertical="top" wrapText="1"/>
    </xf>
    <xf numFmtId="0" fontId="1" fillId="16" borderId="39" xfId="4" applyFont="1" applyFill="1" applyBorder="1" applyAlignment="1">
      <alignment horizontal="center" vertical="center" wrapText="1"/>
    </xf>
    <xf numFmtId="0" fontId="1" fillId="16" borderId="38" xfId="4" applyFont="1" applyFill="1" applyBorder="1" applyAlignment="1">
      <alignment horizontal="center" vertical="center" wrapText="1"/>
    </xf>
    <xf numFmtId="44" fontId="4" fillId="13" borderId="32" xfId="0" applyNumberFormat="1" applyFont="1" applyFill="1" applyBorder="1" applyAlignment="1">
      <alignment horizontal="center" vertical="center"/>
    </xf>
    <xf numFmtId="0" fontId="1" fillId="16" borderId="41" xfId="4" applyFont="1" applyFill="1" applyBorder="1" applyAlignment="1">
      <alignment horizontal="center" vertical="center" wrapText="1"/>
    </xf>
    <xf numFmtId="0" fontId="3" fillId="4" borderId="42" xfId="0" applyFont="1" applyFill="1" applyBorder="1" applyAlignment="1">
      <alignment horizontal="center" vertical="center"/>
    </xf>
    <xf numFmtId="0" fontId="14" fillId="0" borderId="21" xfId="0" applyFont="1" applyBorder="1" applyAlignment="1">
      <alignment horizontal="right" wrapText="1"/>
    </xf>
    <xf numFmtId="0" fontId="5" fillId="0" borderId="17" xfId="0" applyFont="1" applyBorder="1" applyAlignment="1">
      <alignment horizontal="right" vertical="center"/>
    </xf>
    <xf numFmtId="0" fontId="5" fillId="0" borderId="18" xfId="0" applyFont="1" applyBorder="1" applyAlignment="1">
      <alignment horizontal="right" vertical="center"/>
    </xf>
    <xf numFmtId="0" fontId="5" fillId="0" borderId="0" xfId="0" applyFont="1" applyAlignment="1">
      <alignment horizontal="left"/>
    </xf>
    <xf numFmtId="0" fontId="6" fillId="0" borderId="0" xfId="0" applyFont="1" applyAlignment="1">
      <alignment horizontal="center" wrapText="1"/>
    </xf>
    <xf numFmtId="0" fontId="7" fillId="0" borderId="0" xfId="0" applyFont="1" applyAlignment="1">
      <alignment horizontal="center" wrapText="1"/>
    </xf>
    <xf numFmtId="0" fontId="5" fillId="0" borderId="8" xfId="0" applyFont="1" applyBorder="1" applyAlignment="1">
      <alignment horizontal="left"/>
    </xf>
    <xf numFmtId="0" fontId="5" fillId="0" borderId="9" xfId="0" applyFont="1" applyBorder="1" applyAlignment="1">
      <alignment horizontal="left"/>
    </xf>
    <xf numFmtId="0" fontId="5" fillId="5" borderId="8" xfId="0" applyFont="1" applyFill="1" applyBorder="1" applyAlignment="1">
      <alignment horizontal="center"/>
    </xf>
    <xf numFmtId="0" fontId="5" fillId="5" borderId="10" xfId="0" applyFont="1" applyFill="1" applyBorder="1" applyAlignment="1">
      <alignment horizontal="center"/>
    </xf>
    <xf numFmtId="0" fontId="5" fillId="0" borderId="11" xfId="0" applyFont="1" applyBorder="1" applyAlignment="1">
      <alignment horizontal="left"/>
    </xf>
    <xf numFmtId="0" fontId="5" fillId="0" borderId="12" xfId="0" applyFont="1" applyBorder="1" applyAlignment="1">
      <alignment horizontal="left"/>
    </xf>
    <xf numFmtId="0" fontId="5" fillId="5" borderId="11" xfId="0" applyFont="1" applyFill="1" applyBorder="1" applyAlignment="1">
      <alignment horizontal="center"/>
    </xf>
    <xf numFmtId="0" fontId="5" fillId="5" borderId="13" xfId="0" applyFont="1" applyFill="1" applyBorder="1" applyAlignment="1">
      <alignment horizontal="center"/>
    </xf>
    <xf numFmtId="0" fontId="5" fillId="0" borderId="14" xfId="0" applyFont="1" applyBorder="1" applyAlignment="1">
      <alignment horizontal="left"/>
    </xf>
    <xf numFmtId="0" fontId="5" fillId="0" borderId="15" xfId="0" applyFont="1" applyBorder="1" applyAlignment="1">
      <alignment horizontal="left"/>
    </xf>
    <xf numFmtId="0" fontId="5" fillId="5" borderId="14" xfId="0" applyFont="1" applyFill="1" applyBorder="1" applyAlignment="1">
      <alignment horizontal="center"/>
    </xf>
    <xf numFmtId="0" fontId="5" fillId="5" borderId="16" xfId="0" applyFont="1" applyFill="1" applyBorder="1" applyAlignment="1">
      <alignment horizontal="center"/>
    </xf>
    <xf numFmtId="0" fontId="7" fillId="6" borderId="17" xfId="0" applyFont="1" applyFill="1" applyBorder="1" applyAlignment="1">
      <alignment horizontal="center" vertical="center" wrapText="1"/>
    </xf>
    <xf numFmtId="0" fontId="7" fillId="6" borderId="18" xfId="0" applyFont="1" applyFill="1" applyBorder="1" applyAlignment="1">
      <alignment horizontal="center" vertical="center" wrapText="1"/>
    </xf>
    <xf numFmtId="0" fontId="7" fillId="6" borderId="19" xfId="0" applyFont="1" applyFill="1" applyBorder="1" applyAlignment="1">
      <alignment horizontal="center" vertical="center" wrapText="1"/>
    </xf>
    <xf numFmtId="0" fontId="5" fillId="4" borderId="8" xfId="0" applyFont="1" applyFill="1" applyBorder="1" applyAlignment="1">
      <alignment horizontal="left" vertical="center"/>
    </xf>
    <xf numFmtId="0" fontId="5" fillId="4" borderId="9" xfId="0" applyFont="1" applyFill="1" applyBorder="1" applyAlignment="1">
      <alignment horizontal="left" vertical="center"/>
    </xf>
    <xf numFmtId="0" fontId="5" fillId="4" borderId="10" xfId="0" applyFont="1" applyFill="1" applyBorder="1" applyAlignment="1">
      <alignment horizontal="left" vertical="center"/>
    </xf>
    <xf numFmtId="0" fontId="5" fillId="0" borderId="20" xfId="0" applyFont="1" applyBorder="1" applyAlignment="1">
      <alignment horizontal="right" vertical="center"/>
    </xf>
    <xf numFmtId="0" fontId="5" fillId="0" borderId="21" xfId="0" applyFont="1" applyBorder="1" applyAlignment="1">
      <alignment horizontal="right" vertical="center"/>
    </xf>
    <xf numFmtId="0" fontId="5" fillId="0" borderId="22" xfId="0" applyFont="1" applyBorder="1" applyAlignment="1">
      <alignment horizontal="right" vertical="center"/>
    </xf>
    <xf numFmtId="0" fontId="5" fillId="0" borderId="34" xfId="0" applyFont="1" applyBorder="1" applyAlignment="1">
      <alignment horizontal="left"/>
    </xf>
    <xf numFmtId="0" fontId="5" fillId="0" borderId="35" xfId="0" applyFont="1" applyBorder="1" applyAlignment="1">
      <alignment horizontal="left"/>
    </xf>
    <xf numFmtId="0" fontId="5" fillId="0" borderId="24" xfId="0" applyFont="1" applyBorder="1" applyAlignment="1">
      <alignment horizontal="left"/>
    </xf>
    <xf numFmtId="0" fontId="5" fillId="0" borderId="1" xfId="0" applyFont="1" applyBorder="1" applyAlignment="1">
      <alignment horizontal="left"/>
    </xf>
    <xf numFmtId="0" fontId="5" fillId="0" borderId="30" xfId="0" applyFont="1" applyBorder="1" applyAlignment="1">
      <alignment horizontal="left"/>
    </xf>
    <xf numFmtId="0" fontId="5" fillId="0" borderId="31" xfId="0" applyFont="1" applyBorder="1" applyAlignment="1">
      <alignment horizontal="left"/>
    </xf>
    <xf numFmtId="0" fontId="5" fillId="3" borderId="35" xfId="0" applyFont="1" applyFill="1" applyBorder="1" applyAlignment="1">
      <alignment horizontal="center"/>
    </xf>
    <xf numFmtId="0" fontId="5" fillId="3" borderId="36" xfId="0" applyFont="1" applyFill="1" applyBorder="1" applyAlignment="1">
      <alignment horizontal="center"/>
    </xf>
    <xf numFmtId="0" fontId="5" fillId="3" borderId="1" xfId="0" applyFont="1" applyFill="1" applyBorder="1" applyAlignment="1">
      <alignment horizontal="center"/>
    </xf>
    <xf numFmtId="0" fontId="5" fillId="3" borderId="25" xfId="0" applyFont="1" applyFill="1" applyBorder="1" applyAlignment="1">
      <alignment horizontal="center"/>
    </xf>
    <xf numFmtId="0" fontId="5" fillId="3" borderId="31" xfId="0" applyFont="1" applyFill="1" applyBorder="1" applyAlignment="1">
      <alignment horizontal="center"/>
    </xf>
    <xf numFmtId="0" fontId="5" fillId="3" borderId="32" xfId="0" applyFont="1" applyFill="1" applyBorder="1" applyAlignment="1">
      <alignment horizontal="center"/>
    </xf>
    <xf numFmtId="0" fontId="12" fillId="0" borderId="23" xfId="4" applyFont="1" applyBorder="1" applyAlignment="1">
      <alignment horizontal="right"/>
    </xf>
    <xf numFmtId="0" fontId="3" fillId="2" borderId="7" xfId="4" applyFont="1" applyFill="1" applyBorder="1" applyAlignment="1">
      <alignment horizontal="left" vertical="top" wrapText="1"/>
    </xf>
    <xf numFmtId="0" fontId="3" fillId="2" borderId="3" xfId="4" applyFont="1" applyFill="1" applyBorder="1" applyAlignment="1">
      <alignment horizontal="left" vertical="top" wrapText="1"/>
    </xf>
    <xf numFmtId="0" fontId="3" fillId="2" borderId="29" xfId="4" applyFont="1" applyFill="1" applyBorder="1" applyAlignment="1">
      <alignment horizontal="center" vertical="top" wrapText="1"/>
    </xf>
    <xf numFmtId="0" fontId="3" fillId="2" borderId="3" xfId="4" applyFont="1" applyFill="1" applyBorder="1" applyAlignment="1">
      <alignment horizontal="center" vertical="top" wrapText="1"/>
    </xf>
    <xf numFmtId="49" fontId="4" fillId="16" borderId="26" xfId="4" applyNumberFormat="1" applyFont="1" applyFill="1" applyBorder="1" applyAlignment="1">
      <alignment horizontal="center" vertical="center" wrapText="1"/>
    </xf>
    <xf numFmtId="49" fontId="4" fillId="16" borderId="33" xfId="4" applyNumberFormat="1" applyFont="1" applyFill="1" applyBorder="1" applyAlignment="1">
      <alignment horizontal="center" vertical="center" wrapText="1"/>
    </xf>
    <xf numFmtId="0" fontId="3" fillId="0" borderId="0" xfId="0" applyFont="1" applyBorder="1" applyAlignment="1">
      <alignment horizontal="center"/>
    </xf>
    <xf numFmtId="0" fontId="3" fillId="0" borderId="0" xfId="0" applyFont="1" applyAlignment="1">
      <alignment horizontal="center"/>
    </xf>
    <xf numFmtId="0" fontId="3" fillId="0" borderId="21" xfId="0" applyFont="1" applyBorder="1" applyAlignment="1">
      <alignment horizontal="left"/>
    </xf>
    <xf numFmtId="0" fontId="3" fillId="16" borderId="14" xfId="0" applyFont="1" applyFill="1" applyBorder="1" applyAlignment="1">
      <alignment horizontal="center" vertical="center"/>
    </xf>
    <xf numFmtId="0" fontId="3" fillId="16" borderId="15" xfId="0" applyFont="1" applyFill="1" applyBorder="1" applyAlignment="1">
      <alignment horizontal="center" vertical="center"/>
    </xf>
    <xf numFmtId="0" fontId="3" fillId="16" borderId="40" xfId="0" applyFont="1" applyFill="1" applyBorder="1" applyAlignment="1">
      <alignment horizontal="center" vertical="center"/>
    </xf>
    <xf numFmtId="0" fontId="3" fillId="4" borderId="17" xfId="0" applyFont="1" applyFill="1" applyBorder="1" applyAlignment="1">
      <alignment horizontal="center" vertical="center" wrapText="1"/>
    </xf>
    <xf numFmtId="0" fontId="3" fillId="4" borderId="33" xfId="0" applyFont="1" applyFill="1" applyBorder="1" applyAlignment="1">
      <alignment horizontal="center" vertical="center" wrapText="1"/>
    </xf>
    <xf numFmtId="44" fontId="4" fillId="13" borderId="26" xfId="0" applyNumberFormat="1" applyFont="1" applyFill="1" applyBorder="1" applyAlignment="1">
      <alignment horizontal="center" vertical="center"/>
    </xf>
    <xf numFmtId="44" fontId="4" fillId="13" borderId="18" xfId="0" applyNumberFormat="1" applyFont="1" applyFill="1" applyBorder="1" applyAlignment="1">
      <alignment horizontal="center" vertical="center"/>
    </xf>
    <xf numFmtId="44" fontId="4" fillId="13" borderId="19" xfId="0" applyNumberFormat="1" applyFont="1" applyFill="1" applyBorder="1" applyAlignment="1">
      <alignment horizontal="center" vertical="center"/>
    </xf>
    <xf numFmtId="0" fontId="0" fillId="0" borderId="0" xfId="0" applyBorder="1"/>
    <xf numFmtId="0" fontId="0" fillId="0" borderId="1" xfId="0" applyBorder="1" applyAlignment="1" applyProtection="1">
      <alignment horizontal="center"/>
      <protection locked="0"/>
    </xf>
    <xf numFmtId="0" fontId="1" fillId="0" borderId="0" xfId="0" applyFont="1" applyBorder="1" applyAlignment="1">
      <alignment horizontal="center" wrapText="1"/>
    </xf>
  </cellXfs>
  <cellStyles count="5">
    <cellStyle name="Normalny" xfId="0" builtinId="0"/>
    <cellStyle name="Normalny 2" xfId="4"/>
    <cellStyle name="Normalny 4" xfId="2"/>
    <cellStyle name="Walutowy" xfId="1" builtinId="4"/>
    <cellStyle name="Walutowy 2" xfId="3"/>
  </cellStyles>
  <dxfs count="7">
    <dxf>
      <font>
        <b val="0"/>
        <i val="0"/>
        <strike val="0"/>
        <condense val="0"/>
        <extend val="0"/>
        <outline val="0"/>
        <shadow val="0"/>
        <u val="none"/>
        <vertAlign val="baseline"/>
        <sz val="8"/>
        <color theme="1"/>
        <name val="Calibri"/>
        <scheme val="minor"/>
      </font>
      <numFmt numFmtId="164" formatCode="#,##0.00\ &quot;zł&quot;"/>
      <fill>
        <patternFill patternType="solid">
          <fgColor indexed="64"/>
          <bgColor theme="5" tint="0.79998168889431442"/>
        </patternFill>
      </fill>
      <alignment horizontal="right" vertical="center" textRotation="0" wrapText="0" indent="0" justifyLastLine="0" shrinkToFit="0" readingOrder="0"/>
      <border diagonalUp="0" diagonalDown="0">
        <left style="thin">
          <color indexed="64"/>
        </left>
        <right/>
        <top style="thin">
          <color indexed="64"/>
        </top>
        <bottom style="thin">
          <color indexed="64"/>
        </bottom>
      </border>
    </dxf>
    <dxf>
      <font>
        <strike val="0"/>
        <outline val="0"/>
        <shadow val="0"/>
        <u val="none"/>
        <vertAlign val="baseline"/>
        <sz val="8"/>
        <color theme="0" tint="-0.249977111117893"/>
        <name val="Calibri"/>
        <scheme val="minor"/>
      </font>
      <border outline="0">
        <right style="thin">
          <color indexed="64"/>
        </right>
      </border>
    </dxf>
    <dxf>
      <font>
        <b val="0"/>
        <i val="0"/>
        <strike val="0"/>
        <condense val="0"/>
        <extend val="0"/>
        <outline val="0"/>
        <shadow val="0"/>
        <u val="none"/>
        <vertAlign val="baseline"/>
        <sz val="8"/>
        <color auto="1"/>
        <name val="Calibri"/>
        <scheme val="minor"/>
      </font>
      <numFmt numFmtId="164" formatCode="#,##0.00\ &quot;zł&quot;"/>
      <fill>
        <patternFill patternType="solid">
          <fgColor indexed="64"/>
          <bgColor theme="7" tint="0.79998168889431442"/>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alignment horizontal="left" vertical="center"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medium">
          <color indexed="64"/>
        </left>
        <right style="medium">
          <color indexed="64"/>
        </right>
        <top style="thin">
          <color indexed="64"/>
        </top>
        <bottom style="thin">
          <color indexed="64"/>
        </bottom>
      </border>
    </dxf>
    <dxf>
      <border outline="0">
        <bottom style="thin">
          <color indexed="64"/>
        </bottom>
      </border>
    </dxf>
  </dxfs>
  <tableStyles count="1" defaultTableStyle="TableStyleMedium2" defaultPivotStyle="PivotStyleLight16">
    <tableStyle name="Pozablokowa" pivot="0" count="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id="4" name="Tabela3" displayName="Tabela3" ref="B13:E16" totalsRowShown="0" headerRowBorderDxfId="6" tableBorderDxfId="5" totalsRowBorderDxfId="4">
  <autoFilter ref="B13:E16"/>
  <tableColumns count="4">
    <tableColumn id="1" name="Nazwa pozycji:_x000a_[1]" dataDxfId="3"/>
    <tableColumn id="2" name="Wartość pozycji [PLN netto/rok]_x000a_[2]" dataDxfId="2"/>
    <tableColumn id="3" name="Czas trwania umowy [lat]_x000a_[3]" dataDxfId="1"/>
    <tableColumn id="4" name="Wartość pozycji w okresie trwania umowy_x000a_[4]=[2x3]" dataDxfId="0"/>
  </tableColumns>
  <tableStyleInfo name="Pozablokowa"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7"/>
  <sheetViews>
    <sheetView tabSelected="1" topLeftCell="A9" zoomScale="120" zoomScaleNormal="120" workbookViewId="0">
      <selection activeCell="F24" sqref="F24"/>
    </sheetView>
  </sheetViews>
  <sheetFormatPr defaultColWidth="9.28515625" defaultRowHeight="11.25" x14ac:dyDescent="0.2"/>
  <cols>
    <col min="1" max="1" width="4.7109375" style="2" customWidth="1"/>
    <col min="2" max="2" width="39.28515625" style="2" customWidth="1"/>
    <col min="3" max="3" width="23.5703125" style="2" customWidth="1"/>
    <col min="4" max="4" width="20.7109375" style="2" customWidth="1"/>
    <col min="5" max="5" width="28.7109375" style="2" customWidth="1"/>
    <col min="6" max="6" width="9.28515625" style="2" customWidth="1"/>
    <col min="7" max="8" width="9.28515625" style="2"/>
    <col min="9" max="9" width="63.7109375" style="2" customWidth="1"/>
    <col min="10" max="16384" width="9.28515625" style="2"/>
  </cols>
  <sheetData>
    <row r="1" spans="2:9" s="21" customFormat="1" ht="23.25" customHeight="1" thickBot="1" x14ac:dyDescent="0.25">
      <c r="E1" s="93"/>
      <c r="F1" s="93"/>
    </row>
    <row r="2" spans="2:9" x14ac:dyDescent="0.2">
      <c r="B2" s="96" t="s">
        <v>64</v>
      </c>
      <c r="C2" s="96"/>
      <c r="D2" s="96"/>
      <c r="E2" s="96"/>
      <c r="F2" s="96"/>
    </row>
    <row r="3" spans="2:9" ht="16.5" customHeight="1" thickBot="1" x14ac:dyDescent="0.25">
      <c r="B3" s="97"/>
      <c r="C3" s="98"/>
      <c r="D3" s="98"/>
      <c r="E3" s="98"/>
      <c r="I3" s="3"/>
    </row>
    <row r="4" spans="2:9" x14ac:dyDescent="0.2">
      <c r="B4" s="99" t="s">
        <v>0</v>
      </c>
      <c r="C4" s="100"/>
      <c r="D4" s="101"/>
      <c r="E4" s="102"/>
    </row>
    <row r="5" spans="2:9" x14ac:dyDescent="0.2">
      <c r="B5" s="103" t="s">
        <v>1</v>
      </c>
      <c r="C5" s="104"/>
      <c r="D5" s="105"/>
      <c r="E5" s="106"/>
    </row>
    <row r="6" spans="2:9" ht="12" thickBot="1" x14ac:dyDescent="0.25">
      <c r="B6" s="107" t="s">
        <v>2</v>
      </c>
      <c r="C6" s="108"/>
      <c r="D6" s="109"/>
      <c r="E6" s="110"/>
    </row>
    <row r="7" spans="2:9" ht="12" thickBot="1" x14ac:dyDescent="0.25">
      <c r="B7" s="4"/>
      <c r="C7" s="5"/>
      <c r="D7" s="5"/>
      <c r="E7" s="5"/>
    </row>
    <row r="8" spans="2:9" ht="46.5" customHeight="1" thickBot="1" x14ac:dyDescent="0.25">
      <c r="B8" s="111" t="s">
        <v>65</v>
      </c>
      <c r="C8" s="112"/>
      <c r="D8" s="112"/>
      <c r="E8" s="113"/>
    </row>
    <row r="10" spans="2:9" ht="15.75" customHeight="1" x14ac:dyDescent="0.2">
      <c r="B10" s="6"/>
      <c r="C10" s="7"/>
      <c r="D10" s="7"/>
      <c r="E10" s="8"/>
    </row>
    <row r="11" spans="2:9" ht="15.75" thickBot="1" x14ac:dyDescent="0.25">
      <c r="B11" s="9"/>
    </row>
    <row r="12" spans="2:9" ht="15" customHeight="1" x14ac:dyDescent="0.2">
      <c r="B12" s="114" t="s">
        <v>6</v>
      </c>
      <c r="C12" s="115"/>
      <c r="D12" s="115"/>
      <c r="E12" s="116"/>
    </row>
    <row r="13" spans="2:9" ht="33.75" x14ac:dyDescent="0.2">
      <c r="B13" s="10" t="s">
        <v>35</v>
      </c>
      <c r="C13" s="11" t="s">
        <v>36</v>
      </c>
      <c r="D13" s="12" t="s">
        <v>37</v>
      </c>
      <c r="E13" s="13" t="s">
        <v>38</v>
      </c>
    </row>
    <row r="14" spans="2:9" ht="36" customHeight="1" x14ac:dyDescent="0.2">
      <c r="B14" s="14" t="s">
        <v>9</v>
      </c>
      <c r="C14" s="15">
        <f>'2.Zakres i harm. przeglądów'!I14/4</f>
        <v>0</v>
      </c>
      <c r="D14" s="58">
        <v>4</v>
      </c>
      <c r="E14" s="16">
        <f>Tabela3[[#This Row],[Wartość pozycji '[PLN netto/rok']
'[2']]]*Tabela3[[#This Row],[Czas trwania umowy '[lat']
'[3']]]</f>
        <v>0</v>
      </c>
    </row>
    <row r="15" spans="2:9" s="21" customFormat="1" ht="36" customHeight="1" x14ac:dyDescent="0.2">
      <c r="B15" s="22" t="s">
        <v>11</v>
      </c>
      <c r="C15" s="23">
        <f>'3.Pozostałe stawki'!F18/4</f>
        <v>0</v>
      </c>
      <c r="D15" s="59">
        <v>4</v>
      </c>
      <c r="E15" s="24">
        <f>Tabela3[[#This Row],[Wartość pozycji '[PLN netto/rok']
'[2']]]*Tabela3[[#This Row],[Czas trwania umowy '[lat']
'[3']]]</f>
        <v>0</v>
      </c>
    </row>
    <row r="16" spans="2:9" s="21" customFormat="1" ht="36" customHeight="1" thickBot="1" x14ac:dyDescent="0.25">
      <c r="B16" s="22" t="s">
        <v>10</v>
      </c>
      <c r="C16" s="23">
        <f>Tabela3[[#This Row],[Wartość pozycji w okresie trwania umowy
'[4']='[2x3']]]/Tabela3[[#This Row],[Czas trwania umowy '[lat']
'[3']]]</f>
        <v>40000</v>
      </c>
      <c r="D16" s="59">
        <v>4</v>
      </c>
      <c r="E16" s="16">
        <f>'3.Pozostałe stawki'!$D$20</f>
        <v>160000</v>
      </c>
    </row>
    <row r="17" spans="2:5" ht="12" thickBot="1" x14ac:dyDescent="0.25">
      <c r="B17" s="117" t="s">
        <v>3</v>
      </c>
      <c r="C17" s="118"/>
      <c r="D17" s="119"/>
      <c r="E17" s="17">
        <f>SUBTOTAL(109,Tabela3[Wartość pozycji w okresie trwania umowy
'[4']='[2x3']])</f>
        <v>160000</v>
      </c>
    </row>
    <row r="18" spans="2:5" ht="12" thickBot="1" x14ac:dyDescent="0.25">
      <c r="B18" s="94" t="s">
        <v>4</v>
      </c>
      <c r="C18" s="95"/>
      <c r="D18" s="95"/>
      <c r="E18" s="18">
        <f>E17*1.23</f>
        <v>196800</v>
      </c>
    </row>
    <row r="21" spans="2:5" ht="51" customHeight="1" x14ac:dyDescent="0.25">
      <c r="C21" s="150"/>
      <c r="D21" s="151"/>
      <c r="E21" s="151"/>
    </row>
    <row r="22" spans="2:5" ht="15" x14ac:dyDescent="0.25">
      <c r="C22" s="150"/>
      <c r="D22" s="151"/>
      <c r="E22" s="151"/>
    </row>
    <row r="23" spans="2:5" ht="15" x14ac:dyDescent="0.25">
      <c r="C23" s="150"/>
      <c r="D23" s="150"/>
      <c r="E23" s="150"/>
    </row>
    <row r="24" spans="2:5" ht="74.25" customHeight="1" x14ac:dyDescent="0.25">
      <c r="C24"/>
      <c r="D24" s="152" t="s">
        <v>68</v>
      </c>
      <c r="E24" s="152"/>
    </row>
    <row r="25" spans="2:5" ht="15" x14ac:dyDescent="0.25">
      <c r="C25" s="150"/>
      <c r="D25" s="150"/>
      <c r="E25" s="150"/>
    </row>
    <row r="26" spans="2:5" ht="15" x14ac:dyDescent="0.25">
      <c r="C26" s="150"/>
      <c r="D26" s="150"/>
      <c r="E26" s="150"/>
    </row>
    <row r="27" spans="2:5" ht="15" x14ac:dyDescent="0.25">
      <c r="B27" s="21"/>
      <c r="C27" s="150"/>
      <c r="D27" s="150"/>
      <c r="E27" s="150"/>
    </row>
  </sheetData>
  <mergeCells count="15">
    <mergeCell ref="D21:E22"/>
    <mergeCell ref="D24:E24"/>
    <mergeCell ref="E1:F1"/>
    <mergeCell ref="B18:D18"/>
    <mergeCell ref="B2:F2"/>
    <mergeCell ref="B3:E3"/>
    <mergeCell ref="B4:C4"/>
    <mergeCell ref="D4:E4"/>
    <mergeCell ref="B5:C5"/>
    <mergeCell ref="D5:E5"/>
    <mergeCell ref="B6:C6"/>
    <mergeCell ref="D6:E6"/>
    <mergeCell ref="B8:E8"/>
    <mergeCell ref="B12:E12"/>
    <mergeCell ref="B17:D17"/>
  </mergeCells>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4"/>
  <sheetViews>
    <sheetView zoomScale="55" zoomScaleNormal="55" workbookViewId="0">
      <selection activeCell="G23" sqref="G23"/>
    </sheetView>
  </sheetViews>
  <sheetFormatPr defaultColWidth="8.85546875" defaultRowHeight="15" x14ac:dyDescent="0.25"/>
  <cols>
    <col min="1" max="1" width="5.7109375" style="25" customWidth="1"/>
    <col min="2" max="2" width="20.5703125" style="30" bestFit="1" customWidth="1"/>
    <col min="3" max="3" width="20.5703125" style="30" customWidth="1"/>
    <col min="4" max="4" width="27.7109375" style="31" customWidth="1"/>
    <col min="5" max="5" width="12.7109375" style="31" customWidth="1"/>
    <col min="6" max="6" width="86.28515625" style="30" customWidth="1"/>
    <col min="7" max="7" width="25.42578125" style="30" customWidth="1"/>
    <col min="8" max="8" width="30.7109375" style="30" customWidth="1"/>
    <col min="9" max="9" width="25.42578125" style="30" customWidth="1"/>
    <col min="10" max="16384" width="8.85546875" style="25"/>
  </cols>
  <sheetData>
    <row r="1" spans="1:36" ht="36" customHeight="1" thickBot="1" x14ac:dyDescent="0.3">
      <c r="F1" s="68" t="s">
        <v>52</v>
      </c>
      <c r="G1" s="69"/>
    </row>
    <row r="2" spans="1:36" x14ac:dyDescent="0.25">
      <c r="B2" s="120" t="s">
        <v>0</v>
      </c>
      <c r="C2" s="121"/>
      <c r="D2" s="126">
        <f>'1.Zbiorcza tabela cenowa'!D4:E4</f>
        <v>0</v>
      </c>
      <c r="E2" s="126"/>
      <c r="F2" s="127"/>
    </row>
    <row r="3" spans="1:36" x14ac:dyDescent="0.25">
      <c r="B3" s="122" t="s">
        <v>1</v>
      </c>
      <c r="C3" s="123"/>
      <c r="D3" s="128">
        <f>'1.Zbiorcza tabela cenowa'!D5:E5</f>
        <v>0</v>
      </c>
      <c r="E3" s="128"/>
      <c r="F3" s="129"/>
    </row>
    <row r="4" spans="1:36" ht="15.75" thickBot="1" x14ac:dyDescent="0.3">
      <c r="B4" s="124" t="s">
        <v>2</v>
      </c>
      <c r="C4" s="125"/>
      <c r="D4" s="130">
        <f>'1.Zbiorcza tabela cenowa'!D6:E6</f>
        <v>0</v>
      </c>
      <c r="E4" s="130"/>
      <c r="F4" s="131"/>
    </row>
    <row r="6" spans="1:36" ht="15.75" thickBot="1" x14ac:dyDescent="0.3">
      <c r="A6" s="56" t="s">
        <v>27</v>
      </c>
      <c r="B6" s="57"/>
      <c r="C6" s="57"/>
      <c r="D6" s="55"/>
      <c r="E6" s="35"/>
      <c r="F6" s="26"/>
      <c r="G6" s="27"/>
      <c r="H6" s="26"/>
      <c r="I6" s="32"/>
    </row>
    <row r="7" spans="1:36" ht="45.75" thickBot="1" x14ac:dyDescent="0.3">
      <c r="A7" s="67" t="s">
        <v>39</v>
      </c>
      <c r="B7" s="63" t="s">
        <v>45</v>
      </c>
      <c r="C7" s="137" t="s">
        <v>46</v>
      </c>
      <c r="D7" s="138"/>
      <c r="E7" s="64" t="s">
        <v>47</v>
      </c>
      <c r="F7" s="63" t="s">
        <v>48</v>
      </c>
      <c r="G7" s="63" t="s">
        <v>49</v>
      </c>
      <c r="H7" s="65" t="s">
        <v>50</v>
      </c>
      <c r="I7" s="65" t="s">
        <v>51</v>
      </c>
    </row>
    <row r="8" spans="1:36" ht="137.25" customHeight="1" x14ac:dyDescent="0.25">
      <c r="A8" s="46">
        <v>1</v>
      </c>
      <c r="B8" s="135" t="s">
        <v>7</v>
      </c>
      <c r="C8" s="47" t="s">
        <v>14</v>
      </c>
      <c r="D8" s="34" t="s">
        <v>26</v>
      </c>
      <c r="E8" s="48" t="s">
        <v>13</v>
      </c>
      <c r="F8" s="34" t="s">
        <v>31</v>
      </c>
      <c r="G8" s="87">
        <v>15</v>
      </c>
      <c r="H8" s="62"/>
      <c r="I8" s="60">
        <f>G8*H8</f>
        <v>0</v>
      </c>
    </row>
    <row r="9" spans="1:36" s="49" customFormat="1" ht="207" customHeight="1" x14ac:dyDescent="0.25">
      <c r="A9" s="38">
        <v>2</v>
      </c>
      <c r="B9" s="135"/>
      <c r="C9" s="133" t="s">
        <v>15</v>
      </c>
      <c r="D9" s="39" t="s">
        <v>16</v>
      </c>
      <c r="E9" s="44" t="s">
        <v>13</v>
      </c>
      <c r="F9" s="40" t="s">
        <v>29</v>
      </c>
      <c r="G9" s="45">
        <v>15</v>
      </c>
      <c r="H9" s="62"/>
      <c r="I9" s="60">
        <f t="shared" ref="I9:I13" si="0">G9*H9</f>
        <v>0</v>
      </c>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row>
    <row r="10" spans="1:36" ht="148.5" customHeight="1" x14ac:dyDescent="0.25">
      <c r="A10" s="36">
        <v>3</v>
      </c>
      <c r="B10" s="136"/>
      <c r="C10" s="134"/>
      <c r="D10" s="34" t="s">
        <v>18</v>
      </c>
      <c r="E10" s="43" t="s">
        <v>13</v>
      </c>
      <c r="F10" s="29" t="s">
        <v>33</v>
      </c>
      <c r="G10" s="87">
        <v>20</v>
      </c>
      <c r="H10" s="62"/>
      <c r="I10" s="60">
        <f t="shared" si="0"/>
        <v>0</v>
      </c>
    </row>
    <row r="11" spans="1:36" ht="159" customHeight="1" x14ac:dyDescent="0.25">
      <c r="A11" s="38">
        <v>4</v>
      </c>
      <c r="B11" s="41" t="s">
        <v>17</v>
      </c>
      <c r="C11" s="41" t="s">
        <v>28</v>
      </c>
      <c r="D11" s="39" t="s">
        <v>25</v>
      </c>
      <c r="E11" s="44" t="s">
        <v>13</v>
      </c>
      <c r="F11" s="40" t="s">
        <v>34</v>
      </c>
      <c r="G11" s="45">
        <v>25</v>
      </c>
      <c r="H11" s="62"/>
      <c r="I11" s="60">
        <f t="shared" si="0"/>
        <v>0</v>
      </c>
    </row>
    <row r="12" spans="1:36" ht="202.5" customHeight="1" x14ac:dyDescent="0.25">
      <c r="A12" s="33">
        <v>5</v>
      </c>
      <c r="B12" s="133" t="s">
        <v>8</v>
      </c>
      <c r="C12" s="28" t="s">
        <v>14</v>
      </c>
      <c r="D12" s="29" t="s">
        <v>24</v>
      </c>
      <c r="E12" s="42" t="s">
        <v>13</v>
      </c>
      <c r="F12" s="29" t="s">
        <v>30</v>
      </c>
      <c r="G12" s="37">
        <v>40</v>
      </c>
      <c r="H12" s="62"/>
      <c r="I12" s="60">
        <f t="shared" si="0"/>
        <v>0</v>
      </c>
    </row>
    <row r="13" spans="1:36" s="49" customFormat="1" ht="168.75" customHeight="1" thickBot="1" x14ac:dyDescent="0.3">
      <c r="A13" s="50">
        <v>6</v>
      </c>
      <c r="B13" s="134"/>
      <c r="C13" s="51" t="s">
        <v>15</v>
      </c>
      <c r="D13" s="52" t="s">
        <v>23</v>
      </c>
      <c r="E13" s="53" t="s">
        <v>13</v>
      </c>
      <c r="F13" s="52" t="s">
        <v>32</v>
      </c>
      <c r="G13" s="54">
        <v>20</v>
      </c>
      <c r="H13" s="62"/>
      <c r="I13" s="60">
        <f t="shared" si="0"/>
        <v>0</v>
      </c>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row>
    <row r="14" spans="1:36" ht="31.9" customHeight="1" thickBot="1" x14ac:dyDescent="0.3">
      <c r="A14" s="132" t="s">
        <v>67</v>
      </c>
      <c r="B14" s="132"/>
      <c r="C14" s="132"/>
      <c r="D14" s="132"/>
      <c r="E14" s="132"/>
      <c r="F14" s="132"/>
      <c r="G14" s="132"/>
      <c r="H14" s="132"/>
      <c r="I14" s="61">
        <f>SUM(I8:I13)</f>
        <v>0</v>
      </c>
    </row>
  </sheetData>
  <mergeCells count="11">
    <mergeCell ref="A14:H14"/>
    <mergeCell ref="C9:C10"/>
    <mergeCell ref="B8:B10"/>
    <mergeCell ref="B12:B13"/>
    <mergeCell ref="C7:D7"/>
    <mergeCell ref="B2:C2"/>
    <mergeCell ref="B3:C3"/>
    <mergeCell ref="B4:C4"/>
    <mergeCell ref="D2:F2"/>
    <mergeCell ref="D3:F3"/>
    <mergeCell ref="D4:F4"/>
  </mergeCell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topLeftCell="A3" zoomScale="85" zoomScaleNormal="85" workbookViewId="0">
      <selection activeCell="L16" sqref="L16"/>
    </sheetView>
  </sheetViews>
  <sheetFormatPr defaultColWidth="8.85546875" defaultRowHeight="15" x14ac:dyDescent="0.25"/>
  <cols>
    <col min="1" max="1" width="8.85546875" style="19"/>
    <col min="2" max="2" width="77.5703125" style="1" customWidth="1"/>
    <col min="3" max="3" width="11.7109375" style="1" customWidth="1"/>
    <col min="4" max="4" width="26.140625" style="1" customWidth="1"/>
    <col min="5" max="5" width="18.28515625" style="1" customWidth="1"/>
    <col min="6" max="6" width="23.28515625" style="1" bestFit="1" customWidth="1"/>
    <col min="7" max="16384" width="8.85546875" style="1"/>
  </cols>
  <sheetData>
    <row r="1" spans="1:6" s="20" customFormat="1" ht="34.5" customHeight="1" thickBot="1" x14ac:dyDescent="0.3">
      <c r="A1" s="19"/>
      <c r="E1" s="93" t="s">
        <v>52</v>
      </c>
      <c r="F1" s="93"/>
    </row>
    <row r="2" spans="1:6" s="20" customFormat="1" x14ac:dyDescent="0.25">
      <c r="A2" s="19"/>
      <c r="B2" s="120" t="s">
        <v>0</v>
      </c>
      <c r="C2" s="121"/>
      <c r="D2" s="126">
        <f>'1.Zbiorcza tabela cenowa'!D4:E4</f>
        <v>0</v>
      </c>
      <c r="E2" s="126"/>
      <c r="F2" s="127"/>
    </row>
    <row r="3" spans="1:6" s="20" customFormat="1" x14ac:dyDescent="0.25">
      <c r="A3" s="19"/>
      <c r="B3" s="122" t="s">
        <v>1</v>
      </c>
      <c r="C3" s="123"/>
      <c r="D3" s="128">
        <f>'1.Zbiorcza tabela cenowa'!D5:E5</f>
        <v>0</v>
      </c>
      <c r="E3" s="128"/>
      <c r="F3" s="129"/>
    </row>
    <row r="4" spans="1:6" s="20" customFormat="1" ht="15.75" thickBot="1" x14ac:dyDescent="0.3">
      <c r="A4" s="19"/>
      <c r="B4" s="124" t="s">
        <v>2</v>
      </c>
      <c r="C4" s="125"/>
      <c r="D4" s="130">
        <f>'1.Zbiorcza tabela cenowa'!D6:E6</f>
        <v>0</v>
      </c>
      <c r="E4" s="130"/>
      <c r="F4" s="131"/>
    </row>
    <row r="5" spans="1:6" s="20" customFormat="1" x14ac:dyDescent="0.25">
      <c r="A5" s="19"/>
    </row>
    <row r="6" spans="1:6" s="20" customFormat="1" ht="15.75" thickBot="1" x14ac:dyDescent="0.3">
      <c r="A6" s="141" t="s">
        <v>22</v>
      </c>
      <c r="B6" s="141"/>
    </row>
    <row r="7" spans="1:6" s="25" customFormat="1" ht="43.5" customHeight="1" x14ac:dyDescent="0.25">
      <c r="A7" s="91" t="s">
        <v>39</v>
      </c>
      <c r="B7" s="70" t="s">
        <v>40</v>
      </c>
      <c r="C7" s="71" t="s">
        <v>41</v>
      </c>
      <c r="D7" s="70" t="s">
        <v>42</v>
      </c>
      <c r="E7" s="89" t="s">
        <v>43</v>
      </c>
      <c r="F7" s="88" t="s">
        <v>44</v>
      </c>
    </row>
    <row r="8" spans="1:6" s="25" customFormat="1" ht="44.25" customHeight="1" x14ac:dyDescent="0.25">
      <c r="A8" s="80">
        <v>1</v>
      </c>
      <c r="B8" s="81" t="s">
        <v>57</v>
      </c>
      <c r="C8" s="72" t="s">
        <v>5</v>
      </c>
      <c r="D8" s="72">
        <v>400</v>
      </c>
      <c r="E8" s="66"/>
      <c r="F8" s="73">
        <f>D8*E8</f>
        <v>0</v>
      </c>
    </row>
    <row r="9" spans="1:6" s="25" customFormat="1" ht="47.25" customHeight="1" x14ac:dyDescent="0.25">
      <c r="A9" s="80">
        <v>2</v>
      </c>
      <c r="B9" s="82" t="s">
        <v>54</v>
      </c>
      <c r="C9" s="74" t="s">
        <v>5</v>
      </c>
      <c r="D9" s="74">
        <v>400</v>
      </c>
      <c r="E9" s="66"/>
      <c r="F9" s="73">
        <f t="shared" ref="F9" si="0">D9*E9</f>
        <v>0</v>
      </c>
    </row>
    <row r="10" spans="1:6" s="25" customFormat="1" ht="51" customHeight="1" x14ac:dyDescent="0.25">
      <c r="A10" s="80">
        <v>3</v>
      </c>
      <c r="B10" s="83" t="s">
        <v>59</v>
      </c>
      <c r="C10" s="77" t="s">
        <v>5</v>
      </c>
      <c r="D10" s="77">
        <v>50</v>
      </c>
      <c r="E10" s="66"/>
      <c r="F10" s="73">
        <f t="shared" ref="F10:F13" si="1">D10*E10</f>
        <v>0</v>
      </c>
    </row>
    <row r="11" spans="1:6" s="25" customFormat="1" ht="35.25" customHeight="1" x14ac:dyDescent="0.25">
      <c r="A11" s="80">
        <v>4</v>
      </c>
      <c r="B11" s="84" t="s">
        <v>58</v>
      </c>
      <c r="C11" s="74" t="s">
        <v>5</v>
      </c>
      <c r="D11" s="74">
        <v>60</v>
      </c>
      <c r="E11" s="66"/>
      <c r="F11" s="73">
        <f t="shared" si="1"/>
        <v>0</v>
      </c>
    </row>
    <row r="12" spans="1:6" s="25" customFormat="1" ht="53.25" customHeight="1" x14ac:dyDescent="0.25">
      <c r="A12" s="80">
        <v>5</v>
      </c>
      <c r="B12" s="83" t="s">
        <v>55</v>
      </c>
      <c r="C12" s="77" t="s">
        <v>5</v>
      </c>
      <c r="D12" s="77">
        <v>60</v>
      </c>
      <c r="E12" s="66"/>
      <c r="F12" s="73">
        <f t="shared" si="1"/>
        <v>0</v>
      </c>
    </row>
    <row r="13" spans="1:6" s="25" customFormat="1" ht="44.25" customHeight="1" x14ac:dyDescent="0.25">
      <c r="A13" s="80">
        <v>6</v>
      </c>
      <c r="B13" s="85" t="s">
        <v>60</v>
      </c>
      <c r="C13" s="74" t="s">
        <v>5</v>
      </c>
      <c r="D13" s="74">
        <v>60</v>
      </c>
      <c r="E13" s="66"/>
      <c r="F13" s="73">
        <f t="shared" si="1"/>
        <v>0</v>
      </c>
    </row>
    <row r="14" spans="1:6" ht="30" x14ac:dyDescent="0.25">
      <c r="A14" s="80">
        <v>7</v>
      </c>
      <c r="B14" s="83" t="s">
        <v>61</v>
      </c>
      <c r="C14" s="77" t="s">
        <v>5</v>
      </c>
      <c r="D14" s="77">
        <v>50</v>
      </c>
      <c r="E14" s="66"/>
      <c r="F14" s="73">
        <f t="shared" ref="F14" si="2">D14*E14</f>
        <v>0</v>
      </c>
    </row>
    <row r="15" spans="1:6" s="20" customFormat="1" ht="45" customHeight="1" x14ac:dyDescent="0.25">
      <c r="A15" s="80">
        <v>8</v>
      </c>
      <c r="B15" s="85" t="s">
        <v>63</v>
      </c>
      <c r="C15" s="78" t="s">
        <v>5</v>
      </c>
      <c r="D15" s="78">
        <v>50</v>
      </c>
      <c r="E15" s="66"/>
      <c r="F15" s="73">
        <f>D15*E15</f>
        <v>0</v>
      </c>
    </row>
    <row r="16" spans="1:6" ht="60" x14ac:dyDescent="0.25">
      <c r="A16" s="80">
        <v>9</v>
      </c>
      <c r="B16" s="83" t="s">
        <v>62</v>
      </c>
      <c r="C16" s="77" t="s">
        <v>5</v>
      </c>
      <c r="D16" s="77">
        <v>250</v>
      </c>
      <c r="E16" s="66"/>
      <c r="F16" s="73">
        <f>D16*E16</f>
        <v>0</v>
      </c>
    </row>
    <row r="17" spans="1:6" ht="30" x14ac:dyDescent="0.25">
      <c r="A17" s="80">
        <v>10</v>
      </c>
      <c r="B17" s="85" t="s">
        <v>53</v>
      </c>
      <c r="C17" s="86" t="s">
        <v>5</v>
      </c>
      <c r="D17" s="79">
        <v>80</v>
      </c>
      <c r="E17" s="66"/>
      <c r="F17" s="73">
        <f>D17*E17</f>
        <v>0</v>
      </c>
    </row>
    <row r="18" spans="1:6" s="20" customFormat="1" ht="15.75" thickBot="1" x14ac:dyDescent="0.3">
      <c r="A18" s="142" t="s">
        <v>66</v>
      </c>
      <c r="B18" s="143"/>
      <c r="C18" s="143"/>
      <c r="D18" s="143"/>
      <c r="E18" s="144"/>
      <c r="F18" s="90">
        <f>SUM(F8:F17)</f>
        <v>0</v>
      </c>
    </row>
    <row r="19" spans="1:6" s="20" customFormat="1" ht="15.75" thickBot="1" x14ac:dyDescent="0.3"/>
    <row r="20" spans="1:6" ht="15.75" thickBot="1" x14ac:dyDescent="0.3">
      <c r="A20" s="145" t="s">
        <v>19</v>
      </c>
      <c r="B20" s="146"/>
      <c r="C20" s="92" t="s">
        <v>56</v>
      </c>
      <c r="D20" s="147">
        <v>160000</v>
      </c>
      <c r="E20" s="148"/>
      <c r="F20" s="149"/>
    </row>
    <row r="21" spans="1:6" x14ac:dyDescent="0.25">
      <c r="A21" s="139" t="s">
        <v>20</v>
      </c>
      <c r="B21" s="139"/>
      <c r="C21" s="139"/>
      <c r="D21" s="139"/>
      <c r="E21" s="139"/>
      <c r="F21" s="139"/>
    </row>
    <row r="22" spans="1:6" x14ac:dyDescent="0.25">
      <c r="A22" s="140" t="s">
        <v>21</v>
      </c>
      <c r="B22" s="140"/>
      <c r="C22" s="140"/>
      <c r="D22" s="140"/>
      <c r="E22" s="140"/>
      <c r="F22" s="140"/>
    </row>
    <row r="23" spans="1:6" ht="60" x14ac:dyDescent="0.25">
      <c r="A23" s="76"/>
      <c r="B23" s="75" t="s">
        <v>12</v>
      </c>
      <c r="C23" s="75"/>
      <c r="D23" s="75"/>
      <c r="E23" s="75"/>
      <c r="F23" s="75"/>
    </row>
    <row r="24" spans="1:6" x14ac:dyDescent="0.25">
      <c r="A24" s="76"/>
      <c r="B24" s="75"/>
      <c r="C24" s="75"/>
      <c r="D24" s="75"/>
      <c r="E24" s="75"/>
      <c r="F24" s="75"/>
    </row>
    <row r="25" spans="1:6" x14ac:dyDescent="0.25">
      <c r="A25" s="76"/>
      <c r="B25" s="75"/>
      <c r="C25" s="75"/>
      <c r="D25" s="75"/>
      <c r="E25" s="75"/>
      <c r="F25" s="75"/>
    </row>
  </sheetData>
  <mergeCells count="13">
    <mergeCell ref="A21:F21"/>
    <mergeCell ref="A22:F22"/>
    <mergeCell ref="E1:F1"/>
    <mergeCell ref="A6:B6"/>
    <mergeCell ref="B2:C2"/>
    <mergeCell ref="B3:C3"/>
    <mergeCell ref="B4:C4"/>
    <mergeCell ref="D2:F2"/>
    <mergeCell ref="D3:F3"/>
    <mergeCell ref="D4:F4"/>
    <mergeCell ref="A18:E18"/>
    <mergeCell ref="A20:B20"/>
    <mergeCell ref="D20:F20"/>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MS2_SWPP2_BaseDocument" ma:contentTypeID="0x010189100070234602D5BC104E95B8B55040C17DDD" ma:contentTypeVersion="0" ma:contentTypeDescription="SWPP2 Dokument bazowy" ma:contentTypeScope="" ma:versionID="c95073d1e402b5720237ed45f1749448">
  <xsd:schema xmlns:xsd="http://www.w3.org/2001/XMLSchema" xmlns:xs="http://www.w3.org/2001/XMLSchema" xmlns:p="http://schemas.microsoft.com/office/2006/metadata/properties" xmlns:ns1="http://schemas.microsoft.com/sharepoint/v3" xmlns:ns2="a19cb1c7-c5c7-46d4-85ae-d83685407bba" targetNamespace="http://schemas.microsoft.com/office/2006/metadata/properties" ma:root="true" ma:fieldsID="a876582a7408055d23e242127dd52d6a" ns1:_="" ns2:_="">
    <xsd:import namespace="http://schemas.microsoft.com/sharepoint/v3"/>
    <xsd:import namespace="a19cb1c7-c5c7-46d4-85ae-d83685407bba"/>
    <xsd:element name="properties">
      <xsd:complexType>
        <xsd:sequence>
          <xsd:element name="documentManagement">
            <xsd:complexType>
              <xsd:all>
                <xsd:element ref="ns2:_dlc_DocId" minOccurs="0"/>
                <xsd:element ref="ns2:_dlc_DocIdUrl" minOccurs="0"/>
                <xsd:element ref="ns2:_dlc_DocIdPersistId" minOccurs="0"/>
                <xsd:element ref="ns1:dmsv2BaseClientSystemDocumentID" minOccurs="0"/>
                <xsd:element ref="ns1:dmsv2BaseCreatedByID" minOccurs="0"/>
                <xsd:element ref="ns1:dmsv2BaseModifiedByID" minOccurs="0"/>
                <xsd:element ref="ns1:dmsv2BaseClientSystemCode" minOccurs="0"/>
                <xsd:element ref="ns1:dmsv2BaseDisplayName" minOccurs="0"/>
                <xsd:element ref="ns1:dmsv2BaseFileName" minOccurs="0"/>
                <xsd:element ref="ns1:dmsv2BaseIsSensitive" minOccurs="0"/>
                <xsd:element ref="ns1:dmsv2BaseMarkedAsDeleted" minOccurs="0"/>
                <xsd:element ref="ns1:dmsv2BaseMoved" minOccurs="0"/>
                <xsd:element ref="ns1:dmsv2SWPP2ObjectDepartment" minOccurs="0"/>
                <xsd:element ref="ns1:dmsv2SWPP2IDSWPP2" minOccurs="0"/>
                <xsd:element ref="ns1:dmsv2SWPP2SumMD5" minOccurs="0"/>
                <xsd:element ref="ns1:dmsv2SWPP2MimeType" minOccurs="0"/>
                <xsd:element ref="ns1:dmsv2SWPP2ObjectNumber" minOccurs="0"/>
                <xsd:element ref="ns1:dmsv2SWPP2ObjectName" minOccurs="0"/>
                <xsd:element ref="ns1:dmsv2SWPP2SubObjectNa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msv2BaseClientSystemDocumentID" ma:index="11" nillable="true" ma:displayName="Klient dokument ID" ma:description="Identyfikator dokumentu pochodzący z systemu klienckiego" ma:internalName="dmsv2BaseClientSystemDocumentID">
      <xsd:simpleType>
        <xsd:restriction base="dms:Text">
          <xsd:maxLength value="255"/>
        </xsd:restriction>
      </xsd:simpleType>
    </xsd:element>
    <xsd:element name="dmsv2BaseCreatedByID" ma:index="12" nillable="true" ma:displayName="Klient Utworzony przez" ma:description="Pole zawiera znacznik użytkownika tworzącego dokument w DMS" ma:internalName="dmsv2BaseCreatedByID">
      <xsd:simpleType>
        <xsd:restriction base="dms:Text">
          <xsd:maxLength value="255"/>
        </xsd:restriction>
      </xsd:simpleType>
    </xsd:element>
    <xsd:element name="dmsv2BaseModifiedByID" ma:index="13" nillable="true" ma:displayName="Klient Zmodyfikowany przez" ma:description="Pole zawiera znacznik użytkownika modyfikującego dokument w DMS" ma:internalName="dmsv2BaseModifiedByID">
      <xsd:simpleType>
        <xsd:restriction base="dms:Text">
          <xsd:maxLength value="255"/>
        </xsd:restriction>
      </xsd:simpleType>
    </xsd:element>
    <xsd:element name="dmsv2BaseClientSystemCode" ma:index="14" nillable="true" ma:displayName="Kod systemu klienta" ma:description="Kod systemu klienta" ma:internalName="dmsv2BaseClientSystemCode">
      <xsd:simpleType>
        <xsd:restriction base="dms:Text">
          <xsd:maxLength value="255"/>
        </xsd:restriction>
      </xsd:simpleType>
    </xsd:element>
    <xsd:element name="dmsv2BaseDisplayName" ma:index="15" nillable="true" ma:displayName="Nazwa wyświetlana" ma:description="Nazwa wyświetlana pliku" ma:internalName="dmsv2BaseDisplayName">
      <xsd:simpleType>
        <xsd:restriction base="dms:Text">
          <xsd:maxLength value="255"/>
        </xsd:restriction>
      </xsd:simpleType>
    </xsd:element>
    <xsd:element name="dmsv2BaseFileName" ma:index="16" nillable="true" ma:displayName="Nazawa pliku" ma:description="Nazwa pliku Klienta" ma:internalName="dmsv2BaseFileName">
      <xsd:simpleType>
        <xsd:restriction base="dms:Text">
          <xsd:maxLength value="255"/>
        </xsd:restriction>
      </xsd:simpleType>
    </xsd:element>
    <xsd:element name="dmsv2BaseIsSensitive" ma:index="17" nillable="true" ma:displayName="Dane wrażliwe" ma:default="0" ma:description="" ma:internalName="dmsv2BaseIsSensitive">
      <xsd:simpleType>
        <xsd:restriction base="dms:Boolean"/>
      </xsd:simpleType>
    </xsd:element>
    <xsd:element name="dmsv2BaseMarkedAsDeleted" ma:index="18" nillable="true" ma:displayName="Oznaczony jako usunięty" ma:default="0" ma:description="Znacznik jest ustawiany gdy jest usuwany dokument" ma:internalName="dmsv2BaseMarkedAsDeleted">
      <xsd:simpleType>
        <xsd:restriction base="dms:Boolean"/>
      </xsd:simpleType>
    </xsd:element>
    <xsd:element name="dmsv2BaseMoved" ma:index="19" nillable="true" ma:displayName="Przeniesiony" ma:default="0" ma:description="Znacznik jest ustawiany gdy dokument zmienia lokalizację" ma:internalName="dmsv2BaseMoved">
      <xsd:simpleType>
        <xsd:restriction base="dms:Boolean"/>
      </xsd:simpleType>
    </xsd:element>
    <xsd:element name="dmsv2SWPP2ObjectDepartment" ma:index="20" nillable="true" ma:displayName="Jednostka organizacyjna objektu" ma:description="SWPP2 Jednostka organizacyjna objektu" ma:internalName="dmsv2SWPP2ObjectDepartment">
      <xsd:simpleType>
        <xsd:restriction base="dms:Text">
          <xsd:maxLength value="255"/>
        </xsd:restriction>
      </xsd:simpleType>
    </xsd:element>
    <xsd:element name="dmsv2SWPP2IDSWPP2" ma:index="21" nillable="true" ma:displayName="Identyfikator objektu w systemie SWPP2" ma:description="SWPP2 Identyfikator objektu w systemie SWPP2" ma:internalName="dmsv2SWPP2IDSWPP2">
      <xsd:simpleType>
        <xsd:restriction base="dms:Text">
          <xsd:maxLength value="255"/>
        </xsd:restriction>
      </xsd:simpleType>
    </xsd:element>
    <xsd:element name="dmsv2SWPP2SumMD5" ma:index="22" nillable="true" ma:displayName="Suma kontrolna MD5" ma:description="SWPP2 Suma kontrolna MD5" ma:internalName="dmsv2SWPP2SumMD5">
      <xsd:simpleType>
        <xsd:restriction base="dms:Text">
          <xsd:maxLength value="255"/>
        </xsd:restriction>
      </xsd:simpleType>
    </xsd:element>
    <xsd:element name="dmsv2SWPP2MimeType" ma:index="23" nillable="true" ma:displayName="Typ MIME" ma:description="SWPP2 Typ MIME" ma:internalName="dmsv2SWPP2MimeType">
      <xsd:simpleType>
        <xsd:restriction base="dms:Text">
          <xsd:maxLength value="255"/>
        </xsd:restriction>
      </xsd:simpleType>
    </xsd:element>
    <xsd:element name="dmsv2SWPP2ObjectNumber" ma:index="24" nillable="true" ma:displayName="Numer Objektu" ma:description="SWPP2 Numer Objektu" ma:internalName="dmsv2SWPP2ObjectNumber">
      <xsd:simpleType>
        <xsd:restriction base="dms:Text">
          <xsd:maxLength value="255"/>
        </xsd:restriction>
      </xsd:simpleType>
    </xsd:element>
    <xsd:element name="dmsv2SWPP2ObjectName" ma:index="25" nillable="true" ma:displayName="Nazwa objektu" ma:description="SWPP2 Nazwa objektu" ma:internalName="dmsv2SWPP2ObjectName">
      <xsd:simpleType>
        <xsd:restriction base="dms:Text">
          <xsd:maxLength value="255"/>
        </xsd:restriction>
      </xsd:simpleType>
    </xsd:element>
    <xsd:element name="dmsv2SWPP2SubObjectName" ma:index="26" nillable="true" ma:displayName="Nazwa podobjektu" ma:description="SWPP2 Nazwa podobjektu" ma:internalName="dmsv2SWPP2SubObjectNam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19cb1c7-c5c7-46d4-85ae-d83685407bba" elementFormDefault="qualified">
    <xsd:import namespace="http://schemas.microsoft.com/office/2006/documentManagement/types"/>
    <xsd:import namespace="http://schemas.microsoft.com/office/infopath/2007/PartnerControls"/>
    <xsd:element name="_dlc_DocId" ma:index="8" nillable="true" ma:displayName="Wartość identyfikatora dokumentu" ma:description="Wartość identyfikatora dokumentu przypisanego do tego elementu." ma:internalName="_dlc_DocId" ma:readOnly="true">
      <xsd:simpleType>
        <xsd:restriction base="dms:Text"/>
      </xsd:simpleType>
    </xsd:element>
    <xsd:element name="_dlc_DocIdUrl" ma:index="9"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a19cb1c7-c5c7-46d4-85ae-d83685407bba">AEASQFSYQUA4-723816368-26529</_dlc_DocId>
    <_dlc_DocIdUrl xmlns="a19cb1c7-c5c7-46d4-85ae-d83685407bba">
      <Url>https://swpp2.dms.gkpge.pl/sites/32/_layouts/15/DocIdRedir.aspx?ID=AEASQFSYQUA4-723816368-26529</Url>
      <Description>AEASQFSYQUA4-723816368-26529</Description>
    </_dlc_DocIdUrl>
    <dmsv2BaseFileName xmlns="http://schemas.microsoft.com/sharepoint/v3">Załącznik nr 11 - Formularz cenowy.xlsx</dmsv2BaseFileName>
    <dmsv2BaseDisplayName xmlns="http://schemas.microsoft.com/sharepoint/v3">Załącznik nr 11 - Formularz cenowy</dmsv2BaseDisplayName>
    <dmsv2SWPP2ObjectNumber xmlns="http://schemas.microsoft.com/sharepoint/v3">POST/PEC/PEC/ZNW/01125/2024                       </dmsv2SWPP2ObjectNumber>
    <dmsv2SWPP2SumMD5 xmlns="http://schemas.microsoft.com/sharepoint/v3">59389e84c427b5bc081ff90c9bc36254</dmsv2SWPP2SumMD5>
    <dmsv2BaseMoved xmlns="http://schemas.microsoft.com/sharepoint/v3">false</dmsv2BaseMoved>
    <dmsv2BaseIsSensitive xmlns="http://schemas.microsoft.com/sharepoint/v3">true</dmsv2BaseIsSensitive>
    <dmsv2SWPP2IDSWPP2 xmlns="http://schemas.microsoft.com/sharepoint/v3">661442</dmsv2SWPP2IDSWPP2>
    <dmsv2SWPP2MimeType xmlns="http://schemas.microsoft.com/sharepoint/v3">application/vnd.openxmlformats-officedocument.spreadsheetml.sheet</dmsv2SWPP2MimeType>
    <dmsv2SWPP2SubObjectName xmlns="http://schemas.microsoft.com/sharepoint/v3">SIWZ</dmsv2SWPP2SubObjectName>
    <dmsv2BaseMarkedAsDeleted xmlns="http://schemas.microsoft.com/sharepoint/v3">false</dmsv2BaseMarkedAsDeleted>
    <dmsv2BaseClientSystemCode xmlns="http://schemas.microsoft.com/sharepoint/v3">SWPP2</dmsv2BaseClientSystemCode>
    <dmsv2BaseClientSystemDocumentID xmlns="http://schemas.microsoft.com/sharepoint/v3">21269424</dmsv2BaseClientSystemDocumentID>
    <dmsv2BaseModifiedByID xmlns="http://schemas.microsoft.com/sharepoint/v3">19100677</dmsv2BaseModifiedByID>
    <dmsv2BaseCreatedByID xmlns="http://schemas.microsoft.com/sharepoint/v3">19100677</dmsv2BaseCreatedByID>
    <dmsv2SWPP2ObjectDepartment xmlns="http://schemas.microsoft.com/sharepoint/v3">00000001000l00030002</dmsv2SWPP2ObjectDepartment>
    <dmsv2SWPP2ObjectName xmlns="http://schemas.microsoft.com/sharepoint/v3">Postępowanie</dmsv2SWPP2ObjectName>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CEC96AE-0061-4DC0-BC50-9B371186FCC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19cb1c7-c5c7-46d4-85ae-d83685407bb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72D5D21-BB59-4ED2-9623-B79BEB04B2DB}">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a9020018-8fe0-4068-9016-347dfefdccc9"/>
    <ds:schemaRef ds:uri="http://www.w3.org/XML/1998/namespace"/>
    <ds:schemaRef ds:uri="http://purl.org/dc/dcmitype/"/>
    <ds:schemaRef ds:uri="http://schemas.microsoft.com/sharepoint/v3"/>
    <ds:schemaRef ds:uri="795885e0-0611-46e8-aa7d-6ce7adba2769"/>
    <ds:schemaRef ds:uri="a19cb1c7-c5c7-46d4-85ae-d83685407bba"/>
  </ds:schemaRefs>
</ds:datastoreItem>
</file>

<file path=customXml/itemProps3.xml><?xml version="1.0" encoding="utf-8"?>
<ds:datastoreItem xmlns:ds="http://schemas.openxmlformats.org/officeDocument/2006/customXml" ds:itemID="{49F33F02-D401-4B44-AFE2-C5CC300408D9}">
  <ds:schemaRefs>
    <ds:schemaRef ds:uri="http://schemas.microsoft.com/sharepoint/events"/>
  </ds:schemaRefs>
</ds:datastoreItem>
</file>

<file path=customXml/itemProps4.xml><?xml version="1.0" encoding="utf-8"?>
<ds:datastoreItem xmlns:ds="http://schemas.openxmlformats.org/officeDocument/2006/customXml" ds:itemID="{83A4437C-CE9F-42E0-B8D6-870475BD247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1.Zbiorcza tabela cenowa</vt:lpstr>
      <vt:lpstr>2.Zakres i harm. przeglądów</vt:lpstr>
      <vt:lpstr>3.Pozostałe stawki</vt:lpstr>
    </vt:vector>
  </TitlesOfParts>
  <Company>PGE Systemy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GRPGEEC_Załącznik_nr_1_Formularz_cenowy</dc:title>
  <dc:creator>Zalewski Jarosław [PGE EC S.A.]</dc:creator>
  <cp:lastModifiedBy>Milancej Marta [PGE EC S.A.]</cp:lastModifiedBy>
  <cp:lastPrinted>2021-10-13T09:47:21Z</cp:lastPrinted>
  <dcterms:created xsi:type="dcterms:W3CDTF">2020-11-13T21:33:26Z</dcterms:created>
  <dcterms:modified xsi:type="dcterms:W3CDTF">2024-12-17T11:10:34Z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0x010189100070234602D5BC104E95B8B55040C17DDD</vt:lpwstr>
  </property>
  <property fmtid="{D5CDD505-2E9C-101B-9397-08002B2CF9AE}" pid="3" name="_dlc_DocIdItemGuid">
    <vt:lpwstr>805f5b80-83b6-46ab-88cb-b2fe9d7abc51</vt:lpwstr>
  </property>
</Properties>
</file>