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2024_LZA\03201_2024\Na stronę\"/>
    </mc:Choice>
  </mc:AlternateContent>
  <bookViews>
    <workbookView xWindow="0" yWindow="0" windowWidth="25200" windowHeight="11250"/>
  </bookViews>
  <sheets>
    <sheet name="Odzież trudnopalna 2025" sheetId="1" r:id="rId1"/>
    <sheet name="Odzież robocz 2025" sheetId="2" r:id="rId2"/>
    <sheet name="Obuwie robocze 2025 " sheetId="3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5" i="1" l="1"/>
  <c r="F11" i="1" l="1"/>
  <c r="F15" i="3" l="1"/>
  <c r="G15" i="3" s="1"/>
  <c r="F14" i="3"/>
  <c r="G14" i="3" s="1"/>
  <c r="F13" i="3"/>
  <c r="G13" i="3" s="1"/>
  <c r="F12" i="3"/>
  <c r="G12" i="3" s="1"/>
  <c r="F11" i="3"/>
  <c r="G11" i="3" s="1"/>
  <c r="F35" i="2"/>
  <c r="G35" i="2" s="1"/>
  <c r="F34" i="2"/>
  <c r="G34" i="2" s="1"/>
  <c r="F33" i="2"/>
  <c r="G33" i="2" s="1"/>
  <c r="F32" i="2"/>
  <c r="G32" i="2" s="1"/>
  <c r="F31" i="2"/>
  <c r="G31" i="2" s="1"/>
  <c r="F30" i="2"/>
  <c r="G30" i="2" s="1"/>
  <c r="F27" i="2"/>
  <c r="G27" i="2" s="1"/>
  <c r="F26" i="2"/>
  <c r="G26" i="2" s="1"/>
  <c r="F23" i="2"/>
  <c r="G23" i="2" s="1"/>
  <c r="F22" i="2"/>
  <c r="G22" i="2" s="1"/>
  <c r="F21" i="2"/>
  <c r="G21" i="2" s="1"/>
  <c r="F18" i="2"/>
  <c r="G18" i="2" s="1"/>
  <c r="F17" i="2"/>
  <c r="G17" i="2" s="1"/>
  <c r="F16" i="2"/>
  <c r="G16" i="2" s="1"/>
  <c r="F15" i="2"/>
  <c r="G15" i="2" s="1"/>
  <c r="F14" i="2"/>
  <c r="G14" i="2" s="1"/>
  <c r="F13" i="2"/>
  <c r="G13" i="2" s="1"/>
  <c r="F12" i="2"/>
  <c r="G12" i="2" s="1"/>
  <c r="F11" i="2"/>
  <c r="G11" i="2" s="1"/>
  <c r="F10" i="2"/>
  <c r="G10" i="2" s="1"/>
  <c r="G15" i="1"/>
  <c r="G16" i="1" s="1"/>
  <c r="G11" i="1"/>
  <c r="F12" i="1"/>
  <c r="G12" i="1" s="1"/>
  <c r="F10" i="1"/>
  <c r="G10" i="1" s="1"/>
  <c r="G16" i="3" l="1"/>
  <c r="G28" i="2"/>
  <c r="G13" i="1"/>
  <c r="G24" i="2"/>
  <c r="G36" i="2"/>
  <c r="G19" i="2"/>
</calcChain>
</file>

<file path=xl/sharedStrings.xml><?xml version="1.0" encoding="utf-8"?>
<sst xmlns="http://schemas.openxmlformats.org/spreadsheetml/2006/main" count="129" uniqueCount="65">
  <si>
    <t>LP</t>
  </si>
  <si>
    <t xml:space="preserve">Cześć 1 - dostawa odzieży trudnopalnej </t>
  </si>
  <si>
    <t xml:space="preserve">cena jednostkowa netto  </t>
  </si>
  <si>
    <t>wartość netto</t>
  </si>
  <si>
    <t>1.</t>
  </si>
  <si>
    <t>UBRANIE LETNIE TRUDNOPALNE NOMEX</t>
  </si>
  <si>
    <t>2.</t>
  </si>
  <si>
    <t>X</t>
  </si>
  <si>
    <t>RAZEM</t>
  </si>
  <si>
    <r>
      <t xml:space="preserve">Ilość do realizacji - </t>
    </r>
    <r>
      <rPr>
        <u/>
        <sz val="9"/>
        <rFont val="Calibri"/>
        <family val="2"/>
        <charset val="238"/>
        <scheme val="minor"/>
      </rPr>
      <t>zakres obligatoryjny (</t>
    </r>
    <r>
      <rPr>
        <sz val="9"/>
        <rFont val="Calibri"/>
        <family val="2"/>
        <charset val="238"/>
        <scheme val="minor"/>
      </rPr>
      <t>ilość minimalna, gwarantowana do realizacji)</t>
    </r>
  </si>
  <si>
    <r>
      <t xml:space="preserve">ilość - umożliwiająca zwiększenie tzw.
 </t>
    </r>
    <r>
      <rPr>
        <u/>
        <sz val="9"/>
        <rFont val="Calibri"/>
        <family val="2"/>
        <charset val="238"/>
        <scheme val="minor"/>
      </rPr>
      <t xml:space="preserve">prawo opcji </t>
    </r>
    <r>
      <rPr>
        <sz val="9"/>
        <rFont val="Calibri"/>
        <family val="2"/>
        <charset val="238"/>
        <scheme val="minor"/>
      </rPr>
      <t xml:space="preserve">
(maksymalnie 10 % zakresu obligatoryjnego)</t>
    </r>
  </si>
  <si>
    <r>
      <t xml:space="preserve">Razem ilość *                </t>
    </r>
    <r>
      <rPr>
        <sz val="9"/>
        <rFont val="Calibri"/>
        <family val="2"/>
        <charset val="238"/>
        <scheme val="minor"/>
      </rPr>
      <t xml:space="preserve"> (kol. D plus kolumna E)</t>
    </r>
  </si>
  <si>
    <t>3.</t>
  </si>
  <si>
    <t>SPODNIE LETNIE TRUDNOPALNE NOMEX</t>
  </si>
  <si>
    <t xml:space="preserve">KURTKA ZIMOWA TRUDNOPALNA NOMEX </t>
  </si>
  <si>
    <t>KALESONY TERMOAKTYWNE TRUDNOPALNE</t>
  </si>
  <si>
    <t>Dostawa odzieży ochronnej (trudnopalnej dla potrzeb PGE Dystrybucja S.A. Oddział Zamość na rok 2025</t>
  </si>
  <si>
    <t>Dostawa odzieży roboczej dla potrzeb PGE Dystrybucja S.A. Oddział Zamość na 2025</t>
  </si>
  <si>
    <t>Nazwa wyrobu</t>
  </si>
  <si>
    <t xml:space="preserve">cena jednostkowa netto </t>
  </si>
  <si>
    <t>Ubranie robocze letnie</t>
  </si>
  <si>
    <t>Koszula flanelowa</t>
  </si>
  <si>
    <t>Fartuch roboczy męski</t>
  </si>
  <si>
    <t>4.</t>
  </si>
  <si>
    <t>Fartuch roboczy damski</t>
  </si>
  <si>
    <t>5.</t>
  </si>
  <si>
    <t>Czapka letnia z daszkiem</t>
  </si>
  <si>
    <t>6.</t>
  </si>
  <si>
    <t>Ubranie robocze zimowe</t>
  </si>
  <si>
    <t>7.</t>
  </si>
  <si>
    <t>Czapka ocieplana</t>
  </si>
  <si>
    <t>8.</t>
  </si>
  <si>
    <t>Czapka - kominiarka</t>
  </si>
  <si>
    <t>9.</t>
  </si>
  <si>
    <t>Kamizelka ocieplana</t>
  </si>
  <si>
    <t>Spodnie firmowe letnie</t>
  </si>
  <si>
    <t xml:space="preserve">Kurtka firmowa zimowa </t>
  </si>
  <si>
    <t>Spodnie firmowe zimowe</t>
  </si>
  <si>
    <t>Komplet przeciwdeszczowy</t>
  </si>
  <si>
    <t>Kurtka przeciwdeszczowa</t>
  </si>
  <si>
    <t xml:space="preserve">Kombinezon ochronny </t>
  </si>
  <si>
    <t>Koszulka z krótkim rękawem T-shirt</t>
  </si>
  <si>
    <t xml:space="preserve">Koszulka polo z krótkim rękawem </t>
  </si>
  <si>
    <t>Koszula polo z długim rękawem</t>
  </si>
  <si>
    <t>Bluza typu polar</t>
  </si>
  <si>
    <t xml:space="preserve">Kamizelka ostrzegawcza </t>
  </si>
  <si>
    <r>
      <t xml:space="preserve">Razem ilość *                 </t>
    </r>
    <r>
      <rPr>
        <sz val="9"/>
        <rFont val="Calibri"/>
        <family val="2"/>
        <charset val="238"/>
        <scheme val="minor"/>
      </rPr>
      <t>(kol. D plus kolumna E)</t>
    </r>
  </si>
  <si>
    <t>RAZEM część 6</t>
  </si>
  <si>
    <t xml:space="preserve">RAZEM </t>
  </si>
  <si>
    <t xml:space="preserve">Cześć 3 - Dostawa odzieży roboczej </t>
  </si>
  <si>
    <t>RAZEM część 3</t>
  </si>
  <si>
    <t>Cześć  4 - Dostawa kurtek i spodni firmowych.</t>
  </si>
  <si>
    <t>RAZEM cześć 4</t>
  </si>
  <si>
    <t>Cześć 5 - Dostawa odzieży przeciwdeszczowej</t>
  </si>
  <si>
    <t>RAZEM część 5</t>
  </si>
  <si>
    <t>Cześć 6 - Dostawa odzieży pozostałej: koszulki polo, bluzy polarowe, kamizelki ostrzegawcze</t>
  </si>
  <si>
    <t>Dostawa obuwia roboczego dla potrzeb PGE Dystrybucja S.A. Oddział Zamość na 2025</t>
  </si>
  <si>
    <t>Buty gumowe</t>
  </si>
  <si>
    <t xml:space="preserve">Trzewiki skórzane (z podnoskiem i membraną) </t>
  </si>
  <si>
    <t>Półbuty</t>
  </si>
  <si>
    <t>Buty gumowo - filcowe</t>
  </si>
  <si>
    <t xml:space="preserve">Buty ocieplane </t>
  </si>
  <si>
    <t>Cześć 7 - Dostawa obuwia roboczego</t>
  </si>
  <si>
    <t>Część 2 - dostawa bielizny trudnopalnej</t>
  </si>
  <si>
    <t>Załącznik nr  1_1 do Formularz Oferty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</si>
</sst>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_z_ł"/>
  </numFmts>
  <fonts count="2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u/>
      <sz val="9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sz val="11"/>
      <color theme="1"/>
      <name val="Calibri"/>
      <scheme val="minor"/>
    </font>
    <font>
      <b/>
      <sz val="11"/>
      <color rgb="FFFF0000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b/>
      <sz val="10"/>
      <color rgb="FF000000"/>
      <name val="Arial"/>
      <family val="2"/>
      <charset val="238"/>
    </font>
    <font>
      <b/>
      <sz val="10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Calibri"/>
      <family val="2"/>
      <charset val="238"/>
      <scheme val="minor"/>
    </font>
    <font>
      <b/>
      <sz val="10"/>
      <color rgb="FFFF0000"/>
      <name val="Arial"/>
      <family val="2"/>
      <charset val="238"/>
    </font>
    <font>
      <b/>
      <sz val="11"/>
      <color rgb="FFFF0000"/>
      <name val="Arial"/>
      <family val="2"/>
      <charset val="238"/>
    </font>
    <font>
      <b/>
      <sz val="1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1"/>
      <name val="Arial"/>
      <family val="2"/>
      <charset val="238"/>
    </font>
    <font>
      <sz val="9"/>
      <color rgb="FFFF0000"/>
      <name val="Calibri"/>
      <family val="2"/>
      <charset val="238"/>
      <scheme val="minor"/>
    </font>
    <font>
      <b/>
      <sz val="9"/>
      <color rgb="FFFF0000"/>
      <name val="Calibri"/>
      <family val="2"/>
      <charset val="238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theme="4" tint="0.79998168889431442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79998168889431442"/>
        <bgColor theme="4"/>
      </patternFill>
    </fill>
    <fill>
      <patternFill patternType="solid">
        <fgColor theme="9" tint="0.79998168889431442"/>
        <bgColor theme="4" tint="0.79998168889431442"/>
      </patternFill>
    </fill>
    <fill>
      <patternFill patternType="solid">
        <fgColor rgb="FFFFFFCC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2" borderId="0" xfId="0" applyFont="1" applyFill="1" applyProtection="1">
      <protection locked="0"/>
    </xf>
    <xf numFmtId="0" fontId="3" fillId="2" borderId="0" xfId="0" applyFont="1" applyFill="1" applyProtection="1">
      <protection locked="0"/>
    </xf>
    <xf numFmtId="4" fontId="3" fillId="2" borderId="0" xfId="0" applyNumberFormat="1" applyFont="1" applyFill="1" applyBorder="1" applyProtection="1">
      <protection locked="0"/>
    </xf>
    <xf numFmtId="0" fontId="0" fillId="0" borderId="0" xfId="0" applyProtection="1">
      <protection locked="0"/>
    </xf>
    <xf numFmtId="0" fontId="4" fillId="3" borderId="1" xfId="0" applyFont="1" applyFill="1" applyBorder="1" applyAlignment="1" applyProtection="1">
      <alignment horizontal="center" vertical="center" wrapText="1"/>
      <protection locked="0"/>
    </xf>
    <xf numFmtId="0" fontId="4" fillId="3" borderId="1" xfId="0" applyFont="1" applyFill="1" applyBorder="1" applyAlignment="1" applyProtection="1">
      <alignment horizontal="center" vertical="center" wrapText="1"/>
    </xf>
    <xf numFmtId="4" fontId="4" fillId="3" borderId="1" xfId="0" applyNumberFormat="1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Protection="1"/>
    <xf numFmtId="164" fontId="1" fillId="2" borderId="1" xfId="0" applyNumberFormat="1" applyFont="1" applyFill="1" applyBorder="1" applyAlignment="1" applyProtection="1">
      <alignment horizontal="center" vertical="center"/>
    </xf>
    <xf numFmtId="0" fontId="0" fillId="3" borderId="1" xfId="0" applyFont="1" applyFill="1" applyBorder="1" applyAlignment="1" applyProtection="1">
      <alignment horizontal="center" vertical="center"/>
    </xf>
    <xf numFmtId="0" fontId="1" fillId="3" borderId="1" xfId="0" applyFont="1" applyFill="1" applyBorder="1" applyAlignment="1" applyProtection="1">
      <alignment horizontal="center" vertical="center"/>
    </xf>
    <xf numFmtId="0" fontId="0" fillId="3" borderId="1" xfId="0" applyFont="1" applyFill="1" applyBorder="1" applyAlignment="1" applyProtection="1">
      <alignment horizontal="center" vertical="center"/>
      <protection locked="0"/>
    </xf>
    <xf numFmtId="4" fontId="5" fillId="3" borderId="1" xfId="0" applyNumberFormat="1" applyFont="1" applyFill="1" applyBorder="1" applyAlignment="1" applyProtection="1">
      <alignment horizontal="center" vertical="center"/>
    </xf>
    <xf numFmtId="0" fontId="7" fillId="3" borderId="1" xfId="0" applyFont="1" applyFill="1" applyBorder="1" applyAlignment="1" applyProtection="1">
      <alignment horizontal="center" vertical="center" wrapText="1"/>
      <protection locked="0"/>
    </xf>
    <xf numFmtId="0" fontId="8" fillId="3" borderId="1" xfId="0" applyFont="1" applyFill="1" applyBorder="1" applyAlignment="1" applyProtection="1">
      <alignment horizontal="center" vertical="center"/>
    </xf>
    <xf numFmtId="0" fontId="8" fillId="3" borderId="1" xfId="0" applyFont="1" applyFill="1" applyBorder="1" applyAlignment="1" applyProtection="1">
      <alignment horizontal="center" vertical="center"/>
      <protection locked="0"/>
    </xf>
    <xf numFmtId="4" fontId="8" fillId="3" borderId="1" xfId="0" applyNumberFormat="1" applyFont="1" applyFill="1" applyBorder="1" applyAlignment="1" applyProtection="1">
      <alignment horizontal="center" vertical="center"/>
    </xf>
    <xf numFmtId="0" fontId="2" fillId="3" borderId="1" xfId="0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vertical="center"/>
    </xf>
    <xf numFmtId="4" fontId="1" fillId="2" borderId="1" xfId="0" applyNumberFormat="1" applyFont="1" applyFill="1" applyBorder="1" applyAlignment="1" applyProtection="1">
      <alignment horizontal="center" vertical="center"/>
    </xf>
    <xf numFmtId="0" fontId="1" fillId="2" borderId="1" xfId="0" applyNumberFormat="1" applyFont="1" applyFill="1" applyBorder="1" applyAlignment="1" applyProtection="1">
      <alignment horizontal="center" vertical="center"/>
    </xf>
    <xf numFmtId="0" fontId="3" fillId="4" borderId="1" xfId="0" applyFont="1" applyFill="1" applyBorder="1" applyAlignment="1" applyProtection="1">
      <alignment horizontal="center" vertical="center" wrapText="1"/>
    </xf>
    <xf numFmtId="0" fontId="10" fillId="2" borderId="1" xfId="0" applyFont="1" applyFill="1" applyBorder="1" applyAlignment="1" applyProtection="1">
      <alignment horizontal="center" vertical="center" wrapText="1"/>
    </xf>
    <xf numFmtId="0" fontId="11" fillId="5" borderId="1" xfId="0" applyFont="1" applyFill="1" applyBorder="1" applyAlignment="1" applyProtection="1">
      <alignment horizontal="left" vertical="center" wrapText="1"/>
    </xf>
    <xf numFmtId="0" fontId="10" fillId="2" borderId="1" xfId="0" applyFont="1" applyFill="1" applyBorder="1" applyAlignment="1" applyProtection="1">
      <alignment horizontal="center" vertical="center"/>
    </xf>
    <xf numFmtId="1" fontId="10" fillId="2" borderId="1" xfId="0" applyNumberFormat="1" applyFont="1" applyFill="1" applyBorder="1" applyAlignment="1" applyProtection="1">
      <alignment horizontal="center" vertical="center"/>
    </xf>
    <xf numFmtId="164" fontId="13" fillId="2" borderId="1" xfId="0" applyNumberFormat="1" applyFont="1" applyFill="1" applyBorder="1" applyAlignment="1" applyProtection="1">
      <alignment horizontal="right" vertical="center"/>
    </xf>
    <xf numFmtId="0" fontId="11" fillId="2" borderId="1" xfId="0" applyFont="1" applyFill="1" applyBorder="1" applyAlignment="1" applyProtection="1">
      <alignment horizontal="left" vertical="center" wrapText="1"/>
    </xf>
    <xf numFmtId="0" fontId="3" fillId="2" borderId="1" xfId="0" applyFont="1" applyFill="1" applyBorder="1" applyAlignment="1" applyProtection="1">
      <alignment horizontal="center" vertical="center" wrapText="1"/>
    </xf>
    <xf numFmtId="0" fontId="14" fillId="3" borderId="1" xfId="0" applyFont="1" applyFill="1" applyBorder="1" applyAlignment="1" applyProtection="1">
      <alignment horizontal="right" vertical="center" wrapText="1"/>
    </xf>
    <xf numFmtId="0" fontId="2" fillId="3" borderId="1" xfId="0" applyFont="1" applyFill="1" applyBorder="1" applyAlignment="1" applyProtection="1">
      <alignment horizontal="center" vertical="center"/>
    </xf>
    <xf numFmtId="0" fontId="2" fillId="3" borderId="1" xfId="0" applyFont="1" applyFill="1" applyBorder="1" applyAlignment="1" applyProtection="1">
      <alignment horizontal="right" vertical="center" wrapText="1"/>
    </xf>
    <xf numFmtId="0" fontId="17" fillId="3" borderId="1" xfId="0" applyFont="1" applyFill="1" applyBorder="1" applyAlignment="1" applyProtection="1">
      <alignment horizontal="right" vertical="center" wrapText="1"/>
    </xf>
    <xf numFmtId="0" fontId="17" fillId="3" borderId="1" xfId="0" applyFont="1" applyFill="1" applyBorder="1" applyAlignment="1" applyProtection="1">
      <alignment horizontal="center" vertical="center" wrapText="1"/>
      <protection locked="0"/>
    </xf>
    <xf numFmtId="0" fontId="17" fillId="3" borderId="1" xfId="0" applyFont="1" applyFill="1" applyBorder="1" applyAlignment="1" applyProtection="1">
      <alignment horizontal="center" vertical="center" wrapText="1"/>
    </xf>
    <xf numFmtId="0" fontId="18" fillId="3" borderId="1" xfId="0" applyFont="1" applyFill="1" applyBorder="1" applyAlignment="1" applyProtection="1">
      <alignment horizontal="center" vertical="center" wrapText="1"/>
    </xf>
    <xf numFmtId="0" fontId="14" fillId="3" borderId="1" xfId="0" applyFont="1" applyFill="1" applyBorder="1" applyAlignment="1" applyProtection="1">
      <alignment horizontal="left" vertical="center" wrapText="1"/>
    </xf>
    <xf numFmtId="0" fontId="18" fillId="3" borderId="1" xfId="0" applyFont="1" applyFill="1" applyBorder="1" applyAlignment="1" applyProtection="1">
      <alignment horizontal="center" vertical="center" wrapText="1"/>
      <protection locked="0"/>
    </xf>
    <xf numFmtId="0" fontId="18" fillId="3" borderId="1" xfId="0" applyFont="1" applyFill="1" applyBorder="1" applyAlignment="1" applyProtection="1">
      <alignment horizontal="center" vertical="center"/>
    </xf>
    <xf numFmtId="164" fontId="13" fillId="3" borderId="1" xfId="0" applyNumberFormat="1" applyFont="1" applyFill="1" applyBorder="1" applyAlignment="1" applyProtection="1">
      <alignment horizontal="right" vertical="center"/>
    </xf>
    <xf numFmtId="0" fontId="3" fillId="6" borderId="1" xfId="0" applyFont="1" applyFill="1" applyBorder="1" applyAlignment="1" applyProtection="1">
      <alignment horizontal="center" vertical="center" wrapText="1"/>
    </xf>
    <xf numFmtId="0" fontId="9" fillId="7" borderId="2" xfId="0" applyFont="1" applyFill="1" applyBorder="1" applyAlignment="1" applyProtection="1">
      <alignment horizontal="left" vertical="center" wrapText="1"/>
    </xf>
    <xf numFmtId="0" fontId="3" fillId="6" borderId="1" xfId="0" applyFont="1" applyFill="1" applyBorder="1" applyAlignment="1" applyProtection="1">
      <alignment horizontal="center" vertical="center" wrapText="1"/>
      <protection locked="0"/>
    </xf>
    <xf numFmtId="0" fontId="3" fillId="6" borderId="1" xfId="0" applyFont="1" applyFill="1" applyBorder="1" applyAlignment="1" applyProtection="1">
      <alignment horizontal="center" vertical="center"/>
    </xf>
    <xf numFmtId="4" fontId="3" fillId="6" borderId="1" xfId="0" applyNumberFormat="1" applyFont="1" applyFill="1" applyBorder="1" applyAlignment="1" applyProtection="1">
      <alignment horizontal="center" vertical="center"/>
    </xf>
    <xf numFmtId="0" fontId="15" fillId="8" borderId="1" xfId="0" applyFont="1" applyFill="1" applyBorder="1" applyAlignment="1" applyProtection="1">
      <alignment horizontal="left" vertical="center" wrapText="1"/>
    </xf>
    <xf numFmtId="0" fontId="12" fillId="8" borderId="1" xfId="0" applyFont="1" applyFill="1" applyBorder="1" applyAlignment="1" applyProtection="1">
      <alignment horizontal="center" vertical="center" wrapText="1"/>
      <protection locked="0"/>
    </xf>
    <xf numFmtId="0" fontId="15" fillId="8" borderId="1" xfId="0" applyFont="1" applyFill="1" applyBorder="1" applyAlignment="1" applyProtection="1">
      <alignment horizontal="center" vertical="center" wrapText="1"/>
    </xf>
    <xf numFmtId="0" fontId="16" fillId="8" borderId="1" xfId="0" applyFont="1" applyFill="1" applyBorder="1" applyAlignment="1" applyProtection="1">
      <alignment horizontal="center" vertical="center" wrapText="1"/>
    </xf>
    <xf numFmtId="164" fontId="3" fillId="6" borderId="1" xfId="0" applyNumberFormat="1" applyFont="1" applyFill="1" applyBorder="1" applyAlignment="1" applyProtection="1">
      <alignment horizontal="right" vertical="center"/>
    </xf>
    <xf numFmtId="0" fontId="15" fillId="6" borderId="1" xfId="0" applyFont="1" applyFill="1" applyBorder="1" applyAlignment="1" applyProtection="1">
      <alignment horizontal="left" vertical="center" wrapText="1"/>
    </xf>
    <xf numFmtId="0" fontId="4" fillId="6" borderId="1" xfId="0" applyFont="1" applyFill="1" applyBorder="1" applyAlignment="1" applyProtection="1">
      <alignment horizontal="center" vertical="center" wrapText="1"/>
      <protection locked="0"/>
    </xf>
    <xf numFmtId="0" fontId="5" fillId="6" borderId="1" xfId="0" applyFont="1" applyFill="1" applyBorder="1" applyAlignment="1" applyProtection="1">
      <alignment horizontal="center" vertical="center"/>
    </xf>
    <xf numFmtId="164" fontId="19" fillId="3" borderId="1" xfId="0" applyNumberFormat="1" applyFont="1" applyFill="1" applyBorder="1" applyAlignment="1" applyProtection="1">
      <alignment horizontal="right" vertical="center" wrapText="1"/>
    </xf>
    <xf numFmtId="164" fontId="5" fillId="3" borderId="1" xfId="0" applyNumberFormat="1" applyFont="1" applyFill="1" applyBorder="1" applyAlignment="1" applyProtection="1">
      <alignment horizontal="right" vertical="center"/>
    </xf>
    <xf numFmtId="0" fontId="11" fillId="5" borderId="2" xfId="0" applyFont="1" applyFill="1" applyBorder="1" applyAlignment="1" applyProtection="1">
      <alignment horizontal="left" vertical="center" wrapText="1"/>
    </xf>
    <xf numFmtId="0" fontId="9" fillId="7" borderId="2" xfId="0" applyFont="1" applyFill="1" applyBorder="1" applyAlignment="1" applyProtection="1">
      <alignment horizontal="center" vertical="center" wrapText="1"/>
    </xf>
    <xf numFmtId="2" fontId="12" fillId="9" borderId="1" xfId="0" applyNumberFormat="1" applyFont="1" applyFill="1" applyBorder="1" applyAlignment="1" applyProtection="1">
      <alignment horizontal="center" vertical="center" wrapText="1"/>
      <protection locked="0"/>
    </xf>
    <xf numFmtId="0" fontId="8" fillId="9" borderId="1" xfId="0" applyFont="1" applyFill="1" applyBorder="1" applyAlignment="1" applyProtection="1">
      <alignment horizontal="center" vertical="center"/>
      <protection locked="0"/>
    </xf>
    <xf numFmtId="0" fontId="1" fillId="2" borderId="3" xfId="0" applyFont="1" applyFill="1" applyBorder="1" applyProtection="1"/>
    <xf numFmtId="0" fontId="4" fillId="3" borderId="4" xfId="0" applyFont="1" applyFill="1" applyBorder="1" applyAlignment="1" applyProtection="1">
      <alignment horizontal="center" vertical="center" wrapText="1"/>
      <protection locked="0"/>
    </xf>
    <xf numFmtId="4" fontId="1" fillId="9" borderId="1" xfId="0" applyNumberFormat="1" applyFont="1" applyFill="1" applyBorder="1" applyProtection="1">
      <protection locked="0"/>
    </xf>
    <xf numFmtId="4" fontId="8" fillId="9" borderId="1" xfId="0" applyNumberFormat="1" applyFont="1" applyFill="1" applyBorder="1" applyProtection="1">
      <protection locked="0"/>
    </xf>
    <xf numFmtId="0" fontId="20" fillId="3" borderId="1" xfId="0" applyFont="1" applyFill="1" applyBorder="1" applyAlignment="1" applyProtection="1">
      <alignment horizontal="center" vertical="center" wrapText="1"/>
      <protection locked="0"/>
    </xf>
    <xf numFmtId="0" fontId="21" fillId="3" borderId="1" xfId="0" applyFont="1" applyFill="1" applyBorder="1" applyAlignment="1" applyProtection="1">
      <alignment horizontal="center" vertical="center" wrapText="1"/>
    </xf>
  </cellXfs>
  <cellStyles count="1">
    <cellStyle name="Normalny" xfId="0" builtinId="0"/>
  </cellStyles>
  <dxfs count="27"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numFmt numFmtId="4" formatCode="#,##0.0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>
        <left style="thin">
          <color indexed="64"/>
        </left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>
        <left style="thin">
          <color indexed="64"/>
        </left>
        <right style="thin">
          <color indexed="64"/>
        </right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>
        <left style="thin">
          <color indexed="64"/>
        </left>
        <right style="thin">
          <color indexed="64"/>
        </right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>
        <right style="thin">
          <color indexed="64"/>
        </right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fill>
        <patternFill patternType="solid">
          <fgColor indexed="64"/>
          <bgColor theme="0"/>
        </patternFill>
      </fill>
      <border>
        <right style="thin">
          <color indexed="64"/>
        </right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fill>
        <patternFill patternType="solid">
          <fgColor indexed="64"/>
          <bgColor theme="0"/>
        </patternFill>
      </fill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fill>
        <patternFill patternType="solid">
          <fgColor indexed="64"/>
          <bgColor theme="0"/>
        </patternFill>
      </fill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fill>
        <patternFill patternType="solid">
          <fgColor indexed="64"/>
          <bgColor theme="0"/>
        </patternFill>
      </fill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fill>
        <patternFill patternType="solid">
          <fgColor indexed="64"/>
          <bgColor theme="0" tint="-0.14999847407452621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numFmt numFmtId="4" formatCode="#,##0.0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>
        <left style="thin">
          <color indexed="64"/>
        </left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>
        <left style="thin">
          <color indexed="64"/>
        </left>
        <right style="thin">
          <color indexed="64"/>
        </right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>
        <left style="thin">
          <color indexed="64"/>
        </left>
        <right style="thin">
          <color indexed="64"/>
        </right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>
        <right style="thin">
          <color indexed="64"/>
        </right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fill>
        <patternFill patternType="solid">
          <fgColor indexed="64"/>
          <bgColor theme="0"/>
        </patternFill>
      </fill>
      <border>
        <right style="thin">
          <color indexed="64"/>
        </right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fill>
        <patternFill patternType="solid">
          <fgColor indexed="64"/>
          <bgColor theme="0"/>
        </patternFill>
      </fill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fill>
        <patternFill patternType="solid">
          <fgColor indexed="64"/>
          <bgColor theme="0"/>
        </patternFill>
      </fill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fill>
        <patternFill patternType="solid">
          <fgColor indexed="64"/>
          <bgColor theme="0"/>
        </patternFill>
      </fill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fill>
        <patternFill patternType="solid">
          <fgColor indexed="64"/>
          <bgColor theme="0" tint="-0.14999847407452621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4" formatCode="#,##0.0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>
        <left style="thin">
          <color indexed="64"/>
        </left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>
        <left style="thin">
          <color indexed="64"/>
        </left>
        <right style="thin">
          <color indexed="64"/>
        </right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>
        <left style="thin">
          <color indexed="64"/>
        </left>
        <right style="thin">
          <color indexed="64"/>
        </right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>
        <right style="thin">
          <color indexed="64"/>
        </right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0"/>
        </patternFill>
      </fill>
      <border>
        <right style="thin">
          <color indexed="64"/>
        </right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0"/>
        </patternFill>
      </fill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0"/>
        </patternFill>
      </fill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0"/>
        </patternFill>
      </fill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fill>
        <patternFill patternType="solid">
          <fgColor indexed="64"/>
          <bgColor theme="0" tint="-0.14999847407452621"/>
        </patternFill>
      </fill>
      <alignment horizontal="center" vertical="center" textRotation="0" wrapText="1" indent="0" justifyLastLine="0" shrinkToFit="0" readingOrder="0"/>
      <protection locked="0" hidden="0"/>
    </dxf>
  </dxfs>
  <tableStyles count="0" defaultTableStyle="TableStyleMedium2" defaultPivotStyle="PivotStyleLight16"/>
  <colors>
    <mruColors>
      <color rgb="FFFFFFCC"/>
      <color rgb="FFF6F6EE"/>
      <color rgb="FFEDEDD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id="2" name="Tabela1" displayName="Tabela1" ref="A9:G16" totalsRowShown="0" headerRowDxfId="26" dataDxfId="25">
  <autoFilter ref="A9:G16"/>
  <tableColumns count="7">
    <tableColumn id="1" name="LP" dataDxfId="24"/>
    <tableColumn id="2" name="Cześć 1 - dostawa odzieży trudnopalnej " dataDxfId="23"/>
    <tableColumn id="4" name="cena jednostkowa netto  " dataDxfId="22"/>
    <tableColumn id="5" name="Ilość do realizacji - zakres obligatoryjny (ilość minimalna, gwarantowana do realizacji)" dataDxfId="21"/>
    <tableColumn id="6" name="ilość - umożliwiająca zwiększenie tzw._x000a_ prawo opcji _x000a_(maksymalnie 10 % zakresu obligatoryjnego)" dataDxfId="20"/>
    <tableColumn id="7" name="Razem ilość *                 (kol. D plus kolumna E)" dataDxfId="19"/>
    <tableColumn id="8" name="wartość netto" dataDxfId="18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4" name="Tabela15" displayName="Tabela15" ref="A8:G36" totalsRowShown="0" headerRowDxfId="17" dataDxfId="16">
  <autoFilter ref="A8:G36"/>
  <tableColumns count="7">
    <tableColumn id="1" name="LP" dataDxfId="15"/>
    <tableColumn id="2" name="Nazwa wyrobu" dataDxfId="14"/>
    <tableColumn id="4" name="cena jednostkowa netto " dataDxfId="13"/>
    <tableColumn id="5" name="Ilość do realizacji - zakres obligatoryjny (ilość minimalna, gwarantowana do realizacji)" dataDxfId="12"/>
    <tableColumn id="6" name="ilość - umożliwiająca zwiększenie tzw._x000a_ prawo opcji _x000a_(maksymalnie 10 % zakresu obligatoryjnego)" dataDxfId="11"/>
    <tableColumn id="7" name="Razem ilość *                 (kol. D plus kolumna E)" dataDxfId="10"/>
    <tableColumn id="8" name="wartość netto" dataDxfId="9">
      <calculatedColumnFormula>Tabela15[[#This Row],[cena jednostkowa netto ]]*F10</calculatedColumnFormula>
    </tableColumn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id="5" name="Tabela159" displayName="Tabela159" ref="A9:G16" totalsRowShown="0" headerRowDxfId="8" dataDxfId="7">
  <autoFilter ref="A9:G16"/>
  <tableColumns count="7">
    <tableColumn id="1" name="LP" dataDxfId="6"/>
    <tableColumn id="2" name="Nazwa wyrobu" dataDxfId="5"/>
    <tableColumn id="4" name="cena jednostkowa netto  " dataDxfId="4"/>
    <tableColumn id="5" name="Ilość do realizacji - zakres obligatoryjny (ilość minimalna, gwarantowana do realizacji)" dataDxfId="3"/>
    <tableColumn id="6" name="ilość - umożliwiająca zwiększenie tzw._x000a_ prawo opcji _x000a_(maksymalnie 10 % zakresu obligatoryjnego)" dataDxfId="2"/>
    <tableColumn id="7" name="Razem ilość *                 (kol. D plus kolumna E)" dataDxfId="1"/>
    <tableColumn id="8" name="wartość netto" dataDxfId="0">
      <calculatedColumnFormula>Tabela159[[#This Row],[cena jednostkowa netto  ]]*F10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16"/>
  <sheetViews>
    <sheetView tabSelected="1" zoomScale="130" zoomScaleNormal="130" workbookViewId="0">
      <selection activeCell="J9" sqref="J9"/>
    </sheetView>
  </sheetViews>
  <sheetFormatPr defaultRowHeight="15" x14ac:dyDescent="0.25"/>
  <cols>
    <col min="1" max="1" width="6.42578125" customWidth="1"/>
    <col min="2" max="2" width="40.5703125" customWidth="1"/>
    <col min="3" max="3" width="15.5703125" customWidth="1"/>
    <col min="4" max="4" width="12" customWidth="1"/>
    <col min="5" max="5" width="11" customWidth="1"/>
    <col min="6" max="6" width="9.7109375" customWidth="1"/>
    <col min="7" max="7" width="20.140625" customWidth="1"/>
  </cols>
  <sheetData>
    <row r="3" spans="1:7" x14ac:dyDescent="0.25">
      <c r="A3" s="1" t="s">
        <v>64</v>
      </c>
      <c r="B3" s="2"/>
      <c r="C3" s="2"/>
      <c r="D3" s="2"/>
      <c r="E3" s="2"/>
      <c r="F3" s="2"/>
      <c r="G3" s="3"/>
    </row>
    <row r="4" spans="1:7" x14ac:dyDescent="0.25">
      <c r="A4" s="1" t="s">
        <v>16</v>
      </c>
      <c r="B4" s="2"/>
      <c r="C4" s="2"/>
      <c r="D4" s="2"/>
      <c r="E4" s="2"/>
      <c r="F4" s="2"/>
      <c r="G4" s="3"/>
    </row>
    <row r="5" spans="1:7" x14ac:dyDescent="0.25">
      <c r="A5" s="4"/>
      <c r="B5" s="2"/>
      <c r="C5" s="2"/>
      <c r="D5" s="2"/>
      <c r="E5" s="2"/>
      <c r="F5" s="2"/>
      <c r="G5" s="3"/>
    </row>
    <row r="6" spans="1:7" x14ac:dyDescent="0.25">
      <c r="A6" s="2"/>
      <c r="B6" s="2"/>
      <c r="C6" s="2"/>
      <c r="D6" s="2"/>
      <c r="E6" s="2"/>
      <c r="F6" s="2"/>
      <c r="G6" s="3"/>
    </row>
    <row r="7" spans="1:7" x14ac:dyDescent="0.25">
      <c r="A7" s="2"/>
      <c r="B7" s="2"/>
      <c r="C7" s="2"/>
      <c r="D7" s="2"/>
      <c r="E7" s="2"/>
      <c r="F7" s="2"/>
      <c r="G7" s="3"/>
    </row>
    <row r="8" spans="1:7" x14ac:dyDescent="0.25">
      <c r="A8" s="2"/>
      <c r="B8" s="2"/>
      <c r="C8" s="2"/>
      <c r="D8" s="2"/>
      <c r="E8" s="2"/>
      <c r="F8" s="2"/>
      <c r="G8" s="3"/>
    </row>
    <row r="9" spans="1:7" ht="132" x14ac:dyDescent="0.25">
      <c r="A9" s="5" t="s">
        <v>0</v>
      </c>
      <c r="B9" s="64" t="s">
        <v>1</v>
      </c>
      <c r="C9" s="61" t="s">
        <v>2</v>
      </c>
      <c r="D9" s="6" t="s">
        <v>9</v>
      </c>
      <c r="E9" s="6" t="s">
        <v>10</v>
      </c>
      <c r="F9" s="6" t="s">
        <v>11</v>
      </c>
      <c r="G9" s="7" t="s">
        <v>3</v>
      </c>
    </row>
    <row r="10" spans="1:7" x14ac:dyDescent="0.25">
      <c r="A10" s="8" t="s">
        <v>4</v>
      </c>
      <c r="B10" s="60" t="s">
        <v>5</v>
      </c>
      <c r="C10" s="62"/>
      <c r="D10" s="21">
        <v>231</v>
      </c>
      <c r="E10" s="21">
        <v>23</v>
      </c>
      <c r="F10" s="21">
        <f>Tabela1[[#This Row],[Ilość do realizacji - zakres obligatoryjny (ilość minimalna, gwarantowana do realizacji)]]+E10</f>
        <v>254</v>
      </c>
      <c r="G10" s="9">
        <f>Tabela1[[#This Row],[Razem ilość *                 (kol. D plus kolumna E)]]*Tabela1[[#This Row],[cena jednostkowa netto  ]]</f>
        <v>0</v>
      </c>
    </row>
    <row r="11" spans="1:7" x14ac:dyDescent="0.25">
      <c r="A11" s="8" t="s">
        <v>6</v>
      </c>
      <c r="B11" s="60" t="s">
        <v>13</v>
      </c>
      <c r="C11" s="63"/>
      <c r="D11" s="21">
        <v>161</v>
      </c>
      <c r="E11" s="21">
        <v>16</v>
      </c>
      <c r="F11" s="21">
        <f>Tabela1[[#This Row],[Ilość do realizacji - zakres obligatoryjny (ilość minimalna, gwarantowana do realizacji)]]+E11</f>
        <v>177</v>
      </c>
      <c r="G11" s="9">
        <f>Tabela1[[#This Row],[Razem ilość *                 (kol. D plus kolumna E)]]*Tabela1[[#This Row],[cena jednostkowa netto  ]]</f>
        <v>0</v>
      </c>
    </row>
    <row r="12" spans="1:7" x14ac:dyDescent="0.25">
      <c r="A12" s="8" t="s">
        <v>12</v>
      </c>
      <c r="B12" s="60" t="s">
        <v>14</v>
      </c>
      <c r="C12" s="62"/>
      <c r="D12" s="21">
        <v>161</v>
      </c>
      <c r="E12" s="21">
        <v>16</v>
      </c>
      <c r="F12" s="21">
        <f>Tabela1[[#This Row],[Ilość do realizacji - zakres obligatoryjny (ilość minimalna, gwarantowana do realizacji)]]+E12</f>
        <v>177</v>
      </c>
      <c r="G12" s="9">
        <f>Tabela1[[#This Row],[Razem ilość *                 (kol. D plus kolumna E)]]*Tabela1[[#This Row],[cena jednostkowa netto  ]]</f>
        <v>0</v>
      </c>
    </row>
    <row r="13" spans="1:7" x14ac:dyDescent="0.25">
      <c r="A13" s="10" t="s">
        <v>7</v>
      </c>
      <c r="B13" s="11" t="s">
        <v>8</v>
      </c>
      <c r="C13" s="12" t="s">
        <v>7</v>
      </c>
      <c r="D13" s="10" t="s">
        <v>7</v>
      </c>
      <c r="E13" s="10" t="s">
        <v>7</v>
      </c>
      <c r="F13" s="10" t="s">
        <v>7</v>
      </c>
      <c r="G13" s="13">
        <f>SUM(G10:G12)</f>
        <v>0</v>
      </c>
    </row>
    <row r="14" spans="1:7" ht="37.5" customHeight="1" x14ac:dyDescent="0.25">
      <c r="A14" s="15"/>
      <c r="B14" s="65" t="s">
        <v>63</v>
      </c>
      <c r="C14" s="16"/>
      <c r="D14" s="15"/>
      <c r="E14" s="15"/>
      <c r="F14" s="15"/>
      <c r="G14" s="17"/>
    </row>
    <row r="15" spans="1:7" x14ac:dyDescent="0.25">
      <c r="A15" s="19" t="s">
        <v>4</v>
      </c>
      <c r="B15" s="19" t="s">
        <v>15</v>
      </c>
      <c r="C15" s="59"/>
      <c r="D15" s="21">
        <v>161</v>
      </c>
      <c r="E15" s="21">
        <v>16</v>
      </c>
      <c r="F15" s="21">
        <f>Tabela1[[#This Row],[Ilość do realizacji - zakres obligatoryjny (ilość minimalna, gwarantowana do realizacji)]]+E15</f>
        <v>177</v>
      </c>
      <c r="G15" s="20">
        <f>Tabela1[[#This Row],[Razem ilość *                 (kol. D plus kolumna E)]]*Tabela1[[#This Row],[cena jednostkowa netto  ]]</f>
        <v>0</v>
      </c>
    </row>
    <row r="16" spans="1:7" x14ac:dyDescent="0.25">
      <c r="A16" s="15" t="s">
        <v>7</v>
      </c>
      <c r="B16" s="11" t="s">
        <v>8</v>
      </c>
      <c r="C16" s="16" t="s">
        <v>7</v>
      </c>
      <c r="D16" s="15" t="s">
        <v>7</v>
      </c>
      <c r="E16" s="15" t="s">
        <v>7</v>
      </c>
      <c r="F16" s="15" t="s">
        <v>7</v>
      </c>
      <c r="G16" s="13">
        <f>SUM(G15)</f>
        <v>0</v>
      </c>
    </row>
  </sheetData>
  <sheetProtection algorithmName="SHA-512" hashValue="lo9RrpzrUbK8lmyOgToXZAgmWpeWDZDtsvCgUmeJYNwmVtW+2Krh1RxD98UCuTEll4ghmS71dEkNOvx9z75Y7w==" saltValue="WevQh9hIsfWsu3M/H3rwTQ==" spinCount="100000" sheet="1" objects="1" scenarios="1"/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36"/>
  <sheetViews>
    <sheetView workbookViewId="0">
      <selection activeCell="K13" sqref="K13"/>
    </sheetView>
  </sheetViews>
  <sheetFormatPr defaultRowHeight="15" x14ac:dyDescent="0.25"/>
  <cols>
    <col min="1" max="1" width="6.140625" customWidth="1"/>
    <col min="2" max="2" width="36.5703125" customWidth="1"/>
    <col min="3" max="4" width="18.28515625" customWidth="1"/>
    <col min="5" max="6" width="18.42578125" customWidth="1"/>
    <col min="7" max="7" width="18.140625" customWidth="1"/>
  </cols>
  <sheetData>
    <row r="3" spans="1:7" x14ac:dyDescent="0.25">
      <c r="A3" s="1" t="s">
        <v>64</v>
      </c>
      <c r="B3" s="2"/>
      <c r="C3" s="2"/>
      <c r="D3" s="2"/>
      <c r="E3" s="2"/>
      <c r="F3" s="2"/>
      <c r="G3" s="3"/>
    </row>
    <row r="4" spans="1:7" x14ac:dyDescent="0.25">
      <c r="A4" s="1" t="s">
        <v>17</v>
      </c>
      <c r="B4" s="2"/>
      <c r="C4" s="2"/>
      <c r="D4" s="2"/>
      <c r="E4" s="2"/>
      <c r="F4" s="2"/>
      <c r="G4" s="3"/>
    </row>
    <row r="5" spans="1:7" x14ac:dyDescent="0.25">
      <c r="A5" s="4"/>
      <c r="B5" s="2"/>
      <c r="C5" s="2"/>
      <c r="D5" s="2"/>
      <c r="E5" s="2"/>
      <c r="F5" s="2"/>
      <c r="G5" s="3"/>
    </row>
    <row r="6" spans="1:7" x14ac:dyDescent="0.25">
      <c r="A6" s="2"/>
      <c r="B6" s="2"/>
      <c r="C6" s="2"/>
      <c r="D6" s="2"/>
      <c r="E6" s="2"/>
      <c r="F6" s="2"/>
      <c r="G6" s="3"/>
    </row>
    <row r="7" spans="1:7" x14ac:dyDescent="0.25">
      <c r="A7" s="2"/>
      <c r="B7" s="2"/>
      <c r="C7" s="2"/>
      <c r="D7" s="2"/>
      <c r="E7" s="2"/>
      <c r="F7" s="2"/>
      <c r="G7" s="3"/>
    </row>
    <row r="8" spans="1:7" ht="72" x14ac:dyDescent="0.25">
      <c r="A8" s="5" t="s">
        <v>0</v>
      </c>
      <c r="B8" s="5" t="s">
        <v>18</v>
      </c>
      <c r="C8" s="5" t="s">
        <v>19</v>
      </c>
      <c r="D8" s="6" t="s">
        <v>9</v>
      </c>
      <c r="E8" s="6" t="s">
        <v>10</v>
      </c>
      <c r="F8" s="6" t="s">
        <v>46</v>
      </c>
      <c r="G8" s="7" t="s">
        <v>3</v>
      </c>
    </row>
    <row r="9" spans="1:7" ht="25.5" customHeight="1" x14ac:dyDescent="0.25">
      <c r="A9" s="41"/>
      <c r="B9" s="42" t="s">
        <v>49</v>
      </c>
      <c r="C9" s="43"/>
      <c r="D9" s="44"/>
      <c r="E9" s="44"/>
      <c r="F9" s="44"/>
      <c r="G9" s="45"/>
    </row>
    <row r="10" spans="1:7" ht="20.25" customHeight="1" x14ac:dyDescent="0.25">
      <c r="A10" s="23" t="s">
        <v>4</v>
      </c>
      <c r="B10" s="24" t="s">
        <v>20</v>
      </c>
      <c r="C10" s="58"/>
      <c r="D10" s="25">
        <v>38</v>
      </c>
      <c r="E10" s="25">
        <v>4</v>
      </c>
      <c r="F10" s="26">
        <f>Tabela15[[#This Row],[Ilość do realizacji - zakres obligatoryjny (ilość minimalna, gwarantowana do realizacji)]]+Tabela15[[#This Row],[ilość - umożliwiająca zwiększenie tzw.
 prawo opcji 
(maksymalnie 10 % zakresu obligatoryjnego)]]</f>
        <v>42</v>
      </c>
      <c r="G10" s="27">
        <f>Tabela15[[#This Row],[cena jednostkowa netto ]]*F10</f>
        <v>0</v>
      </c>
    </row>
    <row r="11" spans="1:7" ht="21.75" customHeight="1" x14ac:dyDescent="0.25">
      <c r="A11" s="23" t="s">
        <v>6</v>
      </c>
      <c r="B11" s="28" t="s">
        <v>21</v>
      </c>
      <c r="C11" s="58"/>
      <c r="D11" s="25">
        <v>440</v>
      </c>
      <c r="E11" s="25">
        <v>44</v>
      </c>
      <c r="F11" s="26">
        <f>Tabela15[[#This Row],[Ilość do realizacji - zakres obligatoryjny (ilość minimalna, gwarantowana do realizacji)]]+Tabela15[[#This Row],[ilość - umożliwiająca zwiększenie tzw.
 prawo opcji 
(maksymalnie 10 % zakresu obligatoryjnego)]]</f>
        <v>484</v>
      </c>
      <c r="G11" s="27">
        <f>Tabela15[[#This Row],[cena jednostkowa netto ]]*F11</f>
        <v>0</v>
      </c>
    </row>
    <row r="12" spans="1:7" ht="21.75" customHeight="1" x14ac:dyDescent="0.25">
      <c r="A12" s="23" t="s">
        <v>12</v>
      </c>
      <c r="B12" s="24" t="s">
        <v>22</v>
      </c>
      <c r="C12" s="58"/>
      <c r="D12" s="25">
        <v>7</v>
      </c>
      <c r="E12" s="25">
        <v>2</v>
      </c>
      <c r="F12" s="26">
        <f>Tabela15[[#This Row],[Ilość do realizacji - zakres obligatoryjny (ilość minimalna, gwarantowana do realizacji)]]+Tabela15[[#This Row],[ilość - umożliwiająca zwiększenie tzw.
 prawo opcji 
(maksymalnie 10 % zakresu obligatoryjnego)]]</f>
        <v>9</v>
      </c>
      <c r="G12" s="27">
        <f>Tabela15[[#This Row],[cena jednostkowa netto ]]*F12</f>
        <v>0</v>
      </c>
    </row>
    <row r="13" spans="1:7" ht="21" customHeight="1" x14ac:dyDescent="0.25">
      <c r="A13" s="23" t="s">
        <v>23</v>
      </c>
      <c r="B13" s="28" t="s">
        <v>24</v>
      </c>
      <c r="C13" s="58"/>
      <c r="D13" s="25">
        <v>5</v>
      </c>
      <c r="E13" s="25">
        <v>2</v>
      </c>
      <c r="F13" s="26">
        <f>Tabela15[[#This Row],[Ilość do realizacji - zakres obligatoryjny (ilość minimalna, gwarantowana do realizacji)]]+Tabela15[[#This Row],[ilość - umożliwiająca zwiększenie tzw.
 prawo opcji 
(maksymalnie 10 % zakresu obligatoryjnego)]]</f>
        <v>7</v>
      </c>
      <c r="G13" s="27">
        <f>Tabela15[[#This Row],[cena jednostkowa netto ]]*F13</f>
        <v>0</v>
      </c>
    </row>
    <row r="14" spans="1:7" ht="21.75" customHeight="1" x14ac:dyDescent="0.25">
      <c r="A14" s="23" t="s">
        <v>25</v>
      </c>
      <c r="B14" s="24" t="s">
        <v>26</v>
      </c>
      <c r="C14" s="58"/>
      <c r="D14" s="25">
        <v>467</v>
      </c>
      <c r="E14" s="25">
        <v>47</v>
      </c>
      <c r="F14" s="26">
        <f>Tabela15[[#This Row],[Ilość do realizacji - zakres obligatoryjny (ilość minimalna, gwarantowana do realizacji)]]+Tabela15[[#This Row],[ilość - umożliwiająca zwiększenie tzw.
 prawo opcji 
(maksymalnie 10 % zakresu obligatoryjnego)]]</f>
        <v>514</v>
      </c>
      <c r="G14" s="27">
        <f>Tabela15[[#This Row],[cena jednostkowa netto ]]*F14</f>
        <v>0</v>
      </c>
    </row>
    <row r="15" spans="1:7" ht="19.5" customHeight="1" x14ac:dyDescent="0.25">
      <c r="A15" s="23" t="s">
        <v>27</v>
      </c>
      <c r="B15" s="28" t="s">
        <v>28</v>
      </c>
      <c r="C15" s="58"/>
      <c r="D15" s="25">
        <v>25</v>
      </c>
      <c r="E15" s="25">
        <v>3</v>
      </c>
      <c r="F15" s="26">
        <f>Tabela15[[#This Row],[Ilość do realizacji - zakres obligatoryjny (ilość minimalna, gwarantowana do realizacji)]]+Tabela15[[#This Row],[ilość - umożliwiająca zwiększenie tzw.
 prawo opcji 
(maksymalnie 10 % zakresu obligatoryjnego)]]</f>
        <v>28</v>
      </c>
      <c r="G15" s="27">
        <f>Tabela15[[#This Row],[cena jednostkowa netto ]]*F15</f>
        <v>0</v>
      </c>
    </row>
    <row r="16" spans="1:7" ht="18.75" customHeight="1" x14ac:dyDescent="0.25">
      <c r="A16" s="23" t="s">
        <v>29</v>
      </c>
      <c r="B16" s="24" t="s">
        <v>30</v>
      </c>
      <c r="C16" s="58"/>
      <c r="D16" s="25">
        <v>154</v>
      </c>
      <c r="E16" s="25">
        <v>16</v>
      </c>
      <c r="F16" s="26">
        <f>Tabela15[[#This Row],[Ilość do realizacji - zakres obligatoryjny (ilość minimalna, gwarantowana do realizacji)]]+Tabela15[[#This Row],[ilość - umożliwiająca zwiększenie tzw.
 prawo opcji 
(maksymalnie 10 % zakresu obligatoryjnego)]]</f>
        <v>170</v>
      </c>
      <c r="G16" s="27">
        <f>Tabela15[[#This Row],[cena jednostkowa netto ]]*F16</f>
        <v>0</v>
      </c>
    </row>
    <row r="17" spans="1:7" ht="20.25" customHeight="1" x14ac:dyDescent="0.25">
      <c r="A17" s="23" t="s">
        <v>31</v>
      </c>
      <c r="B17" s="28" t="s">
        <v>32</v>
      </c>
      <c r="C17" s="58"/>
      <c r="D17" s="25">
        <v>105</v>
      </c>
      <c r="E17" s="25">
        <v>11</v>
      </c>
      <c r="F17" s="26">
        <f>Tabela15[[#This Row],[Ilość do realizacji - zakres obligatoryjny (ilość minimalna, gwarantowana do realizacji)]]+Tabela15[[#This Row],[ilość - umożliwiająca zwiększenie tzw.
 prawo opcji 
(maksymalnie 10 % zakresu obligatoryjnego)]]</f>
        <v>116</v>
      </c>
      <c r="G17" s="27">
        <f>Tabela15[[#This Row],[cena jednostkowa netto ]]*F17</f>
        <v>0</v>
      </c>
    </row>
    <row r="18" spans="1:7" ht="21" customHeight="1" x14ac:dyDescent="0.25">
      <c r="A18" s="23" t="s">
        <v>33</v>
      </c>
      <c r="B18" s="24" t="s">
        <v>34</v>
      </c>
      <c r="C18" s="58"/>
      <c r="D18" s="25">
        <v>193</v>
      </c>
      <c r="E18" s="25">
        <v>20</v>
      </c>
      <c r="F18" s="26">
        <f>Tabela15[[#This Row],[Ilość do realizacji - zakres obligatoryjny (ilość minimalna, gwarantowana do realizacji)]]+Tabela15[[#This Row],[ilość - umożliwiająca zwiększenie tzw.
 prawo opcji 
(maksymalnie 10 % zakresu obligatoryjnego)]]</f>
        <v>213</v>
      </c>
      <c r="G18" s="27">
        <f>Tabela15[[#This Row],[cena jednostkowa netto ]]*F18</f>
        <v>0</v>
      </c>
    </row>
    <row r="19" spans="1:7" ht="21.75" customHeight="1" x14ac:dyDescent="0.25">
      <c r="A19" s="29"/>
      <c r="B19" s="30" t="s">
        <v>50</v>
      </c>
      <c r="C19" s="14" t="s">
        <v>7</v>
      </c>
      <c r="D19" s="31" t="s">
        <v>7</v>
      </c>
      <c r="E19" s="31" t="s">
        <v>7</v>
      </c>
      <c r="F19" s="31" t="s">
        <v>7</v>
      </c>
      <c r="G19" s="55">
        <f>SUM(G10:G18)</f>
        <v>0</v>
      </c>
    </row>
    <row r="20" spans="1:7" ht="29.25" customHeight="1" x14ac:dyDescent="0.25">
      <c r="A20" s="41"/>
      <c r="B20" s="46" t="s">
        <v>51</v>
      </c>
      <c r="C20" s="47"/>
      <c r="D20" s="48"/>
      <c r="E20" s="48"/>
      <c r="F20" s="49"/>
      <c r="G20" s="50"/>
    </row>
    <row r="21" spans="1:7" ht="18.75" customHeight="1" x14ac:dyDescent="0.25">
      <c r="A21" s="23" t="s">
        <v>4</v>
      </c>
      <c r="B21" s="28" t="s">
        <v>35</v>
      </c>
      <c r="C21" s="58"/>
      <c r="D21" s="25">
        <v>70</v>
      </c>
      <c r="E21" s="25">
        <v>7</v>
      </c>
      <c r="F21" s="26">
        <f>Tabela15[[#This Row],[Ilość do realizacji - zakres obligatoryjny (ilość minimalna, gwarantowana do realizacji)]]+Tabela15[[#This Row],[ilość - umożliwiająca zwiększenie tzw.
 prawo opcji 
(maksymalnie 10 % zakresu obligatoryjnego)]]</f>
        <v>77</v>
      </c>
      <c r="G21" s="27">
        <f>Tabela15[[#This Row],[cena jednostkowa netto ]]*F21</f>
        <v>0</v>
      </c>
    </row>
    <row r="22" spans="1:7" ht="18.75" customHeight="1" x14ac:dyDescent="0.25">
      <c r="A22" s="23" t="s">
        <v>6</v>
      </c>
      <c r="B22" s="24" t="s">
        <v>36</v>
      </c>
      <c r="C22" s="58"/>
      <c r="D22" s="25">
        <v>43</v>
      </c>
      <c r="E22" s="25">
        <v>5</v>
      </c>
      <c r="F22" s="26">
        <f>Tabela15[[#This Row],[Ilość do realizacji - zakres obligatoryjny (ilość minimalna, gwarantowana do realizacji)]]+Tabela15[[#This Row],[ilość - umożliwiająca zwiększenie tzw.
 prawo opcji 
(maksymalnie 10 % zakresu obligatoryjnego)]]</f>
        <v>48</v>
      </c>
      <c r="G22" s="27">
        <f>Tabela15[[#This Row],[cena jednostkowa netto ]]*F22</f>
        <v>0</v>
      </c>
    </row>
    <row r="23" spans="1:7" ht="18" customHeight="1" x14ac:dyDescent="0.25">
      <c r="A23" s="23" t="s">
        <v>12</v>
      </c>
      <c r="B23" s="28" t="s">
        <v>37</v>
      </c>
      <c r="C23" s="58"/>
      <c r="D23" s="25">
        <v>31</v>
      </c>
      <c r="E23" s="25">
        <v>4</v>
      </c>
      <c r="F23" s="26">
        <f>Tabela15[[#This Row],[Ilość do realizacji - zakres obligatoryjny (ilość minimalna, gwarantowana do realizacji)]]+Tabela15[[#This Row],[ilość - umożliwiająca zwiększenie tzw.
 prawo opcji 
(maksymalnie 10 % zakresu obligatoryjnego)]]</f>
        <v>35</v>
      </c>
      <c r="G23" s="27">
        <f>Tabela15[[#This Row],[cena jednostkowa netto ]]*F23</f>
        <v>0</v>
      </c>
    </row>
    <row r="24" spans="1:7" ht="20.25" customHeight="1" x14ac:dyDescent="0.25">
      <c r="A24" s="29"/>
      <c r="B24" s="32" t="s">
        <v>52</v>
      </c>
      <c r="C24" s="14" t="s">
        <v>7</v>
      </c>
      <c r="D24" s="18" t="s">
        <v>7</v>
      </c>
      <c r="E24" s="18" t="s">
        <v>7</v>
      </c>
      <c r="F24" s="18" t="s">
        <v>7</v>
      </c>
      <c r="G24" s="55">
        <f>SUM(G21:G23)</f>
        <v>0</v>
      </c>
    </row>
    <row r="25" spans="1:7" ht="25.5" x14ac:dyDescent="0.25">
      <c r="A25" s="41"/>
      <c r="B25" s="46" t="s">
        <v>53</v>
      </c>
      <c r="C25" s="47"/>
      <c r="D25" s="48"/>
      <c r="E25" s="48"/>
      <c r="F25" s="49"/>
      <c r="G25" s="50"/>
    </row>
    <row r="26" spans="1:7" ht="19.5" customHeight="1" x14ac:dyDescent="0.25">
      <c r="A26" s="23" t="s">
        <v>4</v>
      </c>
      <c r="B26" s="28" t="s">
        <v>38</v>
      </c>
      <c r="C26" s="58"/>
      <c r="D26" s="25">
        <v>101</v>
      </c>
      <c r="E26" s="25">
        <v>11</v>
      </c>
      <c r="F26" s="26">
        <f>Tabela15[[#This Row],[Ilość do realizacji - zakres obligatoryjny (ilość minimalna, gwarantowana do realizacji)]]+Tabela15[[#This Row],[ilość - umożliwiająca zwiększenie tzw.
 prawo opcji 
(maksymalnie 10 % zakresu obligatoryjnego)]]</f>
        <v>112</v>
      </c>
      <c r="G26" s="27">
        <f>Tabela15[[#This Row],[cena jednostkowa netto ]]*F26</f>
        <v>0</v>
      </c>
    </row>
    <row r="27" spans="1:7" ht="21" customHeight="1" x14ac:dyDescent="0.25">
      <c r="A27" s="23" t="s">
        <v>6</v>
      </c>
      <c r="B27" s="24" t="s">
        <v>39</v>
      </c>
      <c r="C27" s="58"/>
      <c r="D27" s="25">
        <v>45</v>
      </c>
      <c r="E27" s="25">
        <v>5</v>
      </c>
      <c r="F27" s="26">
        <f>Tabela15[[#This Row],[Ilość do realizacji - zakres obligatoryjny (ilość minimalna, gwarantowana do realizacji)]]+Tabela15[[#This Row],[ilość - umożliwiająca zwiększenie tzw.
 prawo opcji 
(maksymalnie 10 % zakresu obligatoryjnego)]]</f>
        <v>50</v>
      </c>
      <c r="G27" s="27">
        <f>Tabela15[[#This Row],[cena jednostkowa netto ]]*F27</f>
        <v>0</v>
      </c>
    </row>
    <row r="28" spans="1:7" ht="21.75" customHeight="1" x14ac:dyDescent="0.25">
      <c r="A28" s="29"/>
      <c r="B28" s="33" t="s">
        <v>54</v>
      </c>
      <c r="C28" s="14" t="s">
        <v>7</v>
      </c>
      <c r="D28" s="18" t="s">
        <v>7</v>
      </c>
      <c r="E28" s="18" t="s">
        <v>7</v>
      </c>
      <c r="F28" s="18" t="s">
        <v>7</v>
      </c>
      <c r="G28" s="55">
        <f>SUM(G26:G27)</f>
        <v>0</v>
      </c>
    </row>
    <row r="29" spans="1:7" ht="39.75" customHeight="1" x14ac:dyDescent="0.25">
      <c r="A29" s="41"/>
      <c r="B29" s="51" t="s">
        <v>55</v>
      </c>
      <c r="C29" s="52"/>
      <c r="D29" s="44"/>
      <c r="E29" s="44"/>
      <c r="F29" s="53"/>
      <c r="G29" s="50"/>
    </row>
    <row r="30" spans="1:7" ht="24" customHeight="1" x14ac:dyDescent="0.25">
      <c r="A30" s="23" t="s">
        <v>4</v>
      </c>
      <c r="B30" s="24" t="s">
        <v>40</v>
      </c>
      <c r="C30" s="58"/>
      <c r="D30" s="25">
        <v>281</v>
      </c>
      <c r="E30" s="25">
        <v>15</v>
      </c>
      <c r="F30" s="26">
        <f>Tabela15[[#This Row],[Ilość do realizacji - zakres obligatoryjny (ilość minimalna, gwarantowana do realizacji)]]+Tabela15[[#This Row],[ilość - umożliwiająca zwiększenie tzw.
 prawo opcji 
(maksymalnie 10 % zakresu obligatoryjnego)]]</f>
        <v>296</v>
      </c>
      <c r="G30" s="27">
        <f>Tabela15[[#This Row],[cena jednostkowa netto ]]*F30</f>
        <v>0</v>
      </c>
    </row>
    <row r="31" spans="1:7" ht="22.5" customHeight="1" x14ac:dyDescent="0.25">
      <c r="A31" s="23" t="s">
        <v>6</v>
      </c>
      <c r="B31" s="28" t="s">
        <v>41</v>
      </c>
      <c r="C31" s="58"/>
      <c r="D31" s="25">
        <v>814</v>
      </c>
      <c r="E31" s="25">
        <v>80</v>
      </c>
      <c r="F31" s="26">
        <f>Tabela15[[#This Row],[Ilość do realizacji - zakres obligatoryjny (ilość minimalna, gwarantowana do realizacji)]]+Tabela15[[#This Row],[ilość - umożliwiająca zwiększenie tzw.
 prawo opcji 
(maksymalnie 10 % zakresu obligatoryjnego)]]</f>
        <v>894</v>
      </c>
      <c r="G31" s="27">
        <f>Tabela15[[#This Row],[cena jednostkowa netto ]]*F31</f>
        <v>0</v>
      </c>
    </row>
    <row r="32" spans="1:7" ht="21" customHeight="1" x14ac:dyDescent="0.25">
      <c r="A32" s="23" t="s">
        <v>12</v>
      </c>
      <c r="B32" s="28" t="s">
        <v>42</v>
      </c>
      <c r="C32" s="58"/>
      <c r="D32" s="25">
        <v>76</v>
      </c>
      <c r="E32" s="25">
        <v>8</v>
      </c>
      <c r="F32" s="26">
        <f>Tabela15[[#This Row],[Ilość do realizacji - zakres obligatoryjny (ilość minimalna, gwarantowana do realizacji)]]+Tabela15[[#This Row],[ilość - umożliwiająca zwiększenie tzw.
 prawo opcji 
(maksymalnie 10 % zakresu obligatoryjnego)]]</f>
        <v>84</v>
      </c>
      <c r="G32" s="27">
        <f>Tabela15[[#This Row],[cena jednostkowa netto ]]*F32</f>
        <v>0</v>
      </c>
    </row>
    <row r="33" spans="1:7" ht="21" customHeight="1" x14ac:dyDescent="0.25">
      <c r="A33" s="23" t="s">
        <v>23</v>
      </c>
      <c r="B33" s="28" t="s">
        <v>43</v>
      </c>
      <c r="C33" s="58"/>
      <c r="D33" s="25">
        <v>76</v>
      </c>
      <c r="E33" s="25">
        <v>8</v>
      </c>
      <c r="F33" s="26">
        <f>Tabela15[[#This Row],[Ilość do realizacji - zakres obligatoryjny (ilość minimalna, gwarantowana do realizacji)]]+Tabela15[[#This Row],[ilość - umożliwiająca zwiększenie tzw.
 prawo opcji 
(maksymalnie 10 % zakresu obligatoryjnego)]]</f>
        <v>84</v>
      </c>
      <c r="G33" s="27">
        <f>Tabela15[[#This Row],[cena jednostkowa netto ]]*F33</f>
        <v>0</v>
      </c>
    </row>
    <row r="34" spans="1:7" ht="19.5" customHeight="1" x14ac:dyDescent="0.25">
      <c r="A34" s="23" t="s">
        <v>25</v>
      </c>
      <c r="B34" s="28" t="s">
        <v>44</v>
      </c>
      <c r="C34" s="58"/>
      <c r="D34" s="25">
        <v>24</v>
      </c>
      <c r="E34" s="25">
        <v>3</v>
      </c>
      <c r="F34" s="26">
        <f>Tabela15[[#This Row],[Ilość do realizacji - zakres obligatoryjny (ilość minimalna, gwarantowana do realizacji)]]+Tabela15[[#This Row],[ilość - umożliwiająca zwiększenie tzw.
 prawo opcji 
(maksymalnie 10 % zakresu obligatoryjnego)]]</f>
        <v>27</v>
      </c>
      <c r="G34" s="27">
        <f>Tabela15[[#This Row],[cena jednostkowa netto ]]*F34</f>
        <v>0</v>
      </c>
    </row>
    <row r="35" spans="1:7" ht="21" customHeight="1" x14ac:dyDescent="0.25">
      <c r="A35" s="23" t="s">
        <v>27</v>
      </c>
      <c r="B35" s="24" t="s">
        <v>45</v>
      </c>
      <c r="C35" s="58"/>
      <c r="D35" s="25">
        <v>20</v>
      </c>
      <c r="E35" s="25">
        <v>2</v>
      </c>
      <c r="F35" s="26">
        <f>Tabela15[[#This Row],[Ilość do realizacji - zakres obligatoryjny (ilość minimalna, gwarantowana do realizacji)]]+Tabela15[[#This Row],[ilość - umożliwiająca zwiększenie tzw.
 prawo opcji 
(maksymalnie 10 % zakresu obligatoryjnego)]]</f>
        <v>22</v>
      </c>
      <c r="G35" s="27">
        <f>Tabela15[[#This Row],[cena jednostkowa netto ]]*F35</f>
        <v>0</v>
      </c>
    </row>
    <row r="36" spans="1:7" ht="21" customHeight="1" x14ac:dyDescent="0.25">
      <c r="A36" s="29"/>
      <c r="B36" s="33" t="s">
        <v>47</v>
      </c>
      <c r="C36" s="34" t="s">
        <v>7</v>
      </c>
      <c r="D36" s="35" t="s">
        <v>7</v>
      </c>
      <c r="E36" s="35" t="s">
        <v>7</v>
      </c>
      <c r="F36" s="35" t="s">
        <v>7</v>
      </c>
      <c r="G36" s="54">
        <f>SUM(G30:G35)</f>
        <v>0</v>
      </c>
    </row>
  </sheetData>
  <sheetProtection algorithmName="SHA-512" hashValue="7nfmPKfmgpI8ow1vOBcgo52J4/MjhbIrDD4Ox/4TnrpYQq/5Mtcb32xHAo8HJwTG+DqB2GHf9wH4hzfhjj635g==" saltValue="vpqyRvzp+9uqAhc+mz+U3g==" spinCount="100000" sheet="1" objects="1" scenarios="1"/>
  <pageMargins left="0.7" right="0.7" top="0.75" bottom="0.75" header="0.3" footer="0.3"/>
  <pageSetup paperSize="9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16"/>
  <sheetViews>
    <sheetView workbookViewId="0">
      <selection activeCell="K16" sqref="K16"/>
    </sheetView>
  </sheetViews>
  <sheetFormatPr defaultRowHeight="15" x14ac:dyDescent="0.25"/>
  <cols>
    <col min="1" max="1" width="4.5703125" customWidth="1"/>
    <col min="2" max="2" width="45.5703125" customWidth="1"/>
    <col min="3" max="3" width="18.42578125" customWidth="1"/>
    <col min="4" max="7" width="18.28515625" customWidth="1"/>
  </cols>
  <sheetData>
    <row r="3" spans="1:7" x14ac:dyDescent="0.25">
      <c r="A3" s="1" t="s">
        <v>64</v>
      </c>
      <c r="B3" s="2"/>
      <c r="C3" s="2"/>
      <c r="D3" s="2"/>
      <c r="E3" s="2"/>
      <c r="F3" s="2"/>
      <c r="G3" s="3"/>
    </row>
    <row r="4" spans="1:7" x14ac:dyDescent="0.25">
      <c r="A4" s="1" t="s">
        <v>56</v>
      </c>
      <c r="B4" s="2"/>
      <c r="C4" s="2"/>
      <c r="D4" s="2"/>
      <c r="E4" s="2"/>
      <c r="F4" s="2"/>
      <c r="G4" s="3"/>
    </row>
    <row r="5" spans="1:7" x14ac:dyDescent="0.25">
      <c r="A5" s="4"/>
      <c r="B5" s="2"/>
      <c r="C5" s="2"/>
      <c r="D5" s="2"/>
      <c r="E5" s="2"/>
      <c r="F5" s="2"/>
      <c r="G5" s="3"/>
    </row>
    <row r="6" spans="1:7" x14ac:dyDescent="0.25">
      <c r="A6" s="2"/>
      <c r="B6" s="2"/>
      <c r="C6" s="2"/>
      <c r="D6" s="2"/>
      <c r="E6" s="2"/>
      <c r="F6" s="2"/>
      <c r="G6" s="3"/>
    </row>
    <row r="7" spans="1:7" x14ac:dyDescent="0.25">
      <c r="A7" s="2"/>
      <c r="B7" s="2"/>
      <c r="C7" s="2"/>
      <c r="D7" s="2"/>
      <c r="E7" s="2"/>
      <c r="F7" s="2"/>
      <c r="G7" s="3"/>
    </row>
    <row r="8" spans="1:7" x14ac:dyDescent="0.25">
      <c r="A8" s="2"/>
      <c r="B8" s="2"/>
      <c r="C8" s="2"/>
      <c r="D8" s="2"/>
      <c r="E8" s="2"/>
      <c r="F8" s="2"/>
      <c r="G8" s="3"/>
    </row>
    <row r="9" spans="1:7" ht="72" x14ac:dyDescent="0.25">
      <c r="A9" s="6" t="s">
        <v>0</v>
      </c>
      <c r="B9" s="6" t="s">
        <v>18</v>
      </c>
      <c r="C9" s="5" t="s">
        <v>2</v>
      </c>
      <c r="D9" s="6" t="s">
        <v>9</v>
      </c>
      <c r="E9" s="6" t="s">
        <v>10</v>
      </c>
      <c r="F9" s="6" t="s">
        <v>46</v>
      </c>
      <c r="G9" s="7" t="s">
        <v>3</v>
      </c>
    </row>
    <row r="10" spans="1:7" x14ac:dyDescent="0.25">
      <c r="A10" s="22"/>
      <c r="B10" s="57" t="s">
        <v>62</v>
      </c>
      <c r="C10" s="43"/>
      <c r="D10" s="44"/>
      <c r="E10" s="44"/>
      <c r="F10" s="44"/>
      <c r="G10" s="45"/>
    </row>
    <row r="11" spans="1:7" ht="16.5" customHeight="1" x14ac:dyDescent="0.25">
      <c r="A11" s="23" t="s">
        <v>4</v>
      </c>
      <c r="B11" s="56" t="s">
        <v>57</v>
      </c>
      <c r="C11" s="58"/>
      <c r="D11" s="25">
        <v>165</v>
      </c>
      <c r="E11" s="25">
        <v>17</v>
      </c>
      <c r="F11" s="26">
        <f>SUM(Tabela159[[#This Row],[Ilość do realizacji - zakres obligatoryjny (ilość minimalna, gwarantowana do realizacji)]:[ilość - umożliwiająca zwiększenie tzw.
 prawo opcji 
(maksymalnie 10 % zakresu obligatoryjnego)]])</f>
        <v>182</v>
      </c>
      <c r="G11" s="27">
        <f>Tabela159[[#This Row],[cena jednostkowa netto  ]]*F11</f>
        <v>0</v>
      </c>
    </row>
    <row r="12" spans="1:7" ht="18.75" customHeight="1" x14ac:dyDescent="0.25">
      <c r="A12" s="23" t="s">
        <v>6</v>
      </c>
      <c r="B12" s="56" t="s">
        <v>58</v>
      </c>
      <c r="C12" s="58"/>
      <c r="D12" s="25">
        <v>395</v>
      </c>
      <c r="E12" s="25">
        <v>40</v>
      </c>
      <c r="F12" s="26">
        <f>SUM(Tabela159[[#This Row],[Ilość do realizacji - zakres obligatoryjny (ilość minimalna, gwarantowana do realizacji)]:[ilość - umożliwiająca zwiększenie tzw.
 prawo opcji 
(maksymalnie 10 % zakresu obligatoryjnego)]])</f>
        <v>435</v>
      </c>
      <c r="G12" s="27">
        <f>Tabela159[[#This Row],[cena jednostkowa netto  ]]*F12</f>
        <v>0</v>
      </c>
    </row>
    <row r="13" spans="1:7" x14ac:dyDescent="0.25">
      <c r="A13" s="23" t="s">
        <v>12</v>
      </c>
      <c r="B13" s="56" t="s">
        <v>59</v>
      </c>
      <c r="C13" s="58"/>
      <c r="D13" s="25">
        <v>49</v>
      </c>
      <c r="E13" s="25">
        <v>5</v>
      </c>
      <c r="F13" s="26">
        <f>SUM(Tabela159[[#This Row],[Ilość do realizacji - zakres obligatoryjny (ilość minimalna, gwarantowana do realizacji)]:[ilość - umożliwiająca zwiększenie tzw.
 prawo opcji 
(maksymalnie 10 % zakresu obligatoryjnego)]])</f>
        <v>54</v>
      </c>
      <c r="G13" s="27">
        <f>Tabela159[[#This Row],[cena jednostkowa netto  ]]*F13</f>
        <v>0</v>
      </c>
    </row>
    <row r="14" spans="1:7" ht="16.5" customHeight="1" x14ac:dyDescent="0.25">
      <c r="A14" s="23" t="s">
        <v>23</v>
      </c>
      <c r="B14" s="24" t="s">
        <v>60</v>
      </c>
      <c r="C14" s="58"/>
      <c r="D14" s="25">
        <v>120</v>
      </c>
      <c r="E14" s="25">
        <v>12</v>
      </c>
      <c r="F14" s="26">
        <f>SUM(Tabela159[[#This Row],[Ilość do realizacji - zakres obligatoryjny (ilość minimalna, gwarantowana do realizacji)]:[ilość - umożliwiająca zwiększenie tzw.
 prawo opcji 
(maksymalnie 10 % zakresu obligatoryjnego)]])</f>
        <v>132</v>
      </c>
      <c r="G14" s="27">
        <f>Tabela159[[#This Row],[cena jednostkowa netto  ]]*F14</f>
        <v>0</v>
      </c>
    </row>
    <row r="15" spans="1:7" ht="16.5" customHeight="1" x14ac:dyDescent="0.25">
      <c r="A15" s="23" t="s">
        <v>25</v>
      </c>
      <c r="B15" s="28" t="s">
        <v>61</v>
      </c>
      <c r="C15" s="58"/>
      <c r="D15" s="25">
        <v>185</v>
      </c>
      <c r="E15" s="25">
        <v>19</v>
      </c>
      <c r="F15" s="26">
        <f>SUM(Tabela159[[#This Row],[Ilość do realizacji - zakres obligatoryjny (ilość minimalna, gwarantowana do realizacji)]:[ilość - umożliwiająca zwiększenie tzw.
 prawo opcji 
(maksymalnie 10 % zakresu obligatoryjnego)]])</f>
        <v>204</v>
      </c>
      <c r="G15" s="27">
        <f>Tabela159[[#This Row],[cena jednostkowa netto  ]]*F15</f>
        <v>0</v>
      </c>
    </row>
    <row r="16" spans="1:7" x14ac:dyDescent="0.25">
      <c r="A16" s="36" t="s">
        <v>7</v>
      </c>
      <c r="B16" s="37" t="s">
        <v>48</v>
      </c>
      <c r="C16" s="38" t="s">
        <v>7</v>
      </c>
      <c r="D16" s="39" t="s">
        <v>7</v>
      </c>
      <c r="E16" s="39" t="s">
        <v>7</v>
      </c>
      <c r="F16" s="39" t="s">
        <v>7</v>
      </c>
      <c r="G16" s="40">
        <f>SUM(G11:G15)</f>
        <v>0</v>
      </c>
    </row>
  </sheetData>
  <sheetProtection algorithmName="SHA-512" hashValue="h2vjhJ+//gMhAHwqMt0lLkCSR9a8ic1tasC3xyBlGk28L4kdbG6nuTt9f1itRKYdcDKCTtf3XuQfyx3BbB3HAw==" saltValue="Q3iaGeP483/hkZ+TvPvhuQ==" spinCount="100000" sheet="1" objects="1" scenarios="1"/>
  <pageMargins left="0.7" right="0.7" top="0.75" bottom="0.75" header="0.3" footer="0.3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Odzież trudnopalna 2025</vt:lpstr>
      <vt:lpstr>Odzież robocz 2025</vt:lpstr>
      <vt:lpstr>Obuwie robocze 2025 </vt:lpstr>
    </vt:vector>
  </TitlesOfParts>
  <Company>PGE Systemy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Ćwikliński Marek [PGE Dystr. O.Zamość]</dc:creator>
  <cp:lastModifiedBy>Sowiński Łukasz [PGE Dystr. O.Zamość]</cp:lastModifiedBy>
  <dcterms:created xsi:type="dcterms:W3CDTF">2024-10-21T07:31:57Z</dcterms:created>
  <dcterms:modified xsi:type="dcterms:W3CDTF">2024-11-06T09:53:58Z</dcterms:modified>
</cp:coreProperties>
</file>