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ela główna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F79" i="1" l="1"/>
  <c r="E79" i="1"/>
  <c r="D79" i="1"/>
  <c r="D80" i="1"/>
  <c r="E80" i="1" l="1"/>
  <c r="E81" i="1"/>
  <c r="F81" i="1"/>
  <c r="F80" i="1" l="1"/>
  <c r="D35" i="1" l="1"/>
  <c r="D33" i="1" l="1"/>
  <c r="D29" i="1"/>
  <c r="D25" i="1"/>
  <c r="D24" i="1"/>
  <c r="D74" i="1" l="1"/>
  <c r="D73" i="1"/>
  <c r="D72" i="1"/>
  <c r="E76" i="1" l="1"/>
  <c r="E82" i="1" s="1"/>
  <c r="F76" i="1"/>
  <c r="E77" i="1"/>
  <c r="F77" i="1"/>
  <c r="E78" i="1"/>
  <c r="F78" i="1"/>
  <c r="D36" i="1" l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8" i="1"/>
  <c r="D81" i="1" s="1"/>
  <c r="D30" i="1"/>
  <c r="D31" i="1"/>
  <c r="D32" i="1"/>
  <c r="D34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8" i="1"/>
  <c r="D76" i="1" l="1"/>
  <c r="D77" i="1"/>
  <c r="D78" i="1"/>
  <c r="C88" i="1" l="1"/>
  <c r="D82" i="1"/>
  <c r="F82" i="1" l="1"/>
</calcChain>
</file>

<file path=xl/sharedStrings.xml><?xml version="1.0" encoding="utf-8"?>
<sst xmlns="http://schemas.openxmlformats.org/spreadsheetml/2006/main" count="155" uniqueCount="91">
  <si>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</si>
  <si>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</si>
  <si>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</si>
  <si>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</si>
  <si>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</si>
  <si>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</si>
  <si>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</si>
  <si>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</si>
  <si>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</si>
  <si>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</si>
  <si>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</si>
  <si>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</si>
  <si>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</si>
  <si>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</si>
  <si>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</si>
  <si>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</si>
  <si>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</si>
  <si>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</si>
  <si>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</si>
  <si>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</si>
  <si>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</si>
  <si>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</si>
  <si>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</si>
  <si>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</si>
  <si>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</si>
  <si>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</si>
  <si>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</si>
  <si>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</si>
  <si>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</si>
  <si>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</si>
  <si>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</si>
  <si>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</si>
  <si>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</si>
  <si>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</si>
  <si>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</si>
  <si>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</si>
  <si>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</t>
    </r>
    <r>
      <rPr>
        <sz val="9"/>
        <color theme="1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</si>
  <si>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</si>
  <si>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o długości do 1 m liczonej wzdłuż jego trasy, bez uwzględnienia zapasów i trasy przewodu na słupie (długość przyłącza liczona wg rzutu na mapie i mnożona przez skalę)                                             </t>
    </r>
    <r>
      <rPr>
        <sz val="9"/>
        <color theme="1"/>
        <rFont val="Calibri"/>
        <family val="2"/>
        <charset val="238"/>
      </rPr>
      <t>Pozycja obejmuje wykonanie przyłącza od słupa do złącza, wprowadzenie i podłączenie przewodów oraz koszt zajęcia pasa drogowego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</si>
  <si>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</si>
  <si>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</si>
  <si>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</si>
  <si>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</si>
  <si>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 xml:space="preserve">Budowa słupa typu ŻN w linii napowietrznej nN                                                             </t>
    </r>
    <r>
      <rPr>
        <sz val="9"/>
        <color theme="1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</si>
  <si>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t>Dobudowa pola nN w istniejącej rozdzielni stacyjnej  z wykorzystaniem rozłącznika typu OZK 630 wraz z oszynowaniem</t>
  </si>
  <si>
    <r>
      <t xml:space="preserve">Wymiana transformatora na  stacji transformatorowej                                    </t>
    </r>
    <r>
      <rPr>
        <sz val="9"/>
        <color theme="1"/>
        <rFont val="Calibri"/>
        <family val="2"/>
        <charset val="238"/>
      </rPr>
      <t>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</si>
  <si>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>2</t>
    </r>
    <r>
      <rPr>
        <vertAlign val="superscript"/>
        <sz val="9"/>
        <color theme="1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</si>
  <si>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 xml:space="preserve">Wymiana lub montaż kondensatora nN na transformatorze 15/0,4 kV </t>
    </r>
    <r>
      <rPr>
        <sz val="9"/>
        <color theme="1"/>
        <rFont val="Calibri"/>
        <family val="2"/>
        <charset val="238"/>
      </rPr>
      <t>Pozycja obejmuje:  demontaż i montaż nowego lub montaż nowego kondensatora 3-fazowego na transformatorze 15/0,4 kV wraz z oprzewodowaniem. Kondensator o pojemności dobranej do mocy transformatora z zakresu od 63 kVA do 630 kVA zgodnie z dokumentacją projektową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</si>
  <si>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≤30Ω)                          </t>
    </r>
    <r>
      <rPr>
        <sz val="9"/>
        <color rgb="FF000000"/>
        <rFont val="Calibri"/>
        <family val="2"/>
        <charset val="238"/>
      </rPr>
      <t>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</si>
  <si>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≤10Ω) </t>
    </r>
    <r>
      <rPr>
        <sz val="9"/>
        <color rgb="FF000000"/>
        <rFont val="Calibri"/>
        <family val="2"/>
        <charset val="238"/>
      </rPr>
      <t xml:space="preserve">                           Pozycja obejmuje koszt wykonania uziemienia wraz z wykonaniem pomiarów potwierdzonych protokołem</t>
    </r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</si>
  <si>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</si>
  <si>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</si>
  <si>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</si>
  <si>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</si>
  <si>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</si>
  <si>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obustronne wprowadzenie, podłączenie kabla, ułożenie wymaganych zapasów kabla</t>
    </r>
  </si>
  <si>
    <r>
      <t xml:space="preserve">Wykonanie montażu kompletu ograniczników przepięć na linii napowietrznej nN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wraz z podłączeniem do przewodów roboczych i uziomu słupa</t>
    </r>
  </si>
  <si>
    <r>
      <t xml:space="preserve">Wykonanie montażu rozłącznika słupowego czteropolowego typu RS-01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rozłącznika, wyposażenie w bezpieczniki i podłączenie do przewodów roboczych oraz przewodu neutralnego</t>
    </r>
  </si>
  <si>
    <r>
      <t xml:space="preserve">Budowa słupa typu od  E 10,5/2,5 do E 10,5/6 lub od  E 12/2,5 do E 12/6  w linii napowietrznej nN    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</si>
  <si>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r>
      <t>Budowa słupa typu od E 10,5/10 do E 10,5/15 lub od E 12/10 do E 12/15  w linii napowietrznej nN</t>
    </r>
    <r>
      <rPr>
        <sz val="9"/>
        <color rgb="FF000000"/>
        <rFont val="Calibri"/>
        <family val="2"/>
        <charset val="238"/>
      </rPr>
      <t xml:space="preserve">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  </r>
  </si>
  <si>
    <r>
      <t xml:space="preserve">Wymiana lub montaż przekładników prądowych w istniejącej szafce stacyjnej nN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obejmuje:  demontaż i montaż nowych przekładników prądowych wraz z oprzewodowaniem. Przekładniki prądowe  dobrane do mocy transformatora z zakresu od 63 kVA do 630 kVA zgodnie z dokumentacją projektową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</si>
  <si>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</si>
  <si>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</si>
  <si>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</si>
  <si>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</si>
  <si>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</si>
  <si>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</si>
  <si>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</si>
  <si>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+ 25*poz.59):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</si>
  <si>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poz.55 + poz.58 + poz.47 + 5*poz.50 + 5*poz.52):</t>
    </r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</si>
  <si>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(poz.62 + 2*poz.63):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</si>
  <si>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(poz.31 + 14*poz.6 + poz.32 + 14*poz.8 + poz.57 + poz.24 + poz.25 + poz. 26  + poz.47 + 5*poz.51 + 5*poz.49 + poz.48):</t>
    </r>
  </si>
  <si>
    <t>Wykonanie złącza ZK1+ZP1.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</si>
  <si>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ZK2+ZP1. 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</si>
  <si>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ZK2+ZP2. 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</si>
  <si>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</si>
  <si>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</si>
  <si>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ZK3+ZP3.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</si>
  <si>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ZK3+ZP4.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</si>
  <si>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</si>
  <si>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</si>
  <si>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</si>
  <si>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</si>
  <si>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</si>
  <si>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</si>
  <si>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</si>
  <si>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ZK5.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</si>
  <si>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</si>
  <si>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poz.52 + poz.55 +  poz.57 + 10*poz.51 + 8*poz.49 + poz.47 + poz.48):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</si>
  <si>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poz.20 + poz.21 + poz.22 + poz.23 + poz.24 + poz.27 + poz.28 + poz.29 + poz.30 + poz.33 + poz.34 + poz.35 + poz.36 + poz.37 + poz.38 + poz.39 + poz.40 + poz.41 + poz.42 + poz.43 + poz.44 + poz. 45 + poz.46 + poz.53 + poz.54 + poz.56 + poz.60 + poz.61 + poz.64 + poz.65 + poz.66 + poz.67):</t>
    </r>
  </si>
  <si>
    <t>Załącznik nr 3.1 do SWZ nr postępowania POST/DYS/OLD/GZ/01935/2025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</si>
</sst>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perscript"/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7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6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164" fontId="20" fillId="4" borderId="6" xfId="0" applyNumberFormat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right"/>
    </xf>
    <xf numFmtId="0" fontId="26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/>
    <xf numFmtId="0" fontId="3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7" fillId="3" borderId="7" xfId="0" applyFont="1" applyFill="1" applyBorder="1" applyAlignment="1">
      <alignment horizontal="left" vertical="center"/>
    </xf>
    <xf numFmtId="0" fontId="17" fillId="3" borderId="8" xfId="0" applyFont="1" applyFill="1" applyBorder="1" applyAlignment="1">
      <alignment horizontal="left" vertical="center"/>
    </xf>
    <xf numFmtId="0" fontId="17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tabSelected="1" zoomScale="90" zoomScaleNormal="90" workbookViewId="0"/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90</v>
      </c>
    </row>
    <row r="2" spans="1:6" s="23" customFormat="1" ht="23.25" x14ac:dyDescent="0.35">
      <c r="A2" s="25" t="s">
        <v>52</v>
      </c>
      <c r="C2" s="24"/>
    </row>
    <row r="3" spans="1:6" s="23" customFormat="1" ht="23.25" x14ac:dyDescent="0.35">
      <c r="A3" s="26" t="s">
        <v>51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5.25" thickBot="1" x14ac:dyDescent="0.3">
      <c r="A8" s="15">
        <v>1</v>
      </c>
      <c r="B8" s="14" t="s">
        <v>54</v>
      </c>
      <c r="C8" s="15" t="s">
        <v>5</v>
      </c>
      <c r="D8" s="13">
        <f>F8*0.7</f>
        <v>1260</v>
      </c>
      <c r="E8" s="19"/>
      <c r="F8" s="32">
        <v>1800</v>
      </c>
    </row>
    <row r="9" spans="1:6" ht="65.25" thickBot="1" x14ac:dyDescent="0.3">
      <c r="A9" s="15">
        <v>2</v>
      </c>
      <c r="B9" s="14" t="s">
        <v>55</v>
      </c>
      <c r="C9" s="15" t="s">
        <v>5</v>
      </c>
      <c r="D9" s="13">
        <f t="shared" ref="D9:D74" si="0">F9*0.7</f>
        <v>630</v>
      </c>
      <c r="E9" s="19"/>
      <c r="F9" s="31">
        <v>900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56</v>
      </c>
      <c r="E10" s="19"/>
      <c r="F10" s="31">
        <v>80</v>
      </c>
    </row>
    <row r="11" spans="1:6" ht="65.25" thickBot="1" x14ac:dyDescent="0.3">
      <c r="A11" s="15">
        <v>4</v>
      </c>
      <c r="B11" s="16" t="s">
        <v>36</v>
      </c>
      <c r="C11" s="15" t="s">
        <v>5</v>
      </c>
      <c r="D11" s="13">
        <f t="shared" si="0"/>
        <v>1470</v>
      </c>
      <c r="E11" s="19"/>
      <c r="F11" s="31">
        <v>2100</v>
      </c>
    </row>
    <row r="12" spans="1:6" ht="78" thickBot="1" x14ac:dyDescent="0.3">
      <c r="A12" s="15">
        <v>5</v>
      </c>
      <c r="B12" s="16" t="s">
        <v>35</v>
      </c>
      <c r="C12" s="15" t="s">
        <v>5</v>
      </c>
      <c r="D12" s="13">
        <f t="shared" si="0"/>
        <v>979.99999999999989</v>
      </c>
      <c r="E12" s="19"/>
      <c r="F12" s="31">
        <v>1400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91</v>
      </c>
      <c r="E13" s="19"/>
      <c r="F13" s="31">
        <v>130</v>
      </c>
    </row>
    <row r="14" spans="1:6" ht="78" thickBot="1" x14ac:dyDescent="0.3">
      <c r="A14" s="15">
        <v>7</v>
      </c>
      <c r="B14" s="16" t="s">
        <v>37</v>
      </c>
      <c r="C14" s="15" t="s">
        <v>5</v>
      </c>
      <c r="D14" s="13">
        <f t="shared" si="0"/>
        <v>1120</v>
      </c>
      <c r="E14" s="19"/>
      <c r="F14" s="31">
        <v>1600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125.99999999999999</v>
      </c>
      <c r="E15" s="19"/>
      <c r="F15" s="31">
        <v>180</v>
      </c>
    </row>
    <row r="16" spans="1:6" ht="92.25" thickBot="1" x14ac:dyDescent="0.3">
      <c r="A16" s="15">
        <v>9</v>
      </c>
      <c r="B16" s="16" t="s">
        <v>38</v>
      </c>
      <c r="C16" s="15" t="s">
        <v>5</v>
      </c>
      <c r="D16" s="13">
        <f t="shared" si="0"/>
        <v>1050</v>
      </c>
      <c r="E16" s="19"/>
      <c r="F16" s="31">
        <v>1500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89.25" thickBot="1" x14ac:dyDescent="0.3">
      <c r="A18" s="17">
        <v>11</v>
      </c>
      <c r="B18" s="16" t="s">
        <v>39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72</v>
      </c>
      <c r="C19" s="28" t="s">
        <v>8</v>
      </c>
      <c r="D19" s="29">
        <f t="shared" si="0"/>
        <v>882</v>
      </c>
      <c r="E19" s="30"/>
      <c r="F19" s="31">
        <v>1260</v>
      </c>
    </row>
    <row r="20" spans="1:6" ht="77.25" thickBot="1" x14ac:dyDescent="0.3">
      <c r="A20" s="17">
        <v>13</v>
      </c>
      <c r="B20" s="27" t="s">
        <v>73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74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75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76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8.75" customHeight="1" thickBot="1" x14ac:dyDescent="0.3">
      <c r="A24" s="17">
        <v>17</v>
      </c>
      <c r="B24" s="27" t="s">
        <v>77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8.75" customHeight="1" thickBot="1" x14ac:dyDescent="0.3">
      <c r="A25" s="28">
        <v>18</v>
      </c>
      <c r="B25" s="27" t="s">
        <v>78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79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80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81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8" customHeight="1" thickBot="1" x14ac:dyDescent="0.3">
      <c r="A29" s="28">
        <v>22</v>
      </c>
      <c r="B29" s="27" t="s">
        <v>82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115.5" thickBot="1" x14ac:dyDescent="0.3">
      <c r="A30" s="17">
        <v>23</v>
      </c>
      <c r="B30" s="27" t="s">
        <v>83</v>
      </c>
      <c r="C30" s="28" t="s">
        <v>8</v>
      </c>
      <c r="D30" s="29">
        <f t="shared" si="0"/>
        <v>909.99999999999989</v>
      </c>
      <c r="E30" s="30"/>
      <c r="F30" s="31">
        <v>1300</v>
      </c>
    </row>
    <row r="31" spans="1:6" ht="115.5" thickBot="1" x14ac:dyDescent="0.3">
      <c r="A31" s="28">
        <v>24</v>
      </c>
      <c r="B31" s="27" t="s">
        <v>84</v>
      </c>
      <c r="C31" s="28" t="s">
        <v>8</v>
      </c>
      <c r="D31" s="29">
        <f t="shared" si="0"/>
        <v>1190</v>
      </c>
      <c r="E31" s="30"/>
      <c r="F31" s="31">
        <v>1700</v>
      </c>
    </row>
    <row r="32" spans="1:6" ht="115.5" thickBot="1" x14ac:dyDescent="0.3">
      <c r="A32" s="17">
        <v>25</v>
      </c>
      <c r="B32" s="27" t="s">
        <v>85</v>
      </c>
      <c r="C32" s="28" t="s">
        <v>8</v>
      </c>
      <c r="D32" s="29">
        <f t="shared" si="0"/>
        <v>1400</v>
      </c>
      <c r="E32" s="30"/>
      <c r="F32" s="31">
        <v>2000</v>
      </c>
    </row>
    <row r="33" spans="1:6" ht="112.5" customHeight="1" thickBot="1" x14ac:dyDescent="0.3">
      <c r="A33" s="28">
        <v>26</v>
      </c>
      <c r="B33" s="27" t="s">
        <v>86</v>
      </c>
      <c r="C33" s="28" t="s">
        <v>8</v>
      </c>
      <c r="D33" s="29">
        <f t="shared" si="0"/>
        <v>1819.9999999999998</v>
      </c>
      <c r="E33" s="30"/>
      <c r="F33" s="31">
        <v>2600</v>
      </c>
    </row>
    <row r="34" spans="1:6" ht="75" customHeight="1" thickBot="1" x14ac:dyDescent="0.3">
      <c r="A34" s="17">
        <v>27</v>
      </c>
      <c r="B34" s="27" t="s">
        <v>87</v>
      </c>
      <c r="C34" s="28" t="s">
        <v>8</v>
      </c>
      <c r="D34" s="29">
        <f t="shared" si="0"/>
        <v>742</v>
      </c>
      <c r="E34" s="30"/>
      <c r="F34" s="31">
        <v>1060</v>
      </c>
    </row>
    <row r="35" spans="1:6" ht="64.5" thickBot="1" x14ac:dyDescent="0.3">
      <c r="A35" s="28">
        <v>28</v>
      </c>
      <c r="B35" s="27" t="s">
        <v>67</v>
      </c>
      <c r="C35" s="28" t="s">
        <v>8</v>
      </c>
      <c r="D35" s="29">
        <f t="shared" si="0"/>
        <v>616</v>
      </c>
      <c r="E35" s="30"/>
      <c r="F35" s="31">
        <v>880</v>
      </c>
    </row>
    <row r="36" spans="1:6" ht="90" thickBot="1" x14ac:dyDescent="0.3">
      <c r="A36" s="17">
        <v>29</v>
      </c>
      <c r="B36" s="27" t="s">
        <v>66</v>
      </c>
      <c r="C36" s="28" t="s">
        <v>8</v>
      </c>
      <c r="D36" s="29">
        <f t="shared" si="0"/>
        <v>2870</v>
      </c>
      <c r="E36" s="30"/>
      <c r="F36" s="31">
        <v>4100</v>
      </c>
    </row>
    <row r="37" spans="1:6" ht="51.75" thickBot="1" x14ac:dyDescent="0.3">
      <c r="A37" s="28">
        <v>30</v>
      </c>
      <c r="B37" s="16" t="s">
        <v>40</v>
      </c>
      <c r="C37" s="15" t="s">
        <v>5</v>
      </c>
      <c r="D37" s="13">
        <f t="shared" si="0"/>
        <v>770</v>
      </c>
      <c r="E37" s="19"/>
      <c r="F37" s="31">
        <v>1100</v>
      </c>
    </row>
    <row r="38" spans="1:6" ht="51.75" thickBot="1" x14ac:dyDescent="0.3">
      <c r="A38" s="17">
        <v>31</v>
      </c>
      <c r="B38" s="16" t="s">
        <v>41</v>
      </c>
      <c r="C38" s="15" t="s">
        <v>5</v>
      </c>
      <c r="D38" s="13">
        <f t="shared" si="0"/>
        <v>840</v>
      </c>
      <c r="E38" s="19"/>
      <c r="F38" s="31">
        <v>1200</v>
      </c>
    </row>
    <row r="39" spans="1:6" ht="51.75" thickBot="1" x14ac:dyDescent="0.3">
      <c r="A39" s="28">
        <v>32</v>
      </c>
      <c r="B39" s="16" t="s">
        <v>42</v>
      </c>
      <c r="C39" s="17" t="s">
        <v>5</v>
      </c>
      <c r="D39" s="13">
        <f t="shared" si="0"/>
        <v>979.99999999999989</v>
      </c>
      <c r="E39" s="20"/>
      <c r="F39" s="31">
        <v>1400</v>
      </c>
    </row>
    <row r="40" spans="1:6" ht="61.5" thickBot="1" x14ac:dyDescent="0.3">
      <c r="A40" s="17">
        <v>33</v>
      </c>
      <c r="B40" s="16" t="s">
        <v>43</v>
      </c>
      <c r="C40" s="15" t="s">
        <v>8</v>
      </c>
      <c r="D40" s="13">
        <f t="shared" si="0"/>
        <v>1190</v>
      </c>
      <c r="E40" s="19"/>
      <c r="F40" s="31">
        <v>1700</v>
      </c>
    </row>
    <row r="41" spans="1:6" ht="74.25" thickBot="1" x14ac:dyDescent="0.3">
      <c r="A41" s="28">
        <v>34</v>
      </c>
      <c r="B41" s="14" t="s">
        <v>58</v>
      </c>
      <c r="C41" s="15" t="s">
        <v>8</v>
      </c>
      <c r="D41" s="13">
        <f t="shared" si="0"/>
        <v>1959.9999999999998</v>
      </c>
      <c r="E41" s="19"/>
      <c r="F41" s="31">
        <v>2800</v>
      </c>
    </row>
    <row r="42" spans="1:6" ht="74.25" thickBot="1" x14ac:dyDescent="0.3">
      <c r="A42" s="17">
        <v>35</v>
      </c>
      <c r="B42" s="14" t="s">
        <v>59</v>
      </c>
      <c r="C42" s="15" t="s">
        <v>8</v>
      </c>
      <c r="D42" s="13">
        <f t="shared" si="0"/>
        <v>2240</v>
      </c>
      <c r="E42" s="19"/>
      <c r="F42" s="31">
        <v>3200</v>
      </c>
    </row>
    <row r="43" spans="1:6" ht="51.75" thickBot="1" x14ac:dyDescent="0.3">
      <c r="A43" s="28">
        <v>36</v>
      </c>
      <c r="B43" s="16" t="s">
        <v>9</v>
      </c>
      <c r="C43" s="17" t="s">
        <v>5</v>
      </c>
      <c r="D43" s="13">
        <f t="shared" si="0"/>
        <v>770</v>
      </c>
      <c r="E43" s="20"/>
      <c r="F43" s="31">
        <v>1100</v>
      </c>
    </row>
    <row r="44" spans="1:6" ht="26.25" thickBot="1" x14ac:dyDescent="0.3">
      <c r="A44" s="17">
        <v>37</v>
      </c>
      <c r="B44" s="16" t="s">
        <v>44</v>
      </c>
      <c r="C44" s="17" t="s">
        <v>5</v>
      </c>
      <c r="D44" s="13">
        <f t="shared" si="0"/>
        <v>1330</v>
      </c>
      <c r="E44" s="20"/>
      <c r="F44" s="31">
        <v>1900</v>
      </c>
    </row>
    <row r="45" spans="1:6" ht="51.75" thickBot="1" x14ac:dyDescent="0.3">
      <c r="A45" s="28">
        <v>38</v>
      </c>
      <c r="B45" s="16" t="s">
        <v>10</v>
      </c>
      <c r="C45" s="17" t="s">
        <v>5</v>
      </c>
      <c r="D45" s="13">
        <f t="shared" si="0"/>
        <v>909.99999999999989</v>
      </c>
      <c r="E45" s="20"/>
      <c r="F45" s="31">
        <v>1300</v>
      </c>
    </row>
    <row r="46" spans="1:6" ht="51.75" thickBot="1" x14ac:dyDescent="0.3">
      <c r="A46" s="17">
        <v>39</v>
      </c>
      <c r="B46" s="16" t="s">
        <v>11</v>
      </c>
      <c r="C46" s="17" t="s">
        <v>5</v>
      </c>
      <c r="D46" s="13">
        <f t="shared" si="0"/>
        <v>909.99999999999989</v>
      </c>
      <c r="E46" s="20"/>
      <c r="F46" s="31">
        <v>1300</v>
      </c>
    </row>
    <row r="47" spans="1:6" ht="51.75" thickBot="1" x14ac:dyDescent="0.3">
      <c r="A47" s="28">
        <v>40</v>
      </c>
      <c r="B47" s="16" t="s">
        <v>12</v>
      </c>
      <c r="C47" s="17" t="s">
        <v>5</v>
      </c>
      <c r="D47" s="13">
        <f t="shared" si="0"/>
        <v>840</v>
      </c>
      <c r="E47" s="20"/>
      <c r="F47" s="31">
        <v>1200</v>
      </c>
    </row>
    <row r="48" spans="1:6" ht="51.75" thickBot="1" x14ac:dyDescent="0.3">
      <c r="A48" s="17">
        <v>41</v>
      </c>
      <c r="B48" s="16" t="s">
        <v>13</v>
      </c>
      <c r="C48" s="17" t="s">
        <v>5</v>
      </c>
      <c r="D48" s="13">
        <f t="shared" si="0"/>
        <v>560</v>
      </c>
      <c r="E48" s="20"/>
      <c r="F48" s="31">
        <v>800</v>
      </c>
    </row>
    <row r="49" spans="1:6" ht="26.25" thickBot="1" x14ac:dyDescent="0.3">
      <c r="A49" s="28">
        <v>42</v>
      </c>
      <c r="B49" s="16" t="s">
        <v>14</v>
      </c>
      <c r="C49" s="17" t="s">
        <v>5</v>
      </c>
      <c r="D49" s="13">
        <f t="shared" si="0"/>
        <v>350</v>
      </c>
      <c r="E49" s="20"/>
      <c r="F49" s="31">
        <v>500</v>
      </c>
    </row>
    <row r="50" spans="1:6" ht="97.5" thickBot="1" x14ac:dyDescent="0.3">
      <c r="A50" s="17">
        <v>43</v>
      </c>
      <c r="B50" s="16" t="s">
        <v>45</v>
      </c>
      <c r="C50" s="17" t="s">
        <v>5</v>
      </c>
      <c r="D50" s="13">
        <f t="shared" si="0"/>
        <v>2520</v>
      </c>
      <c r="E50" s="20"/>
      <c r="F50" s="31">
        <v>3600</v>
      </c>
    </row>
    <row r="51" spans="1:6" ht="89.25" thickBot="1" x14ac:dyDescent="0.3">
      <c r="A51" s="28">
        <v>44</v>
      </c>
      <c r="B51" s="16" t="s">
        <v>46</v>
      </c>
      <c r="C51" s="17" t="s">
        <v>5</v>
      </c>
      <c r="D51" s="13">
        <f t="shared" si="0"/>
        <v>2590</v>
      </c>
      <c r="E51" s="20"/>
      <c r="F51" s="31">
        <v>3700</v>
      </c>
    </row>
    <row r="52" spans="1:6" ht="74.25" thickBot="1" x14ac:dyDescent="0.3">
      <c r="A52" s="17">
        <v>45</v>
      </c>
      <c r="B52" s="16" t="s">
        <v>47</v>
      </c>
      <c r="C52" s="15" t="s">
        <v>8</v>
      </c>
      <c r="D52" s="13">
        <f t="shared" si="0"/>
        <v>840</v>
      </c>
      <c r="E52" s="19"/>
      <c r="F52" s="31">
        <v>1200</v>
      </c>
    </row>
    <row r="53" spans="1:6" ht="74.25" thickBot="1" x14ac:dyDescent="0.3">
      <c r="A53" s="28">
        <v>46</v>
      </c>
      <c r="B53" s="16" t="s">
        <v>60</v>
      </c>
      <c r="C53" s="15" t="s">
        <v>5</v>
      </c>
      <c r="D53" s="13">
        <f t="shared" si="0"/>
        <v>1470</v>
      </c>
      <c r="E53" s="19"/>
      <c r="F53" s="31">
        <v>2100</v>
      </c>
    </row>
    <row r="54" spans="1:6" ht="26.25" thickBot="1" x14ac:dyDescent="0.3">
      <c r="A54" s="17">
        <v>47</v>
      </c>
      <c r="B54" s="16" t="s">
        <v>15</v>
      </c>
      <c r="C54" s="15" t="s">
        <v>5</v>
      </c>
      <c r="D54" s="13">
        <f t="shared" si="0"/>
        <v>840</v>
      </c>
      <c r="E54" s="19"/>
      <c r="F54" s="31">
        <v>1200</v>
      </c>
    </row>
    <row r="55" spans="1:6" ht="26.25" thickBot="1" x14ac:dyDescent="0.3">
      <c r="A55" s="28">
        <v>48</v>
      </c>
      <c r="B55" s="16" t="s">
        <v>16</v>
      </c>
      <c r="C55" s="17" t="s">
        <v>5</v>
      </c>
      <c r="D55" s="13">
        <f t="shared" si="0"/>
        <v>1050</v>
      </c>
      <c r="E55" s="20"/>
      <c r="F55" s="31">
        <v>1500</v>
      </c>
    </row>
    <row r="56" spans="1:6" ht="16.5" thickBot="1" x14ac:dyDescent="0.3">
      <c r="A56" s="17">
        <v>49</v>
      </c>
      <c r="B56" s="16" t="s">
        <v>17</v>
      </c>
      <c r="C56" s="15" t="s">
        <v>6</v>
      </c>
      <c r="D56" s="13">
        <f t="shared" si="0"/>
        <v>42</v>
      </c>
      <c r="E56" s="19"/>
      <c r="F56" s="31">
        <v>60</v>
      </c>
    </row>
    <row r="57" spans="1:6" ht="16.5" thickBot="1" x14ac:dyDescent="0.3">
      <c r="A57" s="28">
        <v>50</v>
      </c>
      <c r="B57" s="16" t="s">
        <v>18</v>
      </c>
      <c r="C57" s="15" t="s">
        <v>6</v>
      </c>
      <c r="D57" s="13">
        <f t="shared" si="0"/>
        <v>35</v>
      </c>
      <c r="E57" s="19"/>
      <c r="F57" s="31">
        <v>50</v>
      </c>
    </row>
    <row r="58" spans="1:6" ht="26.25" thickBot="1" x14ac:dyDescent="0.3">
      <c r="A58" s="17">
        <v>51</v>
      </c>
      <c r="B58" s="16" t="s">
        <v>19</v>
      </c>
      <c r="C58" s="15" t="s">
        <v>6</v>
      </c>
      <c r="D58" s="13">
        <f t="shared" si="0"/>
        <v>140</v>
      </c>
      <c r="E58" s="19"/>
      <c r="F58" s="31">
        <v>200</v>
      </c>
    </row>
    <row r="59" spans="1:6" ht="26.25" thickBot="1" x14ac:dyDescent="0.3">
      <c r="A59" s="28">
        <v>52</v>
      </c>
      <c r="B59" s="16" t="s">
        <v>20</v>
      </c>
      <c r="C59" s="15" t="s">
        <v>6</v>
      </c>
      <c r="D59" s="13">
        <f t="shared" si="0"/>
        <v>105</v>
      </c>
      <c r="E59" s="19"/>
      <c r="F59" s="31">
        <v>150</v>
      </c>
    </row>
    <row r="60" spans="1:6" ht="16.5" thickBot="1" x14ac:dyDescent="0.3">
      <c r="A60" s="17">
        <v>53</v>
      </c>
      <c r="B60" s="16" t="s">
        <v>21</v>
      </c>
      <c r="C60" s="15" t="s">
        <v>6</v>
      </c>
      <c r="D60" s="13">
        <f t="shared" si="0"/>
        <v>84</v>
      </c>
      <c r="E60" s="19"/>
      <c r="F60" s="31">
        <v>120</v>
      </c>
    </row>
    <row r="61" spans="1:6" ht="16.5" thickBot="1" x14ac:dyDescent="0.3">
      <c r="A61" s="28">
        <v>54</v>
      </c>
      <c r="B61" s="16" t="s">
        <v>22</v>
      </c>
      <c r="C61" s="15" t="s">
        <v>6</v>
      </c>
      <c r="D61" s="13">
        <f t="shared" si="0"/>
        <v>105</v>
      </c>
      <c r="E61" s="19"/>
      <c r="F61" s="31">
        <v>150</v>
      </c>
    </row>
    <row r="62" spans="1:6" ht="50.25" thickBot="1" x14ac:dyDescent="0.3">
      <c r="A62" s="17">
        <v>55</v>
      </c>
      <c r="B62" s="16" t="s">
        <v>56</v>
      </c>
      <c r="C62" s="15" t="s">
        <v>5</v>
      </c>
      <c r="D62" s="13">
        <f t="shared" si="0"/>
        <v>420</v>
      </c>
      <c r="E62" s="19"/>
      <c r="F62" s="31">
        <v>600</v>
      </c>
    </row>
    <row r="63" spans="1:6" ht="62.25" thickBot="1" x14ac:dyDescent="0.3">
      <c r="A63" s="28">
        <v>56</v>
      </c>
      <c r="B63" s="16" t="s">
        <v>57</v>
      </c>
      <c r="C63" s="15" t="s">
        <v>8</v>
      </c>
      <c r="D63" s="13">
        <f t="shared" si="0"/>
        <v>1400</v>
      </c>
      <c r="E63" s="19"/>
      <c r="F63" s="33">
        <v>2000</v>
      </c>
    </row>
    <row r="64" spans="1:6" ht="39" thickBot="1" x14ac:dyDescent="0.3">
      <c r="A64" s="17">
        <v>57</v>
      </c>
      <c r="B64" s="14" t="s">
        <v>48</v>
      </c>
      <c r="C64" s="15" t="s">
        <v>5</v>
      </c>
      <c r="D64" s="13">
        <f t="shared" si="0"/>
        <v>489.99999999999994</v>
      </c>
      <c r="E64" s="19"/>
      <c r="F64" s="33">
        <v>700</v>
      </c>
    </row>
    <row r="65" spans="1:6" ht="39" thickBot="1" x14ac:dyDescent="0.3">
      <c r="A65" s="28">
        <v>58</v>
      </c>
      <c r="B65" s="14" t="s">
        <v>49</v>
      </c>
      <c r="C65" s="15" t="s">
        <v>5</v>
      </c>
      <c r="D65" s="13">
        <f t="shared" si="0"/>
        <v>840</v>
      </c>
      <c r="E65" s="19"/>
      <c r="F65" s="33">
        <v>1200</v>
      </c>
    </row>
    <row r="66" spans="1:6" ht="36" customHeight="1" thickBot="1" x14ac:dyDescent="0.3">
      <c r="A66" s="17">
        <v>59</v>
      </c>
      <c r="B66" s="14" t="s">
        <v>23</v>
      </c>
      <c r="C66" s="15" t="s">
        <v>6</v>
      </c>
      <c r="D66" s="13">
        <f t="shared" si="0"/>
        <v>21</v>
      </c>
      <c r="E66" s="19"/>
      <c r="F66" s="33">
        <v>30</v>
      </c>
    </row>
    <row r="67" spans="1:6" ht="16.5" thickBot="1" x14ac:dyDescent="0.3">
      <c r="A67" s="28">
        <v>60</v>
      </c>
      <c r="B67" s="14" t="s">
        <v>24</v>
      </c>
      <c r="C67" s="15" t="s">
        <v>8</v>
      </c>
      <c r="D67" s="13">
        <f t="shared" si="0"/>
        <v>840</v>
      </c>
      <c r="E67" s="19"/>
      <c r="F67" s="33">
        <v>1200</v>
      </c>
    </row>
    <row r="68" spans="1:6" ht="16.5" thickBot="1" x14ac:dyDescent="0.3">
      <c r="A68" s="17">
        <v>61</v>
      </c>
      <c r="B68" s="14" t="s">
        <v>25</v>
      </c>
      <c r="C68" s="15" t="s">
        <v>8</v>
      </c>
      <c r="D68" s="13">
        <f t="shared" si="0"/>
        <v>489.99999999999994</v>
      </c>
      <c r="E68" s="19"/>
      <c r="F68" s="33">
        <v>700</v>
      </c>
    </row>
    <row r="69" spans="1:6" ht="26.25" thickBot="1" x14ac:dyDescent="0.3">
      <c r="A69" s="28">
        <v>62</v>
      </c>
      <c r="B69" s="16" t="s">
        <v>26</v>
      </c>
      <c r="C69" s="18" t="s">
        <v>5</v>
      </c>
      <c r="D69" s="13">
        <f t="shared" si="0"/>
        <v>1470</v>
      </c>
      <c r="E69" s="20"/>
      <c r="F69" s="33">
        <v>2100</v>
      </c>
    </row>
    <row r="70" spans="1:6" ht="37.5" customHeight="1" thickBot="1" x14ac:dyDescent="0.3">
      <c r="A70" s="17">
        <v>63</v>
      </c>
      <c r="B70" s="16" t="s">
        <v>27</v>
      </c>
      <c r="C70" s="18" t="s">
        <v>5</v>
      </c>
      <c r="D70" s="13">
        <f t="shared" si="0"/>
        <v>125.99999999999999</v>
      </c>
      <c r="E70" s="20"/>
      <c r="F70" s="33">
        <v>180</v>
      </c>
    </row>
    <row r="71" spans="1:6" ht="39" thickBot="1" x14ac:dyDescent="0.3">
      <c r="A71" s="28">
        <v>64</v>
      </c>
      <c r="B71" s="16" t="s">
        <v>50</v>
      </c>
      <c r="C71" s="18" t="s">
        <v>6</v>
      </c>
      <c r="D71" s="13">
        <f t="shared" si="0"/>
        <v>154</v>
      </c>
      <c r="E71" s="20"/>
      <c r="F71" s="34">
        <v>220</v>
      </c>
    </row>
    <row r="72" spans="1:6" ht="113.25" customHeight="1" thickBot="1" x14ac:dyDescent="0.3">
      <c r="A72" s="17">
        <v>65</v>
      </c>
      <c r="B72" s="37" t="s">
        <v>64</v>
      </c>
      <c r="C72" s="38" t="s">
        <v>5</v>
      </c>
      <c r="D72" s="32">
        <f t="shared" si="0"/>
        <v>489.99999999999994</v>
      </c>
      <c r="E72" s="39"/>
      <c r="F72" s="32">
        <v>700</v>
      </c>
    </row>
    <row r="73" spans="1:6" ht="102.75" thickBot="1" x14ac:dyDescent="0.3">
      <c r="A73" s="28">
        <v>66</v>
      </c>
      <c r="B73" s="37" t="s">
        <v>65</v>
      </c>
      <c r="C73" s="38" t="s">
        <v>5</v>
      </c>
      <c r="D73" s="32">
        <f t="shared" si="0"/>
        <v>672</v>
      </c>
      <c r="E73" s="39"/>
      <c r="F73" s="32">
        <v>960</v>
      </c>
    </row>
    <row r="74" spans="1:6" ht="64.5" thickBot="1" x14ac:dyDescent="0.3">
      <c r="A74" s="17">
        <v>67</v>
      </c>
      <c r="B74" s="37" t="s">
        <v>61</v>
      </c>
      <c r="C74" s="38" t="s">
        <v>5</v>
      </c>
      <c r="D74" s="32">
        <f t="shared" si="0"/>
        <v>2450</v>
      </c>
      <c r="E74" s="39"/>
      <c r="F74" s="32">
        <v>3500</v>
      </c>
    </row>
    <row r="75" spans="1:6" x14ac:dyDescent="0.25">
      <c r="A75" s="12"/>
    </row>
    <row r="76" spans="1:6" x14ac:dyDescent="0.25">
      <c r="B76" s="45" t="s">
        <v>28</v>
      </c>
      <c r="C76" s="42" t="s">
        <v>70</v>
      </c>
      <c r="D76" s="35">
        <f>D69+2*D70</f>
        <v>1722</v>
      </c>
      <c r="E76" s="35">
        <f t="shared" ref="E76:F76" si="1">E69+2*E70</f>
        <v>0</v>
      </c>
      <c r="F76" s="35">
        <f t="shared" si="1"/>
        <v>2460</v>
      </c>
    </row>
    <row r="77" spans="1:6" ht="30" x14ac:dyDescent="0.25">
      <c r="B77" s="46"/>
      <c r="C77" s="40" t="s">
        <v>69</v>
      </c>
      <c r="D77" s="35">
        <f>D8+26*D10+D9+D19+D62+D65+D54+5*D57+5*D59</f>
        <v>7028</v>
      </c>
      <c r="E77" s="35">
        <f>E8+26*E10+E9+E19+E62+E65+E54+5*E57+5*E59</f>
        <v>0</v>
      </c>
      <c r="F77" s="35">
        <f>F8+26*F10+F9+F19+F62+F65+F54+5*F57+5*F59</f>
        <v>10040</v>
      </c>
    </row>
    <row r="78" spans="1:6" x14ac:dyDescent="0.25">
      <c r="B78" s="46"/>
      <c r="C78" s="41" t="s">
        <v>68</v>
      </c>
      <c r="D78" s="35">
        <f>D16+24*D17+25*D66</f>
        <v>2247</v>
      </c>
      <c r="E78" s="35">
        <f>E16+24*E17+25*E66</f>
        <v>0</v>
      </c>
      <c r="F78" s="35">
        <f>F16+24*F17+25*F66</f>
        <v>3210</v>
      </c>
    </row>
    <row r="79" spans="1:6" ht="45" x14ac:dyDescent="0.25">
      <c r="B79" s="46"/>
      <c r="C79" s="44" t="s">
        <v>88</v>
      </c>
      <c r="D79" s="35">
        <f>D12+D11+69*D13+D20+D25+D26+D62+D65+D64+10*D58+8*D56+D54+D55+D59</f>
        <v>21910</v>
      </c>
      <c r="E79" s="35">
        <f>E12+E11+69*E13+E20+E25+E26+E62+E65+E64+10*E58+8*E56+E54+E55+E59</f>
        <v>0</v>
      </c>
      <c r="F79" s="35">
        <f>F12+F11+69*F13+F20+F25+F26+F62+F65+F64+10*F58+8*F56+F54+F55+F59</f>
        <v>31300</v>
      </c>
    </row>
    <row r="80" spans="1:6" ht="45" x14ac:dyDescent="0.25">
      <c r="B80" s="46"/>
      <c r="C80" s="43" t="s">
        <v>71</v>
      </c>
      <c r="D80" s="35">
        <f>D38+14*D13+D39+14*D15+D64+D31+D32+D33+D54+5*D58+5*D56+D55</f>
        <v>12558</v>
      </c>
      <c r="E80" s="35">
        <f>E38+14*E13+E39+14*E15+E64+E31+E32+E33+E54+5*E58+5*E56+E55</f>
        <v>0</v>
      </c>
      <c r="F80" s="35">
        <f>F38+14*F13+F39+14*F15+F64+F31+F32+F33+F54+5*F58+5*F56+F55</f>
        <v>17940</v>
      </c>
    </row>
    <row r="81" spans="2:6" ht="105" x14ac:dyDescent="0.25">
      <c r="B81" s="47"/>
      <c r="C81" s="44" t="s">
        <v>89</v>
      </c>
      <c r="D81" s="35">
        <f>D14+D18+D21+D22+D23+D27+D28+D29+D30+D34+D35+D36+D37+D40+D41+D42+D43+D44+D45+D46+D47+D48+D49+D50+D51+D52+D53+D60+D61+D63+D67+D68+D71+D72+D73+D74</f>
        <v>48657</v>
      </c>
      <c r="E81" s="35">
        <f>E14+E18+E21+E22+E23+E27+E28+E29+E30+E34+E35+E36+E37+E40+E41+E42+E43+E44+E45+E46+E47+E48+E49+E50+E51+E52+E53+E60+E61+E63+E67+E68+E71+E72+E73+E74</f>
        <v>0</v>
      </c>
      <c r="F81" s="35">
        <f>F14+F18+F21+F22+F23+F27+F28+F29+F30+F34+F35+F36+F37+F40+F41+F42+F43+F44+F45+F46+F47+F48+F49+F50+F51+F52+F53+F60+F61+F63+F67+F68+F71+F72+F73+F74</f>
        <v>69510</v>
      </c>
    </row>
    <row r="82" spans="2:6" x14ac:dyDescent="0.25">
      <c r="B82" s="9" t="s">
        <v>29</v>
      </c>
      <c r="C82" s="8"/>
      <c r="D82" s="10">
        <f>SUM(D76:D81)</f>
        <v>94122</v>
      </c>
      <c r="E82" s="10">
        <f>SUM(E76:E81)</f>
        <v>0</v>
      </c>
      <c r="F82" s="10">
        <f>SUM(F76:F81)</f>
        <v>134460</v>
      </c>
    </row>
    <row r="88" spans="2:6" ht="99" customHeight="1" x14ac:dyDescent="0.25">
      <c r="B88" s="22" t="s">
        <v>53</v>
      </c>
      <c r="C88" s="21">
        <f>((E76*26)+(E77*32)+(E78*1)+(E79*25)+(E80*11)+(E81*5))/100</f>
        <v>0</v>
      </c>
      <c r="E88" t="s">
        <v>63</v>
      </c>
    </row>
    <row r="89" spans="2:6" x14ac:dyDescent="0.25">
      <c r="E89" s="36" t="s">
        <v>62</v>
      </c>
    </row>
  </sheetData>
  <mergeCells count="1">
    <mergeCell ref="B76:B81"/>
  </mergeCells>
  <conditionalFormatting sqref="E8:E74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MWv.2.xlsx</dmsv2BaseFileName>
    <dmsv2BaseDisplayName xmlns="http://schemas.microsoft.com/sharepoint/v3">Załącznik nr 3.1 do SWZ MWv.2</dmsv2BaseDisplayName>
    <dmsv2SWPP2ObjectNumber xmlns="http://schemas.microsoft.com/sharepoint/v3">POST/DYS/OLD/GZ/01935/2025                        </dmsv2SWPP2ObjectNumber>
    <dmsv2SWPP2SumMD5 xmlns="http://schemas.microsoft.com/sharepoint/v3">951e7dcc0ca13baeead65c3bed64bd26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681572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22532868</dmsv2BaseClientSystemDocumentID>
    <dmsv2BaseModifiedByID xmlns="http://schemas.microsoft.com/sharepoint/v3">11800647</dmsv2BaseModifiedByID>
    <dmsv2BaseCreatedByID xmlns="http://schemas.microsoft.com/sharepoint/v3">11800647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M37YNRNYPV7A-1513220467-2680</_dlc_DocId>
    <_dlc_DocIdUrl xmlns="a19cb1c7-c5c7-46d4-85ae-d83685407bba">
      <Url>https://swpp2.dms.gkpge.pl/sites/37/_layouts/15/DocIdRedir.aspx?ID=M37YNRNYPV7A-1513220467-2680</Url>
      <Description>M37YNRNYPV7A-1513220467-2680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CD61C5A53FDAC546BDF00F56387C4544" ma:contentTypeVersion="0" ma:contentTypeDescription="SWPP2 Dokument bazowy" ma:contentTypeScope="" ma:versionID="688fddf14b7970d5ed9cfb72ec09e82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B080FC-7517-4476-8EFF-9EC73B8EC3F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B53A4E6F-4B37-425B-842E-4C879F79BD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BB5863-D8CB-407C-8872-5229B504407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4A9F528-D76E-4D93-9E64-6D78F47B3C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2025-05-23T10:35:43Z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0x0101891000CD61C5A53FDAC546BDF00F56387C4544</vt:lpwstr>
  </property>
  <property fmtid="{D5CDD505-2E9C-101B-9397-08002B2CF9AE}" pid="10" name="_dlc_DocIdItemGuid">
    <vt:lpwstr>74709e3f-2378-428b-bb6a-183a46b103fd</vt:lpwstr>
  </property>
</Properties>
</file>