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.krzewina\Documents\Wycinki\Rok 2025\Postępowanie OD_2025_WN\Załączniki\"/>
    </mc:Choice>
  </mc:AlternateContent>
  <xr:revisionPtr revIDLastSave="0" documentId="13_ncr:1_{17B60C7F-4276-4A3D-8BDC-5C4D9BBF1931}" xr6:coauthVersionLast="47" xr6:coauthVersionMax="47" xr10:uidLastSave="{00000000-0000-0000-0000-000000000000}"/>
  <bookViews>
    <workbookView xWindow="28680" yWindow="-120" windowWidth="29040" windowHeight="17520" firstSheet="3" activeTab="3" xr2:uid="{00000000-000D-0000-FFFF-FFFF00000000}"/>
  </bookViews>
  <sheets>
    <sheet name="Arkusz1" sheetId="1" state="hidden" r:id="rId1"/>
    <sheet name="Arkusz3" sheetId="3" state="hidden" r:id="rId2"/>
    <sheet name="Szacownie do post. RPUZ 546 " sheetId="4" state="hidden" r:id="rId3"/>
    <sheet name="RD1" sheetId="5" r:id="rId4"/>
  </sheets>
  <definedNames>
    <definedName name="lista">#REF!</definedName>
    <definedName name="pr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8" i="5" l="1"/>
  <c r="E49" i="5" s="1"/>
  <c r="E45" i="5"/>
  <c r="E39" i="5"/>
  <c r="E46" i="5" s="1"/>
  <c r="E33" i="5"/>
  <c r="E32" i="5"/>
  <c r="E30" i="5"/>
  <c r="E27" i="5"/>
  <c r="E24" i="5"/>
  <c r="E25" i="5" s="1"/>
  <c r="E22" i="5"/>
  <c r="E21" i="5"/>
  <c r="E19" i="5"/>
  <c r="E17" i="5"/>
  <c r="E15" i="5"/>
  <c r="E14" i="5"/>
  <c r="E50" i="5" l="1"/>
  <c r="F31" i="4" l="1"/>
  <c r="E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3" i="4"/>
  <c r="E33" i="1"/>
  <c r="E32" i="4" l="1"/>
  <c r="G31" i="4"/>
</calcChain>
</file>

<file path=xl/sharedStrings.xml><?xml version="1.0" encoding="utf-8"?>
<sst xmlns="http://schemas.openxmlformats.org/spreadsheetml/2006/main" count="167" uniqueCount="108">
  <si>
    <t>RD</t>
  </si>
  <si>
    <t>Odpowiedzialny</t>
  </si>
  <si>
    <t>Zadanie</t>
  </si>
  <si>
    <t>Kwota</t>
  </si>
  <si>
    <t>OD 5</t>
  </si>
  <si>
    <t>Jarosław Senger</t>
  </si>
  <si>
    <t>Oczyszczenie pasa technologicznego linii 110kV</t>
  </si>
  <si>
    <t>Starszy Specjalista ds.. Majątku Sieciowego</t>
  </si>
  <si>
    <t>RD 1</t>
  </si>
  <si>
    <t>RD 2</t>
  </si>
  <si>
    <t>RD 4</t>
  </si>
  <si>
    <t>Linie WN</t>
  </si>
  <si>
    <t>Linie SN z GPZ Sieraków; Pniewy; Szamotuły</t>
  </si>
  <si>
    <t>RD 7</t>
  </si>
  <si>
    <t>Linie nn terem msc. Ługi Ujskie</t>
  </si>
  <si>
    <t>RD 8</t>
  </si>
  <si>
    <t>Linie SN Z-1</t>
  </si>
  <si>
    <t>Linie SN Z-d 2</t>
  </si>
  <si>
    <t>Linie nn Z-1</t>
  </si>
  <si>
    <t>Linie nn Z-2</t>
  </si>
  <si>
    <t>RD 9</t>
  </si>
  <si>
    <t>linie nn PE Złotów</t>
  </si>
  <si>
    <t>RD 10</t>
  </si>
  <si>
    <t>Linia SN Nowy Tomyśl-Kozielaski</t>
  </si>
  <si>
    <t>Linia SN Stęszew-Będlewo</t>
  </si>
  <si>
    <t>Linia SN Buk-Stęszew</t>
  </si>
  <si>
    <t>Linia nn Stacja Glinno N</t>
  </si>
  <si>
    <t>Linie nn teren RD 2</t>
  </si>
  <si>
    <t>Michał Górny</t>
  </si>
  <si>
    <t>Linie SN teren Umultowo-Morasko</t>
  </si>
  <si>
    <t>Linie SN teren Swarzędz</t>
  </si>
  <si>
    <t>Linie SN teren Luboń-Wiry</t>
  </si>
  <si>
    <t>Linie nn obszar Smochowice; Naramowice</t>
  </si>
  <si>
    <t>Linie nn obszar Swarzędz; Czerwonak</t>
  </si>
  <si>
    <t>Linie nn obszar Kiekrz; Baranowo</t>
  </si>
  <si>
    <t>Linie nn obszar Poznań Miasto</t>
  </si>
  <si>
    <t>Łukasz Kwiatkowski</t>
  </si>
  <si>
    <t>Przemysław Semeniuk</t>
  </si>
  <si>
    <t>Linie SN z GPZ Kiekrz</t>
  </si>
  <si>
    <t>Linie nn obszar Luboń; Plewiska</t>
  </si>
  <si>
    <t>Linie SN z GPZ Nekla; Września</t>
  </si>
  <si>
    <t>Linie SN z GPZ Miłosław</t>
  </si>
  <si>
    <t>Linie SN z GPZ Nagradowice; Śrem; Jarocin Wschód</t>
  </si>
  <si>
    <t>Linie SN z GPZ Iłówiec; Poznań Płd.; Mosina</t>
  </si>
  <si>
    <t>Szacowanie wartości zamównienia RPUZ/P/0546/2014/DD/ZDE/DM</t>
  </si>
  <si>
    <t>suma</t>
  </si>
  <si>
    <t>nowa kwota</t>
  </si>
  <si>
    <t>stara kwota</t>
  </si>
  <si>
    <t xml:space="preserve">zmiana szacowania </t>
  </si>
  <si>
    <t>zwiększenie wartości o</t>
  </si>
  <si>
    <t>Składniki</t>
  </si>
  <si>
    <t xml:space="preserve">Tytuł </t>
  </si>
  <si>
    <t>Długość całkowita linii [km]</t>
  </si>
  <si>
    <t>Uwaga: Zamawiający podaje całe długości linii elektroenergetycznej, na których należy przeprowadzić wycinkę zerową. 
Dla określenia właściwego zakresu wycinki konieczne jest przeprowadzenie wizji lokalnej.</t>
  </si>
  <si>
    <t>Załącznik nr 9</t>
  </si>
  <si>
    <t>Szczegółowy przedmiot zamówienia zadania 1-11 OD POZNAŃ RPUZ/P/0177/2025/OD/ZMS/SU</t>
  </si>
  <si>
    <t>OD</t>
  </si>
  <si>
    <r>
      <rPr>
        <b/>
        <sz val="11"/>
        <color theme="1"/>
        <rFont val="Calibri"/>
        <family val="2"/>
        <charset val="238"/>
        <scheme val="minor"/>
      </rPr>
      <t>Zadanie 1</t>
    </r>
    <r>
      <rPr>
        <sz val="11"/>
        <color theme="1"/>
        <rFont val="Calibri"/>
        <family val="2"/>
        <charset val="238"/>
        <scheme val="minor"/>
      </rPr>
      <t xml:space="preserve"> Linie WN teren OD Poznań </t>
    </r>
  </si>
  <si>
    <t>Linia WN Piątkowo - Czerwonak z torem sąsiednim 15 kV</t>
  </si>
  <si>
    <t>Linia WN Sołacz - Wawrzyńca z torem sąsiednim</t>
  </si>
  <si>
    <t>Linia WN Wawrzyńca - Cytadela (odcinek dwutorowy został ujęty w Sołacz - Wawrzyńca)</t>
  </si>
  <si>
    <t>Linia WN Pogodno - Wawrzyńca</t>
  </si>
  <si>
    <t>Linia WN Plewiska - Górczyn z torami sąsiednimi</t>
  </si>
  <si>
    <t>Linia WN Krauthofera - Junikowo z odczepem Górczyn i z torami sąsiednimi</t>
  </si>
  <si>
    <t>Linia WN Krauthofera - HCP (odcinek dwutorowy został ujęty w Krauthofera - Junikowo)</t>
  </si>
  <si>
    <t>Linia WN Junikowo - Plewiska  (odcinek dwutorowy został ujęty w Krauthofera - Junikowo)</t>
  </si>
  <si>
    <t>Linia WN Starołęka - Poznań Południe odcinek jednotorowy</t>
  </si>
  <si>
    <t>Razem OD</t>
  </si>
  <si>
    <t>RD3</t>
  </si>
  <si>
    <r>
      <rPr>
        <b/>
        <sz val="11"/>
        <color theme="1"/>
        <rFont val="Calibri"/>
        <family val="2"/>
        <charset val="238"/>
        <scheme val="minor"/>
      </rPr>
      <t>Zadanie 2</t>
    </r>
    <r>
      <rPr>
        <sz val="11"/>
        <color theme="1"/>
        <rFont val="Calibri"/>
        <family val="2"/>
        <charset val="238"/>
        <scheme val="minor"/>
      </rPr>
      <t xml:space="preserve"> Linia WN Wyrzysk - Miasteczko Krajeńskie</t>
    </r>
  </si>
  <si>
    <t>Linia WN Wyrzysk - Miasteczko Krajeńskie</t>
  </si>
  <si>
    <r>
      <rPr>
        <b/>
        <sz val="11"/>
        <color theme="1"/>
        <rFont val="Calibri"/>
        <family val="2"/>
        <charset val="238"/>
        <scheme val="minor"/>
      </rPr>
      <t>Zadanie 3</t>
    </r>
    <r>
      <rPr>
        <sz val="11"/>
        <color theme="1"/>
        <rFont val="Calibri"/>
        <family val="2"/>
        <charset val="238"/>
        <scheme val="minor"/>
      </rPr>
      <t xml:space="preserve"> Linia WN Chodzież - Krzewina</t>
    </r>
  </si>
  <si>
    <t>Linia WN Chodzież - Krzewina</t>
  </si>
  <si>
    <r>
      <rPr>
        <b/>
        <sz val="11"/>
        <color theme="1"/>
        <rFont val="Calibri"/>
        <family val="2"/>
        <charset val="238"/>
        <scheme val="minor"/>
      </rPr>
      <t>Zadanie 4</t>
    </r>
    <r>
      <rPr>
        <sz val="11"/>
        <color theme="1"/>
        <rFont val="Calibri"/>
        <family val="2"/>
        <charset val="238"/>
        <scheme val="minor"/>
      </rPr>
      <t xml:space="preserve"> Linia WN Oborniki - Rogoźno</t>
    </r>
  </si>
  <si>
    <t>Linia WN Oborniki - Rogoźno</t>
  </si>
  <si>
    <t>Razem RD 3</t>
  </si>
  <si>
    <t>RD5</t>
  </si>
  <si>
    <r>
      <rPr>
        <b/>
        <sz val="11"/>
        <color theme="1"/>
        <rFont val="Calibri"/>
        <family val="2"/>
        <charset val="238"/>
        <scheme val="minor"/>
      </rPr>
      <t>Zadanie 5</t>
    </r>
    <r>
      <rPr>
        <sz val="11"/>
        <color theme="1"/>
        <rFont val="Calibri"/>
        <family val="2"/>
        <charset val="238"/>
        <scheme val="minor"/>
      </rPr>
      <t xml:space="preserve"> Linia WN Nowy Tomyśl - Zbąszynek </t>
    </r>
  </si>
  <si>
    <t>WN Nowy Tomyśl - Zbąszynek</t>
  </si>
  <si>
    <t>Razem RD 5</t>
  </si>
  <si>
    <t>RD6</t>
  </si>
  <si>
    <t>Zadanie 6 Linie WN teren RD Gniezno cz. 1</t>
  </si>
  <si>
    <t>Linia WN Pobiedziska - Czerwonak</t>
  </si>
  <si>
    <r>
      <rPr>
        <b/>
        <sz val="11"/>
        <color theme="1"/>
        <rFont val="Calibri"/>
        <family val="2"/>
        <charset val="238"/>
        <scheme val="minor"/>
      </rPr>
      <t>Zadanie 7</t>
    </r>
    <r>
      <rPr>
        <sz val="11"/>
        <color theme="1"/>
        <rFont val="Calibri"/>
        <family val="2"/>
        <charset val="238"/>
        <scheme val="minor"/>
      </rPr>
      <t xml:space="preserve"> Linie WN RD Gniezno cz. 2</t>
    </r>
  </si>
  <si>
    <t>Linia WN Gniezno Wschód - Witkowo</t>
  </si>
  <si>
    <t>Linia WN Gniezno Winiary - Gniezno Wschód</t>
  </si>
  <si>
    <r>
      <rPr>
        <b/>
        <sz val="11"/>
        <color theme="1"/>
        <rFont val="Calibri"/>
        <family val="2"/>
        <charset val="238"/>
        <scheme val="minor"/>
      </rPr>
      <t>Zadanie 8</t>
    </r>
    <r>
      <rPr>
        <sz val="11"/>
        <color theme="1"/>
        <rFont val="Calibri"/>
        <family val="2"/>
        <charset val="238"/>
        <scheme val="minor"/>
      </rPr>
      <t xml:space="preserve"> Linie WN teren RD Gniezno cz. 3</t>
    </r>
  </si>
  <si>
    <t>Linia WN Oborniki - Bolechowo</t>
  </si>
  <si>
    <t>Razem RD 6</t>
  </si>
  <si>
    <t>RD8</t>
  </si>
  <si>
    <r>
      <rPr>
        <b/>
        <sz val="11"/>
        <color theme="1"/>
        <rFont val="Calibri"/>
        <family val="2"/>
        <charset val="238"/>
        <scheme val="minor"/>
      </rPr>
      <t>Zadanie 9</t>
    </r>
    <r>
      <rPr>
        <sz val="11"/>
        <color theme="1"/>
        <rFont val="Calibri"/>
        <family val="2"/>
        <charset val="238"/>
        <scheme val="minor"/>
      </rPr>
      <t xml:space="preserve"> Linie WN - MU1 - Leszno</t>
    </r>
  </si>
  <si>
    <t>Linia WN LESZNO Gronowo - WŁOSZAKOWICE</t>
  </si>
  <si>
    <t xml:space="preserve">Linia WN WSCHOWA - BRZEGOWA </t>
  </si>
  <si>
    <t xml:space="preserve">Linia WN WSCHOWA - GÓRA </t>
  </si>
  <si>
    <t xml:space="preserve">Linia WN LESZNO Gronowo - LESZNO Wschód </t>
  </si>
  <si>
    <t xml:space="preserve">Linia WN LESZNO WSCHÓD - RYDZYNA </t>
  </si>
  <si>
    <r>
      <rPr>
        <b/>
        <sz val="11"/>
        <color theme="1"/>
        <rFont val="Calibri"/>
        <family val="2"/>
        <charset val="238"/>
        <scheme val="minor"/>
      </rPr>
      <t>Zadanie 10</t>
    </r>
    <r>
      <rPr>
        <sz val="11"/>
        <color theme="1"/>
        <rFont val="Calibri"/>
        <family val="2"/>
        <charset val="238"/>
        <scheme val="minor"/>
      </rPr>
      <t xml:space="preserve"> Linie WN - MU2 - Kościan</t>
    </r>
  </si>
  <si>
    <t>Linia WN LESZNO Gronowo - KRZYWIŃ</t>
  </si>
  <si>
    <t xml:space="preserve">Linia WN LESZNO Gronowo - GOSTYŃ  </t>
  </si>
  <si>
    <t>Linia WN WIDZISZEWO - KOŚCIAN</t>
  </si>
  <si>
    <t xml:space="preserve">Linia WN ŚMIGIEL - WIDZISZEWO </t>
  </si>
  <si>
    <t xml:space="preserve">Linia WN KRZYWIŃ - ŚREM HELENKI </t>
  </si>
  <si>
    <t>Razem RD 8</t>
  </si>
  <si>
    <t>RD9</t>
  </si>
  <si>
    <r>
      <rPr>
        <b/>
        <sz val="11"/>
        <color theme="1"/>
        <rFont val="Calibri"/>
        <family val="2"/>
        <charset val="238"/>
        <scheme val="minor"/>
      </rPr>
      <t>Zadanie 11</t>
    </r>
    <r>
      <rPr>
        <sz val="11"/>
        <color theme="1"/>
        <rFont val="Calibri"/>
        <family val="2"/>
        <charset val="238"/>
        <scheme val="minor"/>
      </rPr>
      <t xml:space="preserve"> Linia WN Wałcz - Wałcz Północ </t>
    </r>
  </si>
  <si>
    <t>Linia WN Wałcz - Wałcz Północ</t>
  </si>
  <si>
    <t>Razem RD 9</t>
  </si>
  <si>
    <t>Razem OD Poznań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</si>
</sst>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/>
    <xf numFmtId="2" fontId="0" fillId="0" borderId="0" xfId="0" applyNumberFormat="1" applyAlignment="1"/>
    <xf numFmtId="0" fontId="0" fillId="0" borderId="2" xfId="0" applyBorder="1" applyAlignment="1">
      <alignment vertical="top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/>
    <xf numFmtId="0" fontId="0" fillId="0" borderId="1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6" xfId="0" applyBorder="1" applyAlignment="1"/>
    <xf numFmtId="0" fontId="0" fillId="0" borderId="7" xfId="0" applyBorder="1" applyAlignment="1"/>
    <xf numFmtId="0" fontId="0" fillId="0" borderId="7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22" xfId="0" applyBorder="1" applyAlignment="1">
      <alignment vertical="top"/>
    </xf>
    <xf numFmtId="0" fontId="0" fillId="0" borderId="20" xfId="0" applyBorder="1" applyAlignment="1">
      <alignment vertical="top"/>
    </xf>
    <xf numFmtId="164" fontId="0" fillId="0" borderId="15" xfId="0" applyNumberFormat="1" applyBorder="1" applyAlignment="1"/>
    <xf numFmtId="164" fontId="0" fillId="0" borderId="16" xfId="0" applyNumberFormat="1" applyBorder="1" applyAlignment="1"/>
    <xf numFmtId="164" fontId="0" fillId="0" borderId="9" xfId="0" applyNumberFormat="1" applyBorder="1" applyAlignment="1">
      <alignment vertical="top"/>
    </xf>
    <xf numFmtId="164" fontId="0" fillId="0" borderId="16" xfId="0" applyNumberFormat="1" applyBorder="1" applyAlignment="1">
      <alignment vertical="top"/>
    </xf>
    <xf numFmtId="164" fontId="0" fillId="0" borderId="17" xfId="0" applyNumberFormat="1" applyBorder="1" applyAlignment="1">
      <alignment vertical="top"/>
    </xf>
    <xf numFmtId="0" fontId="0" fillId="0" borderId="23" xfId="0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0" fillId="0" borderId="25" xfId="0" applyBorder="1" applyAlignment="1">
      <alignment vertical="top" wrapText="1"/>
    </xf>
    <xf numFmtId="164" fontId="1" fillId="0" borderId="26" xfId="0" applyNumberFormat="1" applyFont="1" applyBorder="1" applyAlignment="1">
      <alignment horizontal="center"/>
    </xf>
    <xf numFmtId="164" fontId="1" fillId="0" borderId="27" xfId="0" applyNumberFormat="1" applyFont="1" applyBorder="1" applyAlignment="1">
      <alignment horizontal="center"/>
    </xf>
    <xf numFmtId="164" fontId="1" fillId="0" borderId="28" xfId="0" applyNumberFormat="1" applyFont="1" applyBorder="1" applyAlignment="1">
      <alignment horizontal="center"/>
    </xf>
    <xf numFmtId="0" fontId="2" fillId="0" borderId="0" xfId="0" applyFont="1"/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4" xfId="0" applyBorder="1" applyAlignment="1">
      <alignment horizontal="center" wrapText="1"/>
    </xf>
    <xf numFmtId="0" fontId="0" fillId="0" borderId="4" xfId="0" applyBorder="1"/>
    <xf numFmtId="3" fontId="0" fillId="0" borderId="4" xfId="0" applyNumberFormat="1" applyBorder="1"/>
    <xf numFmtId="164" fontId="0" fillId="2" borderId="4" xfId="0" applyNumberFormat="1" applyFill="1" applyBorder="1" applyAlignment="1"/>
    <xf numFmtId="164" fontId="0" fillId="2" borderId="4" xfId="0" applyNumberFormat="1" applyFill="1" applyBorder="1"/>
    <xf numFmtId="164" fontId="0" fillId="2" borderId="4" xfId="0" applyNumberFormat="1" applyFill="1" applyBorder="1" applyAlignment="1">
      <alignment vertical="top"/>
    </xf>
    <xf numFmtId="164" fontId="0" fillId="0" borderId="4" xfId="0" applyNumberFormat="1" applyBorder="1" applyAlignment="1"/>
    <xf numFmtId="164" fontId="0" fillId="0" borderId="4" xfId="0" applyNumberFormat="1" applyBorder="1"/>
    <xf numFmtId="0" fontId="0" fillId="0" borderId="4" xfId="0" applyBorder="1" applyAlignment="1"/>
    <xf numFmtId="164" fontId="1" fillId="0" borderId="4" xfId="0" applyNumberFormat="1" applyFont="1" applyBorder="1" applyAlignment="1">
      <alignment horizontal="center"/>
    </xf>
    <xf numFmtId="164" fontId="1" fillId="2" borderId="4" xfId="0" applyNumberFormat="1" applyFont="1" applyFill="1" applyBorder="1" applyAlignment="1">
      <alignment horizontal="center"/>
    </xf>
    <xf numFmtId="164" fontId="0" fillId="0" borderId="4" xfId="0" applyNumberFormat="1" applyBorder="1" applyAlignment="1">
      <alignment vertical="top"/>
    </xf>
    <xf numFmtId="3" fontId="0" fillId="0" borderId="4" xfId="0" applyNumberFormat="1" applyBorder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vertical="top"/>
    </xf>
    <xf numFmtId="164" fontId="0" fillId="0" borderId="17" xfId="0" applyNumberForma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8" xfId="0" applyBorder="1" applyAlignment="1">
      <alignment wrapText="1"/>
    </xf>
    <xf numFmtId="0" fontId="0" fillId="0" borderId="18" xfId="0" applyBorder="1" applyAlignment="1"/>
    <xf numFmtId="0" fontId="0" fillId="0" borderId="19" xfId="0" applyBorder="1" applyAlignment="1"/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164" fontId="0" fillId="0" borderId="4" xfId="0" applyNumberForma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0" fillId="0" borderId="16" xfId="0" applyBorder="1" applyAlignment="1">
      <alignment horizontal="center" vertical="center"/>
    </xf>
    <xf numFmtId="0" fontId="0" fillId="4" borderId="32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4" borderId="7" xfId="0" applyFill="1" applyBorder="1" applyAlignment="1">
      <alignment horizontal="left" vertical="top" wrapText="1"/>
    </xf>
    <xf numFmtId="0" fontId="0" fillId="4" borderId="3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4" borderId="4" xfId="0" applyFill="1" applyBorder="1" applyAlignment="1">
      <alignment horizontal="left" vertical="top" wrapText="1"/>
    </xf>
    <xf numFmtId="0" fontId="0" fillId="4" borderId="34" xfId="0" applyFill="1" applyBorder="1" applyAlignment="1">
      <alignment horizontal="center" vertical="center" wrapText="1"/>
    </xf>
    <xf numFmtId="0" fontId="0" fillId="4" borderId="35" xfId="0" applyFill="1" applyBorder="1" applyAlignment="1">
      <alignment horizontal="center" vertical="center"/>
    </xf>
    <xf numFmtId="0" fontId="0" fillId="4" borderId="19" xfId="0" applyFill="1" applyBorder="1" applyAlignment="1">
      <alignment horizontal="left" vertical="top" wrapText="1"/>
    </xf>
    <xf numFmtId="0" fontId="0" fillId="4" borderId="33" xfId="0" applyFill="1" applyBorder="1" applyAlignment="1">
      <alignment vertical="center" wrapText="1"/>
    </xf>
    <xf numFmtId="0" fontId="0" fillId="4" borderId="19" xfId="0" applyFill="1" applyBorder="1" applyAlignment="1">
      <alignment horizontal="center" vertical="center"/>
    </xf>
    <xf numFmtId="0" fontId="3" fillId="4" borderId="19" xfId="0" applyFont="1" applyFill="1" applyBorder="1" applyAlignment="1">
      <alignment horizontal="right" vertical="top" wrapText="1"/>
    </xf>
    <xf numFmtId="0" fontId="3" fillId="2" borderId="5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3" fillId="2" borderId="10" xfId="0" applyFont="1" applyFill="1" applyBorder="1" applyAlignment="1">
      <alignment horizontal="right"/>
    </xf>
    <xf numFmtId="0" fontId="0" fillId="0" borderId="15" xfId="0" applyBorder="1" applyAlignment="1">
      <alignment horizontal="center" vertical="center"/>
    </xf>
    <xf numFmtId="0" fontId="0" fillId="4" borderId="31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left" vertical="top" wrapText="1"/>
    </xf>
    <xf numFmtId="0" fontId="0" fillId="4" borderId="29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4" borderId="36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 wrapText="1"/>
    </xf>
    <xf numFmtId="0" fontId="0" fillId="4" borderId="37" xfId="0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4" borderId="38" xfId="0" applyFill="1" applyBorder="1" applyAlignment="1">
      <alignment horizontal="center" vertical="center"/>
    </xf>
    <xf numFmtId="0" fontId="0" fillId="4" borderId="38" xfId="0" applyFill="1" applyBorder="1" applyAlignment="1">
      <alignment horizontal="left" vertical="top" wrapText="1"/>
    </xf>
    <xf numFmtId="0" fontId="0" fillId="4" borderId="35" xfId="0" applyFill="1" applyBorder="1" applyAlignment="1">
      <alignment horizontal="left" vertical="top" wrapText="1"/>
    </xf>
    <xf numFmtId="2" fontId="5" fillId="4" borderId="35" xfId="0" applyNumberFormat="1" applyFont="1" applyFill="1" applyBorder="1" applyAlignment="1">
      <alignment vertical="top" wrapText="1"/>
    </xf>
    <xf numFmtId="0" fontId="0" fillId="4" borderId="36" xfId="0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wrapText="1"/>
    </xf>
    <xf numFmtId="4" fontId="0" fillId="2" borderId="19" xfId="0" applyNumberFormat="1" applyFill="1" applyBorder="1" applyAlignment="1">
      <alignment vertical="center" wrapText="1"/>
    </xf>
    <xf numFmtId="0" fontId="4" fillId="3" borderId="39" xfId="0" applyFont="1" applyFill="1" applyBorder="1" applyAlignment="1">
      <alignment horizontal="center" vertical="center" wrapText="1"/>
    </xf>
    <xf numFmtId="2" fontId="5" fillId="4" borderId="7" xfId="0" applyNumberFormat="1" applyFont="1" applyFill="1" applyBorder="1" applyAlignment="1">
      <alignment vertical="top" wrapText="1"/>
    </xf>
    <xf numFmtId="2" fontId="5" fillId="4" borderId="38" xfId="0" applyNumberFormat="1" applyFont="1" applyFill="1" applyBorder="1" applyAlignment="1">
      <alignment vertical="top" wrapText="1"/>
    </xf>
    <xf numFmtId="2" fontId="5" fillId="4" borderId="19" xfId="0" applyNumberFormat="1" applyFont="1" applyFill="1" applyBorder="1" applyAlignment="1">
      <alignment vertical="top" wrapText="1"/>
    </xf>
    <xf numFmtId="2" fontId="5" fillId="2" borderId="6" xfId="0" applyNumberFormat="1" applyFont="1" applyFill="1" applyBorder="1" applyAlignment="1">
      <alignment horizontal="right"/>
    </xf>
    <xf numFmtId="2" fontId="5" fillId="4" borderId="6" xfId="0" applyNumberFormat="1" applyFont="1" applyFill="1" applyBorder="1" applyAlignment="1">
      <alignment vertical="top" wrapText="1"/>
    </xf>
    <xf numFmtId="2" fontId="5" fillId="2" borderId="6" xfId="0" applyNumberFormat="1" applyFont="1" applyFill="1" applyBorder="1" applyAlignment="1">
      <alignment vertical="top" wrapText="1"/>
    </xf>
    <xf numFmtId="2" fontId="5" fillId="4" borderId="3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I38"/>
  <sheetViews>
    <sheetView workbookViewId="0">
      <selection sqref="A1:E33"/>
    </sheetView>
  </sheetViews>
  <sheetFormatPr defaultRowHeight="15" x14ac:dyDescent="0.25"/>
  <cols>
    <col min="1" max="2" width="10.28515625" customWidth="1"/>
    <col min="3" max="3" width="17.7109375" customWidth="1"/>
    <col min="4" max="4" width="32.5703125" customWidth="1"/>
    <col min="5" max="5" width="14.28515625" customWidth="1"/>
  </cols>
  <sheetData>
    <row r="3" spans="1:9" ht="15.75" thickBot="1" x14ac:dyDescent="0.3">
      <c r="A3" t="s">
        <v>44</v>
      </c>
    </row>
    <row r="4" spans="1:9" ht="15.75" thickBot="1" x14ac:dyDescent="0.3">
      <c r="A4" s="8" t="s">
        <v>0</v>
      </c>
      <c r="B4" s="23" t="s">
        <v>2</v>
      </c>
      <c r="C4" s="9" t="s">
        <v>1</v>
      </c>
      <c r="D4" s="16" t="s">
        <v>2</v>
      </c>
      <c r="E4" s="22" t="s">
        <v>3</v>
      </c>
    </row>
    <row r="5" spans="1:9" x14ac:dyDescent="0.25">
      <c r="A5" s="64" t="s">
        <v>4</v>
      </c>
      <c r="B5" s="24">
        <v>1</v>
      </c>
      <c r="C5" s="10" t="s">
        <v>5</v>
      </c>
      <c r="D5" s="70" t="s">
        <v>6</v>
      </c>
      <c r="E5" s="62">
        <v>600000</v>
      </c>
    </row>
    <row r="6" spans="1:9" ht="45.75" thickBot="1" x14ac:dyDescent="0.3">
      <c r="A6" s="65"/>
      <c r="B6" s="25"/>
      <c r="C6" s="7" t="s">
        <v>7</v>
      </c>
      <c r="D6" s="71"/>
      <c r="E6" s="63"/>
    </row>
    <row r="7" spans="1:9" x14ac:dyDescent="0.25">
      <c r="A7" s="64" t="s">
        <v>8</v>
      </c>
      <c r="B7" s="24">
        <v>2</v>
      </c>
      <c r="C7" s="10" t="s">
        <v>28</v>
      </c>
      <c r="D7" s="17" t="s">
        <v>29</v>
      </c>
      <c r="E7" s="29">
        <v>23755.555555555555</v>
      </c>
    </row>
    <row r="8" spans="1:9" x14ac:dyDescent="0.25">
      <c r="A8" s="65"/>
      <c r="B8" s="25">
        <v>3</v>
      </c>
      <c r="C8" s="67"/>
      <c r="D8" s="18" t="s">
        <v>30</v>
      </c>
      <c r="E8" s="31">
        <v>23755.555555555555</v>
      </c>
    </row>
    <row r="9" spans="1:9" x14ac:dyDescent="0.25">
      <c r="A9" s="65"/>
      <c r="B9" s="25">
        <v>4</v>
      </c>
      <c r="C9" s="68"/>
      <c r="D9" s="18" t="s">
        <v>31</v>
      </c>
      <c r="E9" s="31">
        <v>23755.555555555555</v>
      </c>
    </row>
    <row r="10" spans="1:9" x14ac:dyDescent="0.25">
      <c r="A10" s="65"/>
      <c r="B10" s="25">
        <v>5</v>
      </c>
      <c r="C10" s="68"/>
      <c r="D10" s="18" t="s">
        <v>38</v>
      </c>
      <c r="E10" s="31">
        <v>23755.555555555555</v>
      </c>
      <c r="I10" s="2"/>
    </row>
    <row r="11" spans="1:9" ht="30" x14ac:dyDescent="0.25">
      <c r="A11" s="65"/>
      <c r="B11" s="25">
        <v>6</v>
      </c>
      <c r="C11" s="68"/>
      <c r="D11" s="19" t="s">
        <v>32</v>
      </c>
      <c r="E11" s="31">
        <v>23755.555555555555</v>
      </c>
      <c r="I11" s="2"/>
    </row>
    <row r="12" spans="1:9" ht="30" x14ac:dyDescent="0.25">
      <c r="A12" s="65"/>
      <c r="B12" s="25">
        <v>7</v>
      </c>
      <c r="C12" s="68"/>
      <c r="D12" s="19" t="s">
        <v>33</v>
      </c>
      <c r="E12" s="31">
        <v>23755.555555555555</v>
      </c>
      <c r="I12" s="2"/>
    </row>
    <row r="13" spans="1:9" x14ac:dyDescent="0.25">
      <c r="A13" s="65"/>
      <c r="B13" s="25">
        <v>8</v>
      </c>
      <c r="C13" s="68"/>
      <c r="D13" s="19" t="s">
        <v>39</v>
      </c>
      <c r="E13" s="31">
        <v>23755.555555555555</v>
      </c>
      <c r="I13" s="2"/>
    </row>
    <row r="14" spans="1:9" x14ac:dyDescent="0.25">
      <c r="A14" s="65"/>
      <c r="B14" s="25">
        <v>9</v>
      </c>
      <c r="C14" s="68"/>
      <c r="D14" s="19" t="s">
        <v>34</v>
      </c>
      <c r="E14" s="31">
        <v>23755.555555555555</v>
      </c>
      <c r="I14" s="2"/>
    </row>
    <row r="15" spans="1:9" ht="15.75" thickBot="1" x14ac:dyDescent="0.3">
      <c r="A15" s="66"/>
      <c r="B15" s="26">
        <v>10</v>
      </c>
      <c r="C15" s="69"/>
      <c r="D15" s="20" t="s">
        <v>35</v>
      </c>
      <c r="E15" s="32">
        <v>23755.555555555555</v>
      </c>
    </row>
    <row r="16" spans="1:9" x14ac:dyDescent="0.25">
      <c r="A16" s="11" t="s">
        <v>9</v>
      </c>
      <c r="B16" s="24">
        <v>11</v>
      </c>
      <c r="C16" s="10" t="s">
        <v>36</v>
      </c>
      <c r="D16" s="17" t="s">
        <v>11</v>
      </c>
      <c r="E16" s="28">
        <v>104000</v>
      </c>
    </row>
    <row r="17" spans="1:5" s="4" customFormat="1" ht="30" x14ac:dyDescent="0.25">
      <c r="A17" s="6"/>
      <c r="B17" s="25">
        <v>12</v>
      </c>
      <c r="C17" s="67"/>
      <c r="D17" s="18" t="s">
        <v>12</v>
      </c>
      <c r="E17" s="29">
        <v>105500</v>
      </c>
    </row>
    <row r="18" spans="1:5" s="4" customFormat="1" ht="15.75" thickBot="1" x14ac:dyDescent="0.3">
      <c r="A18" s="6"/>
      <c r="B18" s="25">
        <v>13</v>
      </c>
      <c r="C18" s="69"/>
      <c r="D18" s="18" t="s">
        <v>27</v>
      </c>
      <c r="E18" s="29">
        <v>55900</v>
      </c>
    </row>
    <row r="19" spans="1:5" x14ac:dyDescent="0.25">
      <c r="A19" s="64" t="s">
        <v>10</v>
      </c>
      <c r="B19" s="24">
        <v>14</v>
      </c>
      <c r="C19" s="10"/>
      <c r="D19" s="33" t="s">
        <v>40</v>
      </c>
      <c r="E19" s="36">
        <v>136000</v>
      </c>
    </row>
    <row r="20" spans="1:5" x14ac:dyDescent="0.25">
      <c r="A20" s="65"/>
      <c r="B20" s="25">
        <v>15</v>
      </c>
      <c r="C20" s="67"/>
      <c r="D20" s="34" t="s">
        <v>41</v>
      </c>
      <c r="E20" s="37">
        <v>99000</v>
      </c>
    </row>
    <row r="21" spans="1:5" s="4" customFormat="1" ht="28.5" customHeight="1" x14ac:dyDescent="0.25">
      <c r="A21" s="65"/>
      <c r="B21" s="25">
        <v>16</v>
      </c>
      <c r="C21" s="68"/>
      <c r="D21" s="34" t="s">
        <v>42</v>
      </c>
      <c r="E21" s="37">
        <v>59000</v>
      </c>
    </row>
    <row r="22" spans="1:5" s="4" customFormat="1" ht="30.75" thickBot="1" x14ac:dyDescent="0.3">
      <c r="A22" s="66"/>
      <c r="B22" s="26">
        <v>17</v>
      </c>
      <c r="C22" s="69"/>
      <c r="D22" s="35" t="s">
        <v>43</v>
      </c>
      <c r="E22" s="38">
        <v>74300</v>
      </c>
    </row>
    <row r="23" spans="1:5" s="4" customFormat="1" ht="15.75" thickBot="1" x14ac:dyDescent="0.3">
      <c r="A23" s="12" t="s">
        <v>13</v>
      </c>
      <c r="B23" s="27">
        <v>18</v>
      </c>
      <c r="C23" s="13"/>
      <c r="D23" s="21" t="s">
        <v>14</v>
      </c>
      <c r="E23" s="30">
        <v>35000</v>
      </c>
    </row>
    <row r="24" spans="1:5" s="4" customFormat="1" x14ac:dyDescent="0.25">
      <c r="A24" s="64" t="s">
        <v>15</v>
      </c>
      <c r="B24" s="24">
        <v>19</v>
      </c>
      <c r="C24" s="14"/>
      <c r="D24" s="17" t="s">
        <v>16</v>
      </c>
      <c r="E24" s="28">
        <v>53560</v>
      </c>
    </row>
    <row r="25" spans="1:5" s="4" customFormat="1" x14ac:dyDescent="0.25">
      <c r="A25" s="65"/>
      <c r="B25" s="25">
        <v>20</v>
      </c>
      <c r="C25" s="67"/>
      <c r="D25" s="18" t="s">
        <v>17</v>
      </c>
      <c r="E25" s="31">
        <v>187356</v>
      </c>
    </row>
    <row r="26" spans="1:5" s="4" customFormat="1" x14ac:dyDescent="0.25">
      <c r="A26" s="65"/>
      <c r="B26" s="25">
        <v>21</v>
      </c>
      <c r="C26" s="68"/>
      <c r="D26" s="18" t="s">
        <v>18</v>
      </c>
      <c r="E26" s="31">
        <v>224952</v>
      </c>
    </row>
    <row r="27" spans="1:5" s="4" customFormat="1" ht="15.75" thickBot="1" x14ac:dyDescent="0.3">
      <c r="A27" s="66"/>
      <c r="B27" s="26">
        <v>22</v>
      </c>
      <c r="C27" s="69"/>
      <c r="D27" s="20" t="s">
        <v>19</v>
      </c>
      <c r="E27" s="32">
        <v>81128</v>
      </c>
    </row>
    <row r="28" spans="1:5" s="4" customFormat="1" ht="15.75" thickBot="1" x14ac:dyDescent="0.3">
      <c r="A28" s="12" t="s">
        <v>20</v>
      </c>
      <c r="B28" s="27">
        <v>23</v>
      </c>
      <c r="C28" s="13"/>
      <c r="D28" s="21" t="s">
        <v>21</v>
      </c>
      <c r="E28" s="30">
        <v>42229</v>
      </c>
    </row>
    <row r="29" spans="1:5" s="4" customFormat="1" ht="30" x14ac:dyDescent="0.25">
      <c r="A29" s="64" t="s">
        <v>22</v>
      </c>
      <c r="B29" s="24">
        <v>24</v>
      </c>
      <c r="C29" s="15" t="s">
        <v>37</v>
      </c>
      <c r="D29" s="17" t="s">
        <v>23</v>
      </c>
      <c r="E29" s="29">
        <v>88000</v>
      </c>
    </row>
    <row r="30" spans="1:5" s="4" customFormat="1" x14ac:dyDescent="0.25">
      <c r="A30" s="65"/>
      <c r="B30" s="25">
        <v>25</v>
      </c>
      <c r="C30" s="67"/>
      <c r="D30" s="18" t="s">
        <v>24</v>
      </c>
      <c r="E30" s="31">
        <v>87000</v>
      </c>
    </row>
    <row r="31" spans="1:5" s="4" customFormat="1" x14ac:dyDescent="0.25">
      <c r="A31" s="65"/>
      <c r="B31" s="25">
        <v>26</v>
      </c>
      <c r="C31" s="68"/>
      <c r="D31" s="18" t="s">
        <v>25</v>
      </c>
      <c r="E31" s="31">
        <v>98800</v>
      </c>
    </row>
    <row r="32" spans="1:5" s="4" customFormat="1" ht="15.75" thickBot="1" x14ac:dyDescent="0.3">
      <c r="A32" s="66"/>
      <c r="B32" s="26">
        <v>27</v>
      </c>
      <c r="C32" s="69"/>
      <c r="D32" s="20" t="s">
        <v>26</v>
      </c>
      <c r="E32" s="32">
        <v>7250</v>
      </c>
    </row>
    <row r="33" spans="1:5" s="4" customFormat="1" ht="15.75" thickBot="1" x14ac:dyDescent="0.3">
      <c r="A33" s="2"/>
      <c r="B33" s="2"/>
      <c r="D33" s="3"/>
      <c r="E33" s="30">
        <f>SUM(E5:E32)</f>
        <v>2352774.9999999995</v>
      </c>
    </row>
    <row r="34" spans="1:5" s="4" customFormat="1" x14ac:dyDescent="0.25">
      <c r="A34" s="2"/>
      <c r="B34" s="2"/>
      <c r="D34" s="3"/>
      <c r="E34" s="5"/>
    </row>
    <row r="35" spans="1:5" s="4" customFormat="1" x14ac:dyDescent="0.25">
      <c r="A35" s="2"/>
      <c r="B35" s="2"/>
      <c r="C35" s="1"/>
      <c r="D35" s="3"/>
    </row>
    <row r="36" spans="1:5" s="4" customFormat="1" x14ac:dyDescent="0.25">
      <c r="A36" s="2"/>
      <c r="B36" s="2"/>
      <c r="D36" s="3"/>
    </row>
    <row r="37" spans="1:5" s="4" customFormat="1" x14ac:dyDescent="0.25">
      <c r="A37" s="2"/>
      <c r="B37" s="2"/>
      <c r="D37" s="3"/>
    </row>
    <row r="38" spans="1:5" s="4" customFormat="1" x14ac:dyDescent="0.25">
      <c r="A38" s="2"/>
      <c r="B38" s="2"/>
      <c r="D38" s="3"/>
    </row>
  </sheetData>
  <mergeCells count="12">
    <mergeCell ref="A29:A32"/>
    <mergeCell ref="A5:A6"/>
    <mergeCell ref="D5:D6"/>
    <mergeCell ref="C17:C18"/>
    <mergeCell ref="C20:C22"/>
    <mergeCell ref="C25:C27"/>
    <mergeCell ref="C30:C32"/>
    <mergeCell ref="E5:E6"/>
    <mergeCell ref="A7:A15"/>
    <mergeCell ref="C8:C15"/>
    <mergeCell ref="A19:A22"/>
    <mergeCell ref="A24:A27"/>
  </mergeCells>
  <pageMargins left="0.51181102362204722" right="0.70866141732283472" top="0.15748031496062992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G32"/>
  <sheetViews>
    <sheetView workbookViewId="0">
      <selection activeCell="C36" sqref="C36"/>
    </sheetView>
  </sheetViews>
  <sheetFormatPr defaultRowHeight="15" x14ac:dyDescent="0.25"/>
  <cols>
    <col min="1" max="2" width="10.28515625" customWidth="1"/>
    <col min="3" max="3" width="17.7109375" customWidth="1"/>
    <col min="4" max="4" width="32.5703125" customWidth="1"/>
    <col min="5" max="5" width="14.28515625" customWidth="1"/>
    <col min="6" max="6" width="10.85546875" bestFit="1" customWidth="1"/>
    <col min="7" max="7" width="13.42578125" customWidth="1"/>
  </cols>
  <sheetData>
    <row r="1" spans="1:7" ht="30.75" thickBot="1" x14ac:dyDescent="0.3">
      <c r="A1" t="s">
        <v>44</v>
      </c>
      <c r="E1" s="44" t="s">
        <v>46</v>
      </c>
      <c r="F1" s="44" t="s">
        <v>47</v>
      </c>
      <c r="G1" s="44" t="s">
        <v>48</v>
      </c>
    </row>
    <row r="2" spans="1:7" ht="15.75" thickBot="1" x14ac:dyDescent="0.3">
      <c r="A2" s="8" t="s">
        <v>0</v>
      </c>
      <c r="B2" s="23" t="s">
        <v>2</v>
      </c>
      <c r="C2" s="9" t="s">
        <v>1</v>
      </c>
      <c r="D2" s="16" t="s">
        <v>2</v>
      </c>
      <c r="E2" s="7" t="s">
        <v>3</v>
      </c>
      <c r="F2" s="45"/>
      <c r="G2" s="45"/>
    </row>
    <row r="3" spans="1:7" x14ac:dyDescent="0.25">
      <c r="A3" s="64" t="s">
        <v>4</v>
      </c>
      <c r="B3" s="24">
        <v>1</v>
      </c>
      <c r="C3" s="10" t="s">
        <v>5</v>
      </c>
      <c r="D3" s="70" t="s">
        <v>6</v>
      </c>
      <c r="E3" s="72">
        <v>600000</v>
      </c>
      <c r="F3" s="46">
        <v>600000</v>
      </c>
      <c r="G3" s="72">
        <f>+E3-F3</f>
        <v>0</v>
      </c>
    </row>
    <row r="4" spans="1:7" ht="45.75" thickBot="1" x14ac:dyDescent="0.3">
      <c r="A4" s="65"/>
      <c r="B4" s="25"/>
      <c r="C4" s="7" t="s">
        <v>7</v>
      </c>
      <c r="D4" s="71"/>
      <c r="E4" s="72"/>
      <c r="F4" s="45"/>
      <c r="G4" s="72"/>
    </row>
    <row r="5" spans="1:7" x14ac:dyDescent="0.25">
      <c r="A5" s="64" t="s">
        <v>8</v>
      </c>
      <c r="B5" s="24">
        <v>2</v>
      </c>
      <c r="C5" s="10" t="s">
        <v>28</v>
      </c>
      <c r="D5" s="42" t="s">
        <v>29</v>
      </c>
      <c r="E5" s="47">
        <v>38638.893333333333</v>
      </c>
      <c r="F5" s="45">
        <v>23755.56</v>
      </c>
      <c r="G5" s="48">
        <f>+E5-F5</f>
        <v>14883.333333333332</v>
      </c>
    </row>
    <row r="6" spans="1:7" x14ac:dyDescent="0.25">
      <c r="A6" s="65"/>
      <c r="B6" s="25">
        <v>3</v>
      </c>
      <c r="C6" s="67"/>
      <c r="D6" s="43" t="s">
        <v>30</v>
      </c>
      <c r="E6" s="49">
        <v>38638.893333333333</v>
      </c>
      <c r="F6" s="45">
        <v>23755.56</v>
      </c>
      <c r="G6" s="48">
        <f t="shared" ref="G6:G30" si="0">+E6-F6</f>
        <v>14883.333333333332</v>
      </c>
    </row>
    <row r="7" spans="1:7" x14ac:dyDescent="0.25">
      <c r="A7" s="65"/>
      <c r="B7" s="25">
        <v>4</v>
      </c>
      <c r="C7" s="68"/>
      <c r="D7" s="43" t="s">
        <v>31</v>
      </c>
      <c r="E7" s="49">
        <v>38638.893333333333</v>
      </c>
      <c r="F7" s="45">
        <v>23755.56</v>
      </c>
      <c r="G7" s="48">
        <f t="shared" si="0"/>
        <v>14883.333333333332</v>
      </c>
    </row>
    <row r="8" spans="1:7" x14ac:dyDescent="0.25">
      <c r="A8" s="65"/>
      <c r="B8" s="25">
        <v>5</v>
      </c>
      <c r="C8" s="68"/>
      <c r="D8" s="43" t="s">
        <v>38</v>
      </c>
      <c r="E8" s="49">
        <v>38638.893333333333</v>
      </c>
      <c r="F8" s="45">
        <v>23755.56</v>
      </c>
      <c r="G8" s="48">
        <f t="shared" si="0"/>
        <v>14883.333333333332</v>
      </c>
    </row>
    <row r="9" spans="1:7" ht="30" x14ac:dyDescent="0.25">
      <c r="A9" s="65"/>
      <c r="B9" s="25">
        <v>6</v>
      </c>
      <c r="C9" s="68"/>
      <c r="D9" s="19" t="s">
        <v>32</v>
      </c>
      <c r="E9" s="49">
        <v>38638.893333333333</v>
      </c>
      <c r="F9" s="45">
        <v>23755.56</v>
      </c>
      <c r="G9" s="48">
        <f t="shared" si="0"/>
        <v>14883.333333333332</v>
      </c>
    </row>
    <row r="10" spans="1:7" ht="30" x14ac:dyDescent="0.25">
      <c r="A10" s="65"/>
      <c r="B10" s="25">
        <v>7</v>
      </c>
      <c r="C10" s="68"/>
      <c r="D10" s="19" t="s">
        <v>33</v>
      </c>
      <c r="E10" s="49">
        <v>38638.893333333333</v>
      </c>
      <c r="F10" s="45">
        <v>23755.56</v>
      </c>
      <c r="G10" s="48">
        <f t="shared" si="0"/>
        <v>14883.333333333332</v>
      </c>
    </row>
    <row r="11" spans="1:7" x14ac:dyDescent="0.25">
      <c r="A11" s="65"/>
      <c r="B11" s="25">
        <v>8</v>
      </c>
      <c r="C11" s="68"/>
      <c r="D11" s="19" t="s">
        <v>39</v>
      </c>
      <c r="E11" s="49">
        <v>38638.893333333333</v>
      </c>
      <c r="F11" s="45">
        <v>23755.56</v>
      </c>
      <c r="G11" s="48">
        <f t="shared" si="0"/>
        <v>14883.333333333332</v>
      </c>
    </row>
    <row r="12" spans="1:7" x14ac:dyDescent="0.25">
      <c r="A12" s="65"/>
      <c r="B12" s="25">
        <v>9</v>
      </c>
      <c r="C12" s="68"/>
      <c r="D12" s="19" t="s">
        <v>34</v>
      </c>
      <c r="E12" s="49">
        <v>38638.893333333333</v>
      </c>
      <c r="F12" s="45">
        <v>23755.56</v>
      </c>
      <c r="G12" s="48">
        <f t="shared" si="0"/>
        <v>14883.333333333332</v>
      </c>
    </row>
    <row r="13" spans="1:7" ht="15.75" thickBot="1" x14ac:dyDescent="0.3">
      <c r="A13" s="66"/>
      <c r="B13" s="26">
        <v>10</v>
      </c>
      <c r="C13" s="69"/>
      <c r="D13" s="20" t="s">
        <v>35</v>
      </c>
      <c r="E13" s="49">
        <v>38638.893333333333</v>
      </c>
      <c r="F13" s="45">
        <v>23755.56</v>
      </c>
      <c r="G13" s="48">
        <f t="shared" si="0"/>
        <v>14883.333333333332</v>
      </c>
    </row>
    <row r="14" spans="1:7" x14ac:dyDescent="0.25">
      <c r="A14" s="40" t="s">
        <v>9</v>
      </c>
      <c r="B14" s="24">
        <v>11</v>
      </c>
      <c r="C14" s="10" t="s">
        <v>36</v>
      </c>
      <c r="D14" s="42" t="s">
        <v>11</v>
      </c>
      <c r="E14" s="50">
        <v>104000</v>
      </c>
      <c r="F14" s="45">
        <v>104000</v>
      </c>
      <c r="G14" s="51">
        <f t="shared" si="0"/>
        <v>0</v>
      </c>
    </row>
    <row r="15" spans="1:7" ht="30" x14ac:dyDescent="0.25">
      <c r="A15" s="41"/>
      <c r="B15" s="25">
        <v>12</v>
      </c>
      <c r="C15" s="67"/>
      <c r="D15" s="43" t="s">
        <v>12</v>
      </c>
      <c r="E15" s="50">
        <v>105500</v>
      </c>
      <c r="F15" s="52">
        <v>105500</v>
      </c>
      <c r="G15" s="51">
        <f t="shared" si="0"/>
        <v>0</v>
      </c>
    </row>
    <row r="16" spans="1:7" ht="15.75" thickBot="1" x14ac:dyDescent="0.3">
      <c r="A16" s="41"/>
      <c r="B16" s="25">
        <v>13</v>
      </c>
      <c r="C16" s="69"/>
      <c r="D16" s="43" t="s">
        <v>27</v>
      </c>
      <c r="E16" s="50">
        <v>55900</v>
      </c>
      <c r="F16" s="52">
        <v>55900</v>
      </c>
      <c r="G16" s="51">
        <f t="shared" si="0"/>
        <v>0</v>
      </c>
    </row>
    <row r="17" spans="1:7" x14ac:dyDescent="0.25">
      <c r="A17" s="64" t="s">
        <v>10</v>
      </c>
      <c r="B17" s="24">
        <v>14</v>
      </c>
      <c r="C17" s="10"/>
      <c r="D17" s="42" t="s">
        <v>40</v>
      </c>
      <c r="E17" s="53">
        <v>136000</v>
      </c>
      <c r="F17" s="52">
        <v>136000</v>
      </c>
      <c r="G17" s="51">
        <f t="shared" si="0"/>
        <v>0</v>
      </c>
    </row>
    <row r="18" spans="1:7" x14ac:dyDescent="0.25">
      <c r="A18" s="65"/>
      <c r="B18" s="25">
        <v>15</v>
      </c>
      <c r="C18" s="67"/>
      <c r="D18" s="43" t="s">
        <v>41</v>
      </c>
      <c r="E18" s="53">
        <v>99000</v>
      </c>
      <c r="F18" s="52">
        <v>99000</v>
      </c>
      <c r="G18" s="51">
        <f t="shared" si="0"/>
        <v>0</v>
      </c>
    </row>
    <row r="19" spans="1:7" ht="30" x14ac:dyDescent="0.25">
      <c r="A19" s="65"/>
      <c r="B19" s="25">
        <v>16</v>
      </c>
      <c r="C19" s="68"/>
      <c r="D19" s="43" t="s">
        <v>42</v>
      </c>
      <c r="E19" s="54">
        <v>83000</v>
      </c>
      <c r="F19" s="52">
        <v>59000</v>
      </c>
      <c r="G19" s="48">
        <f t="shared" si="0"/>
        <v>24000</v>
      </c>
    </row>
    <row r="20" spans="1:7" ht="30.75" thickBot="1" x14ac:dyDescent="0.3">
      <c r="A20" s="66"/>
      <c r="B20" s="26">
        <v>17</v>
      </c>
      <c r="C20" s="69"/>
      <c r="D20" s="20" t="s">
        <v>43</v>
      </c>
      <c r="E20" s="54">
        <v>80000</v>
      </c>
      <c r="F20" s="52">
        <v>74300</v>
      </c>
      <c r="G20" s="48">
        <f t="shared" si="0"/>
        <v>5700</v>
      </c>
    </row>
    <row r="21" spans="1:7" ht="15.75" thickBot="1" x14ac:dyDescent="0.3">
      <c r="A21" s="12" t="s">
        <v>13</v>
      </c>
      <c r="B21" s="27">
        <v>18</v>
      </c>
      <c r="C21" s="13"/>
      <c r="D21" s="21" t="s">
        <v>14</v>
      </c>
      <c r="E21" s="55">
        <v>35000</v>
      </c>
      <c r="F21" s="52">
        <v>35000</v>
      </c>
      <c r="G21" s="51">
        <f t="shared" si="0"/>
        <v>0</v>
      </c>
    </row>
    <row r="22" spans="1:7" x14ac:dyDescent="0.25">
      <c r="A22" s="64" t="s">
        <v>15</v>
      </c>
      <c r="B22" s="24">
        <v>19</v>
      </c>
      <c r="C22" s="14"/>
      <c r="D22" s="42" t="s">
        <v>16</v>
      </c>
      <c r="E22" s="47">
        <v>136344</v>
      </c>
      <c r="F22" s="52">
        <v>53560</v>
      </c>
      <c r="G22" s="48">
        <f t="shared" si="0"/>
        <v>82784</v>
      </c>
    </row>
    <row r="23" spans="1:7" x14ac:dyDescent="0.25">
      <c r="A23" s="65"/>
      <c r="B23" s="25">
        <v>20</v>
      </c>
      <c r="C23" s="67"/>
      <c r="D23" s="43" t="s">
        <v>17</v>
      </c>
      <c r="E23" s="49">
        <v>167136</v>
      </c>
      <c r="F23" s="52">
        <v>187356</v>
      </c>
      <c r="G23" s="48">
        <f t="shared" si="0"/>
        <v>-20220</v>
      </c>
    </row>
    <row r="24" spans="1:7" x14ac:dyDescent="0.25">
      <c r="A24" s="65"/>
      <c r="B24" s="25">
        <v>21</v>
      </c>
      <c r="C24" s="68"/>
      <c r="D24" s="43" t="s">
        <v>18</v>
      </c>
      <c r="E24" s="49">
        <v>56160</v>
      </c>
      <c r="F24" s="52">
        <v>224952</v>
      </c>
      <c r="G24" s="48">
        <f t="shared" si="0"/>
        <v>-168792</v>
      </c>
    </row>
    <row r="25" spans="1:7" ht="15.75" thickBot="1" x14ac:dyDescent="0.3">
      <c r="A25" s="66"/>
      <c r="B25" s="26">
        <v>22</v>
      </c>
      <c r="C25" s="69"/>
      <c r="D25" s="20" t="s">
        <v>19</v>
      </c>
      <c r="E25" s="49">
        <v>187356</v>
      </c>
      <c r="F25" s="52">
        <v>81128</v>
      </c>
      <c r="G25" s="48">
        <f t="shared" si="0"/>
        <v>106228</v>
      </c>
    </row>
    <row r="26" spans="1:7" ht="15.75" thickBot="1" x14ac:dyDescent="0.3">
      <c r="A26" s="12" t="s">
        <v>20</v>
      </c>
      <c r="B26" s="27">
        <v>23</v>
      </c>
      <c r="C26" s="13"/>
      <c r="D26" s="21" t="s">
        <v>21</v>
      </c>
      <c r="E26" s="55">
        <v>42229</v>
      </c>
      <c r="F26" s="52">
        <v>42229</v>
      </c>
      <c r="G26" s="51">
        <f t="shared" si="0"/>
        <v>0</v>
      </c>
    </row>
    <row r="27" spans="1:7" ht="30" x14ac:dyDescent="0.25">
      <c r="A27" s="64" t="s">
        <v>22</v>
      </c>
      <c r="B27" s="24">
        <v>24</v>
      </c>
      <c r="C27" s="15" t="s">
        <v>37</v>
      </c>
      <c r="D27" s="42" t="s">
        <v>23</v>
      </c>
      <c r="E27" s="50">
        <v>88000</v>
      </c>
      <c r="F27" s="52">
        <v>88000</v>
      </c>
      <c r="G27" s="51">
        <f t="shared" si="0"/>
        <v>0</v>
      </c>
    </row>
    <row r="28" spans="1:7" x14ac:dyDescent="0.25">
      <c r="A28" s="65"/>
      <c r="B28" s="25">
        <v>25</v>
      </c>
      <c r="C28" s="67"/>
      <c r="D28" s="43" t="s">
        <v>24</v>
      </c>
      <c r="E28" s="55">
        <v>87000</v>
      </c>
      <c r="F28" s="52">
        <v>87000</v>
      </c>
      <c r="G28" s="51">
        <f t="shared" si="0"/>
        <v>0</v>
      </c>
    </row>
    <row r="29" spans="1:7" x14ac:dyDescent="0.25">
      <c r="A29" s="65"/>
      <c r="B29" s="25">
        <v>26</v>
      </c>
      <c r="C29" s="68"/>
      <c r="D29" s="43" t="s">
        <v>25</v>
      </c>
      <c r="E29" s="55">
        <v>98800</v>
      </c>
      <c r="F29" s="52">
        <v>98800</v>
      </c>
      <c r="G29" s="51">
        <f t="shared" si="0"/>
        <v>0</v>
      </c>
    </row>
    <row r="30" spans="1:7" ht="15.75" thickBot="1" x14ac:dyDescent="0.3">
      <c r="A30" s="66"/>
      <c r="B30" s="26">
        <v>27</v>
      </c>
      <c r="C30" s="69"/>
      <c r="D30" s="20" t="s">
        <v>26</v>
      </c>
      <c r="E30" s="49">
        <v>20000</v>
      </c>
      <c r="F30" s="52">
        <v>7250</v>
      </c>
      <c r="G30" s="48">
        <f t="shared" si="0"/>
        <v>12750</v>
      </c>
    </row>
    <row r="31" spans="1:7" x14ac:dyDescent="0.25">
      <c r="A31" s="2"/>
      <c r="B31" s="2"/>
      <c r="C31" s="4"/>
      <c r="D31" s="3" t="s">
        <v>45</v>
      </c>
      <c r="E31" s="55">
        <f>SUM(E3:E30)</f>
        <v>2529175.04</v>
      </c>
      <c r="F31" s="56">
        <f>SUM(F3:F30)</f>
        <v>2352775.0400000005</v>
      </c>
      <c r="G31" s="51">
        <f>+E31-F31</f>
        <v>176399.99999999953</v>
      </c>
    </row>
    <row r="32" spans="1:7" x14ac:dyDescent="0.25">
      <c r="A32" s="2"/>
      <c r="B32" s="2"/>
      <c r="C32" s="4"/>
      <c r="D32" s="3" t="s">
        <v>49</v>
      </c>
      <c r="E32" s="50">
        <f>+E31-F31</f>
        <v>176399.99999999953</v>
      </c>
      <c r="F32" s="4"/>
      <c r="G32" s="4"/>
    </row>
  </sheetData>
  <mergeCells count="13">
    <mergeCell ref="G3:G4"/>
    <mergeCell ref="A5:A13"/>
    <mergeCell ref="C6:C13"/>
    <mergeCell ref="A27:A30"/>
    <mergeCell ref="C28:C30"/>
    <mergeCell ref="A3:A4"/>
    <mergeCell ref="D3:D4"/>
    <mergeCell ref="E3:E4"/>
    <mergeCell ref="C15:C16"/>
    <mergeCell ref="A17:A20"/>
    <mergeCell ref="C18:C20"/>
    <mergeCell ref="A22:A25"/>
    <mergeCell ref="C23:C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51"/>
  <sheetViews>
    <sheetView tabSelected="1" zoomScale="80" zoomScaleNormal="80" workbookViewId="0">
      <selection activeCell="B3" sqref="B3:D3"/>
    </sheetView>
  </sheetViews>
  <sheetFormatPr defaultColWidth="9.140625" defaultRowHeight="15" x14ac:dyDescent="0.2"/>
  <cols>
    <col min="1" max="1" width="9.140625" style="39"/>
    <col min="2" max="2" width="15" style="57" customWidth="1"/>
    <col min="3" max="3" width="11.85546875" style="57" customWidth="1"/>
    <col min="4" max="4" width="87.7109375" style="57" bestFit="1" customWidth="1"/>
    <col min="5" max="5" width="12.28515625" style="39" customWidth="1"/>
    <col min="6" max="16384" width="9.140625" style="39"/>
  </cols>
  <sheetData>
    <row r="1" spans="1:5" x14ac:dyDescent="0.2">
      <c r="B1" s="73" t="s">
        <v>54</v>
      </c>
      <c r="C1" s="74"/>
    </row>
    <row r="3" spans="1:5" s="58" customFormat="1" ht="60" customHeight="1" thickBot="1" x14ac:dyDescent="0.3">
      <c r="B3" s="75" t="s">
        <v>55</v>
      </c>
      <c r="C3" s="76"/>
      <c r="D3" s="76"/>
      <c r="E3" s="39"/>
    </row>
    <row r="4" spans="1:5" ht="88.5" customHeight="1" thickBot="1" x14ac:dyDescent="0.25">
      <c r="A4" s="59"/>
      <c r="B4" s="59" t="s">
        <v>2</v>
      </c>
      <c r="C4" s="60" t="s">
        <v>50</v>
      </c>
      <c r="D4" s="61" t="s">
        <v>51</v>
      </c>
      <c r="E4" s="117" t="s">
        <v>52</v>
      </c>
    </row>
    <row r="5" spans="1:5" ht="30.95" customHeight="1" x14ac:dyDescent="0.2">
      <c r="A5" s="79" t="s">
        <v>56</v>
      </c>
      <c r="B5" s="80" t="s">
        <v>57</v>
      </c>
      <c r="C5" s="81">
        <v>1</v>
      </c>
      <c r="D5" s="82" t="s">
        <v>58</v>
      </c>
      <c r="E5" s="118">
        <v>6.5</v>
      </c>
    </row>
    <row r="6" spans="1:5" ht="30.95" customHeight="1" x14ac:dyDescent="0.2">
      <c r="A6" s="79"/>
      <c r="B6" s="83"/>
      <c r="C6" s="84">
        <v>2</v>
      </c>
      <c r="D6" s="85" t="s">
        <v>59</v>
      </c>
      <c r="E6" s="119">
        <v>4.03</v>
      </c>
    </row>
    <row r="7" spans="1:5" ht="30.95" customHeight="1" x14ac:dyDescent="0.2">
      <c r="A7" s="79"/>
      <c r="B7" s="83"/>
      <c r="C7" s="84">
        <v>3</v>
      </c>
      <c r="D7" s="85" t="s">
        <v>60</v>
      </c>
      <c r="E7" s="119">
        <v>1.06</v>
      </c>
    </row>
    <row r="8" spans="1:5" ht="30.95" customHeight="1" x14ac:dyDescent="0.2">
      <c r="A8" s="79"/>
      <c r="B8" s="83"/>
      <c r="C8" s="84">
        <v>4</v>
      </c>
      <c r="D8" s="85" t="s">
        <v>61</v>
      </c>
      <c r="E8" s="119">
        <v>4.21</v>
      </c>
    </row>
    <row r="9" spans="1:5" ht="30.95" customHeight="1" x14ac:dyDescent="0.2">
      <c r="A9" s="79"/>
      <c r="B9" s="83"/>
      <c r="C9" s="84">
        <v>5</v>
      </c>
      <c r="D9" s="85" t="s">
        <v>62</v>
      </c>
      <c r="E9" s="119">
        <v>7.75</v>
      </c>
    </row>
    <row r="10" spans="1:5" ht="30.95" customHeight="1" x14ac:dyDescent="0.2">
      <c r="A10" s="79"/>
      <c r="B10" s="83"/>
      <c r="C10" s="84">
        <v>6</v>
      </c>
      <c r="D10" s="85" t="s">
        <v>63</v>
      </c>
      <c r="E10" s="119">
        <v>4.0199999999999996</v>
      </c>
    </row>
    <row r="11" spans="1:5" ht="30.95" customHeight="1" x14ac:dyDescent="0.2">
      <c r="A11" s="79"/>
      <c r="B11" s="83"/>
      <c r="C11" s="84">
        <v>7</v>
      </c>
      <c r="D11" s="85" t="s">
        <v>64</v>
      </c>
      <c r="E11" s="119">
        <v>1.32</v>
      </c>
    </row>
    <row r="12" spans="1:5" ht="30.95" customHeight="1" x14ac:dyDescent="0.2">
      <c r="A12" s="79"/>
      <c r="B12" s="83"/>
      <c r="C12" s="84">
        <v>8</v>
      </c>
      <c r="D12" s="85" t="s">
        <v>65</v>
      </c>
      <c r="E12" s="119">
        <v>5.67</v>
      </c>
    </row>
    <row r="13" spans="1:5" ht="30.95" customHeight="1" thickBot="1" x14ac:dyDescent="0.25">
      <c r="A13" s="79"/>
      <c r="B13" s="86"/>
      <c r="C13" s="87">
        <v>9</v>
      </c>
      <c r="D13" s="88" t="s">
        <v>66</v>
      </c>
      <c r="E13" s="120">
        <v>1.58</v>
      </c>
    </row>
    <row r="14" spans="1:5" ht="30.95" customHeight="1" thickBot="1" x14ac:dyDescent="0.25">
      <c r="A14" s="79"/>
      <c r="B14" s="89"/>
      <c r="C14" s="90"/>
      <c r="D14" s="91" t="s">
        <v>45</v>
      </c>
      <c r="E14" s="120">
        <f>SUM(E5:E13)</f>
        <v>36.14</v>
      </c>
    </row>
    <row r="15" spans="1:5" ht="30.95" customHeight="1" thickBot="1" x14ac:dyDescent="0.3">
      <c r="A15" s="92" t="s">
        <v>67</v>
      </c>
      <c r="B15" s="93"/>
      <c r="C15" s="94"/>
      <c r="D15" s="95"/>
      <c r="E15" s="121">
        <f>SUM(E14)</f>
        <v>36.14</v>
      </c>
    </row>
    <row r="16" spans="1:5" ht="60.75" thickBot="1" x14ac:dyDescent="0.25">
      <c r="A16" s="96" t="s">
        <v>68</v>
      </c>
      <c r="B16" s="97" t="s">
        <v>69</v>
      </c>
      <c r="C16" s="84">
        <v>1</v>
      </c>
      <c r="D16" s="98" t="s">
        <v>70</v>
      </c>
      <c r="E16" s="118">
        <v>16.66</v>
      </c>
    </row>
    <row r="17" spans="1:5" ht="30.95" customHeight="1" thickBot="1" x14ac:dyDescent="0.25">
      <c r="A17" s="79"/>
      <c r="B17" s="99"/>
      <c r="C17" s="100"/>
      <c r="D17" s="91" t="s">
        <v>45</v>
      </c>
      <c r="E17" s="122">
        <f>SUM(E16)</f>
        <v>16.66</v>
      </c>
    </row>
    <row r="18" spans="1:5" ht="45.75" thickBot="1" x14ac:dyDescent="0.25">
      <c r="A18" s="79"/>
      <c r="B18" s="97" t="s">
        <v>71</v>
      </c>
      <c r="C18" s="84">
        <v>1</v>
      </c>
      <c r="D18" s="98" t="s">
        <v>72</v>
      </c>
      <c r="E18" s="118">
        <v>11.29</v>
      </c>
    </row>
    <row r="19" spans="1:5" ht="30.95" customHeight="1" thickBot="1" x14ac:dyDescent="0.25">
      <c r="A19" s="79"/>
      <c r="B19" s="99"/>
      <c r="C19" s="100"/>
      <c r="D19" s="91" t="s">
        <v>45</v>
      </c>
      <c r="E19" s="122">
        <f>SUM(E18:E18)</f>
        <v>11.29</v>
      </c>
    </row>
    <row r="20" spans="1:5" ht="45.75" thickBot="1" x14ac:dyDescent="0.25">
      <c r="A20" s="79"/>
      <c r="B20" s="97" t="s">
        <v>73</v>
      </c>
      <c r="C20" s="84">
        <v>1</v>
      </c>
      <c r="D20" s="98" t="s">
        <v>74</v>
      </c>
      <c r="E20" s="118">
        <v>16</v>
      </c>
    </row>
    <row r="21" spans="1:5" ht="30.95" customHeight="1" thickBot="1" x14ac:dyDescent="0.25">
      <c r="A21" s="79"/>
      <c r="B21" s="99"/>
      <c r="C21" s="100"/>
      <c r="D21" s="91" t="s">
        <v>45</v>
      </c>
      <c r="E21" s="122">
        <f>SUM(E20:E20)</f>
        <v>16</v>
      </c>
    </row>
    <row r="22" spans="1:5" ht="30.95" customHeight="1" thickBot="1" x14ac:dyDescent="0.25">
      <c r="A22" s="92" t="s">
        <v>75</v>
      </c>
      <c r="B22" s="93"/>
      <c r="C22" s="101"/>
      <c r="D22" s="101"/>
      <c r="E22" s="123">
        <f>SUM(E17,E19,E21)</f>
        <v>43.95</v>
      </c>
    </row>
    <row r="23" spans="1:5" ht="60.75" thickBot="1" x14ac:dyDescent="0.25">
      <c r="A23" s="96" t="s">
        <v>76</v>
      </c>
      <c r="B23" s="97" t="s">
        <v>77</v>
      </c>
      <c r="C23" s="84">
        <v>1</v>
      </c>
      <c r="D23" s="98" t="s">
        <v>78</v>
      </c>
      <c r="E23" s="118">
        <v>5.5</v>
      </c>
    </row>
    <row r="24" spans="1:5" ht="30.95" customHeight="1" thickBot="1" x14ac:dyDescent="0.25">
      <c r="A24" s="79"/>
      <c r="B24" s="99"/>
      <c r="C24" s="100"/>
      <c r="D24" s="91" t="s">
        <v>45</v>
      </c>
      <c r="E24" s="122">
        <f>SUM(E23:E23)</f>
        <v>5.5</v>
      </c>
    </row>
    <row r="25" spans="1:5" ht="30.95" customHeight="1" thickBot="1" x14ac:dyDescent="0.25">
      <c r="A25" s="92" t="s">
        <v>79</v>
      </c>
      <c r="B25" s="93"/>
      <c r="C25" s="101"/>
      <c r="D25" s="102"/>
      <c r="E25" s="123">
        <f>SUM(E24)</f>
        <v>5.5</v>
      </c>
    </row>
    <row r="26" spans="1:5" ht="80.25" customHeight="1" thickBot="1" x14ac:dyDescent="0.25">
      <c r="A26" s="96" t="s">
        <v>80</v>
      </c>
      <c r="B26" s="103" t="s">
        <v>81</v>
      </c>
      <c r="C26" s="104">
        <v>1</v>
      </c>
      <c r="D26" s="88" t="s">
        <v>82</v>
      </c>
      <c r="E26" s="118">
        <v>21.5</v>
      </c>
    </row>
    <row r="27" spans="1:5" ht="30.95" customHeight="1" thickBot="1" x14ac:dyDescent="0.25">
      <c r="A27" s="79"/>
      <c r="B27" s="99"/>
      <c r="C27" s="100"/>
      <c r="D27" s="91" t="s">
        <v>45</v>
      </c>
      <c r="E27" s="122">
        <f>SUM(E26:E26)</f>
        <v>21.5</v>
      </c>
    </row>
    <row r="28" spans="1:5" ht="30.95" customHeight="1" thickBot="1" x14ac:dyDescent="0.25">
      <c r="A28" s="79"/>
      <c r="B28" s="105" t="s">
        <v>83</v>
      </c>
      <c r="C28" s="84">
        <v>1</v>
      </c>
      <c r="D28" s="98" t="s">
        <v>84</v>
      </c>
      <c r="E28" s="118">
        <v>10.1</v>
      </c>
    </row>
    <row r="29" spans="1:5" ht="83.25" customHeight="1" thickBot="1" x14ac:dyDescent="0.25">
      <c r="A29" s="79"/>
      <c r="B29" s="106"/>
      <c r="C29" s="104">
        <v>2</v>
      </c>
      <c r="D29" s="88" t="s">
        <v>85</v>
      </c>
      <c r="E29" s="124">
        <v>7.4</v>
      </c>
    </row>
    <row r="30" spans="1:5" ht="30.95" customHeight="1" thickBot="1" x14ac:dyDescent="0.25">
      <c r="A30" s="79"/>
      <c r="B30" s="99"/>
      <c r="C30" s="100"/>
      <c r="D30" s="91" t="s">
        <v>45</v>
      </c>
      <c r="E30" s="122">
        <f>SUM(E28:E29)</f>
        <v>17.5</v>
      </c>
    </row>
    <row r="31" spans="1:5" ht="68.25" customHeight="1" thickBot="1" x14ac:dyDescent="0.25">
      <c r="A31" s="79"/>
      <c r="B31" s="103" t="s">
        <v>86</v>
      </c>
      <c r="C31" s="104">
        <v>1</v>
      </c>
      <c r="D31" s="88" t="s">
        <v>87</v>
      </c>
      <c r="E31" s="118">
        <v>19.5</v>
      </c>
    </row>
    <row r="32" spans="1:5" ht="30.95" customHeight="1" thickBot="1" x14ac:dyDescent="0.25">
      <c r="A32" s="107"/>
      <c r="B32" s="99"/>
      <c r="C32" s="100"/>
      <c r="D32" s="91" t="s">
        <v>45</v>
      </c>
      <c r="E32" s="122">
        <f>SUM(E31:E31)</f>
        <v>19.5</v>
      </c>
    </row>
    <row r="33" spans="1:5" ht="30.95" customHeight="1" thickBot="1" x14ac:dyDescent="0.25">
      <c r="A33" s="92" t="s">
        <v>88</v>
      </c>
      <c r="B33" s="93"/>
      <c r="C33" s="101"/>
      <c r="D33" s="101"/>
      <c r="E33" s="123">
        <f>SUM(E27,E30,E32)</f>
        <v>58.5</v>
      </c>
    </row>
    <row r="34" spans="1:5" ht="30.95" customHeight="1" x14ac:dyDescent="0.2">
      <c r="A34" s="96" t="s">
        <v>89</v>
      </c>
      <c r="B34" s="80" t="s">
        <v>90</v>
      </c>
      <c r="C34" s="81">
        <v>1</v>
      </c>
      <c r="D34" s="82" t="s">
        <v>91</v>
      </c>
      <c r="E34" s="118">
        <v>21.475999999999999</v>
      </c>
    </row>
    <row r="35" spans="1:5" ht="30.95" customHeight="1" x14ac:dyDescent="0.2">
      <c r="A35" s="79"/>
      <c r="B35" s="83"/>
      <c r="C35" s="108">
        <v>2</v>
      </c>
      <c r="D35" s="109" t="s">
        <v>92</v>
      </c>
      <c r="E35" s="119">
        <v>14.143000000000001</v>
      </c>
    </row>
    <row r="36" spans="1:5" ht="30.95" customHeight="1" x14ac:dyDescent="0.2">
      <c r="A36" s="79"/>
      <c r="B36" s="83"/>
      <c r="C36" s="84">
        <v>3</v>
      </c>
      <c r="D36" s="85" t="s">
        <v>93</v>
      </c>
      <c r="E36" s="119">
        <v>21.55</v>
      </c>
    </row>
    <row r="37" spans="1:5" ht="30.95" customHeight="1" x14ac:dyDescent="0.2">
      <c r="A37" s="79"/>
      <c r="B37" s="83"/>
      <c r="C37" s="84">
        <v>4</v>
      </c>
      <c r="D37" s="85" t="s">
        <v>94</v>
      </c>
      <c r="E37" s="119">
        <v>3.8109999999999999</v>
      </c>
    </row>
    <row r="38" spans="1:5" ht="30.95" customHeight="1" thickBot="1" x14ac:dyDescent="0.25">
      <c r="A38" s="79"/>
      <c r="B38" s="86"/>
      <c r="C38" s="87">
        <v>5</v>
      </c>
      <c r="D38" s="110" t="s">
        <v>95</v>
      </c>
      <c r="E38" s="111">
        <v>9.4740000000000002</v>
      </c>
    </row>
    <row r="39" spans="1:5" ht="30.95" customHeight="1" thickBot="1" x14ac:dyDescent="0.25">
      <c r="A39" s="79"/>
      <c r="B39" s="103"/>
      <c r="C39" s="90"/>
      <c r="D39" s="91" t="s">
        <v>45</v>
      </c>
      <c r="E39" s="120">
        <f>SUM(E34:E38)</f>
        <v>70.453999999999994</v>
      </c>
    </row>
    <row r="40" spans="1:5" ht="30.95" customHeight="1" x14ac:dyDescent="0.2">
      <c r="A40" s="79"/>
      <c r="B40" s="80" t="s">
        <v>96</v>
      </c>
      <c r="C40" s="81">
        <v>1</v>
      </c>
      <c r="D40" s="82" t="s">
        <v>97</v>
      </c>
      <c r="E40" s="118">
        <v>19.728000000000002</v>
      </c>
    </row>
    <row r="41" spans="1:5" ht="30.95" customHeight="1" x14ac:dyDescent="0.2">
      <c r="A41" s="79"/>
      <c r="B41" s="83"/>
      <c r="C41" s="108">
        <v>2</v>
      </c>
      <c r="D41" s="109" t="s">
        <v>98</v>
      </c>
      <c r="E41" s="119">
        <v>36.834000000000003</v>
      </c>
    </row>
    <row r="42" spans="1:5" ht="30.95" customHeight="1" x14ac:dyDescent="0.2">
      <c r="A42" s="79"/>
      <c r="B42" s="83"/>
      <c r="C42" s="108">
        <v>3</v>
      </c>
      <c r="D42" s="109" t="s">
        <v>99</v>
      </c>
      <c r="E42" s="119">
        <v>8.1460000000000008</v>
      </c>
    </row>
    <row r="43" spans="1:5" ht="30.95" customHeight="1" x14ac:dyDescent="0.2">
      <c r="A43" s="79"/>
      <c r="B43" s="83"/>
      <c r="C43" s="84">
        <v>4</v>
      </c>
      <c r="D43" s="85" t="s">
        <v>100</v>
      </c>
      <c r="E43" s="119">
        <v>10.112</v>
      </c>
    </row>
    <row r="44" spans="1:5" ht="30.95" customHeight="1" thickBot="1" x14ac:dyDescent="0.25">
      <c r="A44" s="79"/>
      <c r="B44" s="86"/>
      <c r="C44" s="87">
        <v>5</v>
      </c>
      <c r="D44" s="110" t="s">
        <v>101</v>
      </c>
      <c r="E44" s="120">
        <v>19.306999999999999</v>
      </c>
    </row>
    <row r="45" spans="1:5" ht="30.95" customHeight="1" thickBot="1" x14ac:dyDescent="0.25">
      <c r="A45" s="79"/>
      <c r="B45" s="112"/>
      <c r="C45" s="90"/>
      <c r="D45" s="91" t="s">
        <v>45</v>
      </c>
      <c r="E45" s="120">
        <f>SUM(E40:E44)</f>
        <v>94.126999999999995</v>
      </c>
    </row>
    <row r="46" spans="1:5" ht="30.95" customHeight="1" thickBot="1" x14ac:dyDescent="0.25">
      <c r="A46" s="92" t="s">
        <v>102</v>
      </c>
      <c r="B46" s="93"/>
      <c r="C46" s="101"/>
      <c r="D46" s="101"/>
      <c r="E46" s="123">
        <f>SUM(E39,E45)</f>
        <v>164.58099999999999</v>
      </c>
    </row>
    <row r="47" spans="1:5" ht="76.5" customHeight="1" thickBot="1" x14ac:dyDescent="0.25">
      <c r="A47" s="96" t="s">
        <v>103</v>
      </c>
      <c r="B47" s="97" t="s">
        <v>104</v>
      </c>
      <c r="C47" s="84">
        <v>1</v>
      </c>
      <c r="D47" s="98" t="s">
        <v>105</v>
      </c>
      <c r="E47" s="118">
        <v>9.44</v>
      </c>
    </row>
    <row r="48" spans="1:5" ht="30.95" customHeight="1" thickBot="1" x14ac:dyDescent="0.25">
      <c r="A48" s="79"/>
      <c r="B48" s="99"/>
      <c r="C48" s="100"/>
      <c r="D48" s="91" t="s">
        <v>45</v>
      </c>
      <c r="E48" s="122">
        <f>SUM(E47:E47)</f>
        <v>9.44</v>
      </c>
    </row>
    <row r="49" spans="1:5" ht="30.95" customHeight="1" thickBot="1" x14ac:dyDescent="0.25">
      <c r="A49" s="92" t="s">
        <v>106</v>
      </c>
      <c r="B49" s="93"/>
      <c r="C49" s="101"/>
      <c r="D49" s="102"/>
      <c r="E49" s="123">
        <f>SUM(E48)</f>
        <v>9.44</v>
      </c>
    </row>
    <row r="50" spans="1:5" ht="30.95" customHeight="1" thickBot="1" x14ac:dyDescent="0.3">
      <c r="A50" s="113" t="s">
        <v>107</v>
      </c>
      <c r="B50" s="114"/>
      <c r="C50" s="102"/>
      <c r="D50" s="115"/>
      <c r="E50" s="116">
        <f>SUM(E15,E22,E33,E46,E25)</f>
        <v>308.67099999999999</v>
      </c>
    </row>
    <row r="51" spans="1:5" ht="80.25" customHeight="1" x14ac:dyDescent="0.25">
      <c r="B51" s="77" t="s">
        <v>53</v>
      </c>
      <c r="C51" s="78"/>
      <c r="D51" s="78"/>
      <c r="E51" s="78"/>
    </row>
  </sheetData>
  <mergeCells count="20">
    <mergeCell ref="A46:B46"/>
    <mergeCell ref="A47:A48"/>
    <mergeCell ref="A49:B49"/>
    <mergeCell ref="A50:B50"/>
    <mergeCell ref="B1:C1"/>
    <mergeCell ref="B3:D3"/>
    <mergeCell ref="B51:E51"/>
    <mergeCell ref="A5:A14"/>
    <mergeCell ref="B5:B13"/>
    <mergeCell ref="A15:B15"/>
    <mergeCell ref="A16:A21"/>
    <mergeCell ref="A22:B22"/>
    <mergeCell ref="A23:A24"/>
    <mergeCell ref="A25:B25"/>
    <mergeCell ref="A26:A32"/>
    <mergeCell ref="B28:B29"/>
    <mergeCell ref="A33:B33"/>
    <mergeCell ref="A34:A45"/>
    <mergeCell ref="B34:B38"/>
    <mergeCell ref="B40:B44"/>
  </mergeCells>
  <pageMargins left="0.11811023622047245" right="0.11811023622047245" top="0.15748031496062992" bottom="0.15748031496062992" header="0.31496062992125984" footer="0.31496062992125984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Arkusz1</vt:lpstr>
      <vt:lpstr>Arkusz3</vt:lpstr>
      <vt:lpstr>Szacownie do post. RPUZ 546 </vt:lpstr>
      <vt:lpstr>RD1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Janusz Kochański</dc:creator>
  <cp:lastModifiedBy>Krzewina Jan</cp:lastModifiedBy>
  <cp:lastPrinted>2022-06-03T08:56:20Z</cp:lastPrinted>
  <dcterms:created xsi:type="dcterms:W3CDTF">2014-08-28T10:24:04Z</dcterms:created>
  <dcterms:modified xsi:type="dcterms:W3CDTF">2025-05-16T08:56:49Z</dcterms:modified>
</cp:coreProperties>
</file>