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Anna\Desktop\"/>
    </mc:Choice>
  </mc:AlternateContent>
  <xr:revisionPtr revIDLastSave="0" documentId="8_{94C094C7-6E3C-4967-A05F-ABB11996FD5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" sheetId="1" r:id="rId1"/>
  </sheets>
  <calcPr calcId="181029"/>
</workbook>
</file>

<file path=xl/calcChain.xml><?xml version="1.0" encoding="utf-8"?>
<calcChain xmlns="http://schemas.openxmlformats.org/spreadsheetml/2006/main">
  <c r="F129" i="1" l="1"/>
  <c r="F529" i="1"/>
  <c r="F528" i="1"/>
  <c r="F525" i="1"/>
  <c r="F522" i="1"/>
  <c r="F520" i="1"/>
  <c r="F523" i="1" s="1"/>
  <c r="C28" i="1" s="1"/>
  <c r="F509" i="1"/>
  <c r="F502" i="1"/>
  <c r="F499" i="1"/>
  <c r="F491" i="1"/>
  <c r="F467" i="1"/>
  <c r="F493" i="1" s="1"/>
  <c r="C25" i="1" s="1"/>
  <c r="F356" i="1"/>
  <c r="F322" i="1"/>
  <c r="F223" i="1"/>
  <c r="C18" i="1" s="1"/>
  <c r="F199" i="1"/>
  <c r="D156" i="1"/>
  <c r="D152" i="1"/>
  <c r="F145" i="1"/>
  <c r="F144" i="1"/>
  <c r="F143" i="1"/>
  <c r="F142" i="1"/>
  <c r="D135" i="1"/>
  <c r="D134" i="1"/>
  <c r="D122" i="1"/>
  <c r="D123" i="1" s="1"/>
  <c r="D121" i="1"/>
  <c r="D99" i="1"/>
  <c r="D106" i="1" s="1"/>
  <c r="D90" i="1"/>
  <c r="D91" i="1" s="1"/>
  <c r="D86" i="1"/>
  <c r="D83" i="1"/>
  <c r="D79" i="1"/>
  <c r="F73" i="1"/>
  <c r="F72" i="1"/>
  <c r="F77" i="1" s="1"/>
  <c r="F71" i="1"/>
  <c r="F70" i="1"/>
  <c r="D69" i="1"/>
  <c r="F64" i="1"/>
  <c r="F63" i="1"/>
  <c r="F62" i="1"/>
  <c r="F61" i="1"/>
  <c r="F65" i="1" s="1"/>
  <c r="F60" i="1"/>
  <c r="F59" i="1"/>
  <c r="D54" i="1"/>
  <c r="D53" i="1"/>
  <c r="D50" i="1"/>
  <c r="D46" i="1"/>
  <c r="D45" i="1"/>
  <c r="D44" i="1"/>
  <c r="F35" i="1"/>
  <c r="F39" i="1" s="1"/>
  <c r="C8" i="1" s="1"/>
  <c r="C29" i="1"/>
  <c r="D92" i="1" l="1"/>
  <c r="D93" i="1"/>
  <c r="D95" i="1"/>
  <c r="F516" i="1"/>
  <c r="C27" i="1" s="1"/>
  <c r="F146" i="1"/>
  <c r="D96" i="1"/>
  <c r="F396" i="1"/>
  <c r="D157" i="1"/>
  <c r="F191" i="1" s="1"/>
  <c r="D124" i="1"/>
  <c r="D125" i="1" l="1"/>
  <c r="D126" i="1" l="1"/>
  <c r="F201" i="1" l="1"/>
  <c r="C10" i="1" s="1"/>
  <c r="C6" i="1" s="1"/>
</calcChain>
</file>

<file path=xl/sharedStrings.xml><?xml version="1.0" encoding="utf-8"?>
<sst xmlns="http://schemas.openxmlformats.org/spreadsheetml/2006/main" count="260" uniqueCount="151">
  <si>
    <t>Modernizacja powierzchni Muffia Bakery</t>
  </si>
  <si>
    <t>Warszawa ul. Burakowska 11</t>
  </si>
  <si>
    <t>WARTOŚĆ ROBÓT OGÓŁEM</t>
  </si>
  <si>
    <t>w tym</t>
  </si>
  <si>
    <t>I.</t>
  </si>
  <si>
    <t>PROJEKT I KOSZTY OGÓLNE</t>
  </si>
  <si>
    <t>II.</t>
  </si>
  <si>
    <t>ROBOTY BUDOWLANE</t>
  </si>
  <si>
    <t>Roboty demontażowe i rozbiórkowe</t>
  </si>
  <si>
    <t>Konstrukcje stalowe wsporcze, podparcia, balustrady</t>
  </si>
  <si>
    <t>Ściany</t>
  </si>
  <si>
    <t>Sufity</t>
  </si>
  <si>
    <t>Posadzki</t>
  </si>
  <si>
    <t>Stolarka drzwiowa; parapety okienne</t>
  </si>
  <si>
    <t>III.</t>
  </si>
  <si>
    <t>INSTALACJE SANITARNE</t>
  </si>
  <si>
    <t>Instalacja wodociągowa</t>
  </si>
  <si>
    <t>Instalacja kanalizacji sanitarnej</t>
  </si>
  <si>
    <t>Instalacja wentylacji mechanicznej</t>
  </si>
  <si>
    <t xml:space="preserve">Instalacja klimatyzacji </t>
  </si>
  <si>
    <t>Instalacja c.o.</t>
  </si>
  <si>
    <t>IV.</t>
  </si>
  <si>
    <t>INSTALACJE ELEKTRYCZNE</t>
  </si>
  <si>
    <t>V.</t>
  </si>
  <si>
    <t>PRACE POMOCNICZE</t>
  </si>
  <si>
    <t>VI.</t>
  </si>
  <si>
    <t>PRACE PORZĄDKOWE</t>
  </si>
  <si>
    <t>VII</t>
  </si>
  <si>
    <t>MEBLE I WYPOSAŻENIE</t>
  </si>
  <si>
    <t>L.p.</t>
  </si>
  <si>
    <t>Opis robót</t>
  </si>
  <si>
    <t>j.m.</t>
  </si>
  <si>
    <t>Ilość j.m.</t>
  </si>
  <si>
    <t xml:space="preserve"> Cena jedn.</t>
  </si>
  <si>
    <t xml:space="preserve"> Wartość [zł]</t>
  </si>
  <si>
    <t>Uwagi</t>
  </si>
  <si>
    <t>1.</t>
  </si>
  <si>
    <t>2.</t>
  </si>
  <si>
    <t>3.</t>
  </si>
  <si>
    <t>4.</t>
  </si>
  <si>
    <t>5.</t>
  </si>
  <si>
    <t>6.</t>
  </si>
  <si>
    <t>7.</t>
  </si>
  <si>
    <t>KOSZTY OGÓLNE</t>
  </si>
  <si>
    <t xml:space="preserve">Koordynacja Prac.Wykonawca ponosi odpowiedzialność przed Inwestorem i Administracją budynku za sprzątanie i utrzymanie porządku na terenie prowadzonych przez niego robót, oraz za utrzymanie przekazanych mu pomieszczeń w należytym stanie.                                        </t>
  </si>
  <si>
    <t>kpl</t>
  </si>
  <si>
    <t xml:space="preserve">Projekt kompleksowy </t>
  </si>
  <si>
    <t>Roboty demontażowe, rozbiórkowe i przygotowawcze</t>
  </si>
  <si>
    <t>Zabezpieczenie terenu prowadzonych prac. Dotyczy powierzchni lokalu. Każdorazowe zabezpieczenie obszaru prac (praca w obiekcie czynnym), przed skutami prowadzonych prac - zapylenie.</t>
  </si>
  <si>
    <t>Zabezpieczenie terenu prowadzonych prac - obszar poza salą konsumencką</t>
  </si>
  <si>
    <t>Demontaż istniejącej zabudowy ogrodzenia wewnętrznego i fragmentów balustrady schodowej</t>
  </si>
  <si>
    <t>mb</t>
  </si>
  <si>
    <t>Demontaż zabudowy ścianek wewnętrznych w lokalu</t>
  </si>
  <si>
    <t>m2</t>
  </si>
  <si>
    <t>Demontaż zabudowy ścianek wewnętrznych w budynku towarzyszącym</t>
  </si>
  <si>
    <t>Wykonanie otworów w budynku towarzyszącym</t>
  </si>
  <si>
    <t>Demontaż blachy trapezowej z podkonstrukcją</t>
  </si>
  <si>
    <t>Rusztowanie</t>
  </si>
  <si>
    <t>Wykonanie izolacji dachu</t>
  </si>
  <si>
    <t>Wykonanie boxu do przechowywania opakowań - zabudowa płyta warstwowa 40 mm, kolor biały, długość 850 cm, szerokość 130 cm, wysokość 250 cm</t>
  </si>
  <si>
    <t>Dostawa płyty warstwowej</t>
  </si>
  <si>
    <t>Montaż boxu</t>
  </si>
  <si>
    <t>Wykonanie drzwi dwuskrzydłowych</t>
  </si>
  <si>
    <t>Wykonanie izolacji łączeń</t>
  </si>
  <si>
    <t>Prace organizacyjne związane z przygotowaniem lokalu do montażu nowego baru, zmiana lokalizacji starego baru, jego przemieszczanie, wykonanie tymczasowego zasilania elektrycznego, wod-kan itp.</t>
  </si>
  <si>
    <t>Wykonanie balustrady schodowej</t>
  </si>
  <si>
    <t>Wykonanie stabilizacji nadbudowy baru</t>
  </si>
  <si>
    <t>szt</t>
  </si>
  <si>
    <t>Corten dostawa i montaż</t>
  </si>
  <si>
    <t>Ścianki działowe systemowe z płyt GK na rusztach metal., z pokryciem obustr.dwuwarstw., z wypełnieniem wełną mineralną gr.5 cm - 2xGKA-H/CW70/WM5cm/2xGKA-H2</t>
  </si>
  <si>
    <t>Przedścianki systemowe z płyt GK z pokryciem jednowarstwowym (alternatywnie klejenie) płyta A/H</t>
  </si>
  <si>
    <t>Skucie glazury - ścianka pod klinkier</t>
  </si>
  <si>
    <t>Wzmocnienie podłoża - siatka wzmacniająca pod montaż klinkieru</t>
  </si>
  <si>
    <t>Dostawa płytek klinkierowych</t>
  </si>
  <si>
    <t>Montaż płytek klinkierowych</t>
  </si>
  <si>
    <t>Fugowanie płytek w cenie tras</t>
  </si>
  <si>
    <t>Impregnacja klinkieru</t>
  </si>
  <si>
    <t>Przygotowanie zabudowy pod deskę sosnową z podkonstrukcją</t>
  </si>
  <si>
    <t>Dostawa i montaż deski sosnowej</t>
  </si>
  <si>
    <t>Zabezpieczenie ppoż deski sosnowej</t>
  </si>
  <si>
    <t>Malowanie deski sosnowej</t>
  </si>
  <si>
    <t>Dostawa i montaż listwy wieńczącej deskę sosnową</t>
  </si>
  <si>
    <t>Obsadzenie narożników i gipsowanie powierzchni zabudów i ścianek</t>
  </si>
  <si>
    <t>Gruntowanie i przygotowanie do malowania</t>
  </si>
  <si>
    <t>Wykonanie wzmocnień dla osadzenia drzwi</t>
  </si>
  <si>
    <t>Wykonanie podmurówki pod przeszklenia</t>
  </si>
  <si>
    <t>Skucie glazury - powierzchnia ścian zewnętrznych</t>
  </si>
  <si>
    <t>Lokalne naprawy ścian zewnętrznych</t>
  </si>
  <si>
    <t>Wykonanie tynków zewnętrznych</t>
  </si>
  <si>
    <t>Obróbki i wykończenia</t>
  </si>
  <si>
    <t>Lokalne naprawy powierzchni ścian w budynku towarzyszącym</t>
  </si>
  <si>
    <t>Gipsowanie powierzchni ścian jw.</t>
  </si>
  <si>
    <t>Malowanie powierzchni ścian</t>
  </si>
  <si>
    <t>Skucie tynku, przygotowanie pod montaż klinkieru</t>
  </si>
  <si>
    <t xml:space="preserve">Sufit kasetonowy modułowy o wym.60x60 cm, na konstrukcji metalowej mocowanej do stropu żelbetowego  </t>
  </si>
  <si>
    <t>Wymiana oświetlenia rastrowego w suficie podwieszanym</t>
  </si>
  <si>
    <t>Oczyszczenie spodu sufitu (poza budynkiem)</t>
  </si>
  <si>
    <t>Malowanie spodu sufitu (poza budynkiem)</t>
  </si>
  <si>
    <t xml:space="preserve">Lokalne naprawy pow sufitu w budynku towarzyszącym </t>
  </si>
  <si>
    <t>Gipsowanie sufitu jw.</t>
  </si>
  <si>
    <t>Malowanie sufitu jw.</t>
  </si>
  <si>
    <t>Skucie posadzki w Sali konsumenckiej</t>
  </si>
  <si>
    <t>Wyrównanie pozionu podłogi - spadek przygotowanie do ułożenia płytek lastrykowych</t>
  </si>
  <si>
    <t>Dostawa płytek lastrykowych</t>
  </si>
  <si>
    <t>Ułożenie płytek lastrykowych</t>
  </si>
  <si>
    <t>Zgrubne wyrównanie  podłoża pod deskę podłogową - powierzchnia zewnętrzna</t>
  </si>
  <si>
    <t>Wykonanie podłogi sosnowej na legarach. Deska 25 mm</t>
  </si>
  <si>
    <t>Demontaż okładzin ze schodów</t>
  </si>
  <si>
    <t>Przygotowanie podłoża pod montaż gresu</t>
  </si>
  <si>
    <t>Dostawa i montaż okładzin podłogowych schody i spocznik</t>
  </si>
  <si>
    <t>48a</t>
  </si>
  <si>
    <t>Stolarka okienna i drzwiowa, parapety, blaty</t>
  </si>
  <si>
    <t>Dostawa i montaż drzwi wewnętrznych zapleczowych standard z obróbką po osadzeniu</t>
  </si>
  <si>
    <t>Dostawa i montaż blatów kamiennych w przestrzeni baru</t>
  </si>
  <si>
    <t>Dostawa iokna 950x2200, 1200x2100 i 2100x2300</t>
  </si>
  <si>
    <t>Przygotowanie otworów, montaż i obróbka stolarki okiennej</t>
  </si>
  <si>
    <t>ROBOTY BUDOWLANE RAZEM</t>
  </si>
  <si>
    <t xml:space="preserve">Instalacja wodociągowa i  kanalizacyjna </t>
  </si>
  <si>
    <t>Wykucie bruzdy dla montażu instalacji kanalizacji w ścianie działowej lokalu</t>
  </si>
  <si>
    <t>Modernizacja instalacji wod-kan dla potrzeb urządzeń gastronomicznych zlokalizowanych w przestrzeni baru</t>
  </si>
  <si>
    <t>83g</t>
  </si>
  <si>
    <t>83h</t>
  </si>
  <si>
    <t>Instalacja wentylacji mechanicznej i co</t>
  </si>
  <si>
    <t>RAZEM ROBOTY SANITARNE</t>
  </si>
  <si>
    <t xml:space="preserve">INSTALACJE ELEKTRYCZNE </t>
  </si>
  <si>
    <t>Wykonanie rozdzielni elektrycznej baru</t>
  </si>
  <si>
    <t>Wykonanie WLZ dla rozdzielni elektrycznej baru NZXHJ 5x16</t>
  </si>
  <si>
    <t>Wykonanie instalacji zasilającej bar N2XHJ 3x2,5, 5x2,5, 5x4</t>
  </si>
  <si>
    <t>Wykonanie oprzewodowania systemu kasowego</t>
  </si>
  <si>
    <t>Montaż osprzętu elektrycznego baru i Sali konsumenckiej</t>
  </si>
  <si>
    <t>Wykonanie zasilania klimatyzacji N@XHJ 3x2,5, 3x4, 5x4</t>
  </si>
  <si>
    <t>Pomiary elektryczne</t>
  </si>
  <si>
    <t>INSTALACJE TELETECHNICZNE</t>
  </si>
  <si>
    <t>RAZEM ROBOTY ELEKTRYCZNE</t>
  </si>
  <si>
    <t>PRACE POMOCNICZE I DODATKOWE</t>
  </si>
  <si>
    <t>Logistyka dostaw, zaopatrzenie</t>
  </si>
  <si>
    <t xml:space="preserve">kpl </t>
  </si>
  <si>
    <t>Wywóz i utylizacja odpadów</t>
  </si>
  <si>
    <t xml:space="preserve">kpl. </t>
  </si>
  <si>
    <t>Sprzątanie pobudowlane</t>
  </si>
  <si>
    <t>Stoły dębowe wg. projektu</t>
  </si>
  <si>
    <t>szt.</t>
  </si>
  <si>
    <t>Witryny chłodnicze, chłodziarki, umywalki, zlewy, szafy chłodnicze, kostkarka, montaż</t>
  </si>
  <si>
    <t>Wykonanie baru, zabudowy drewnianej wydatki kuchni wg. projektu</t>
  </si>
  <si>
    <t xml:space="preserve">Klimatyzacja jednostki wew, multi zew.montaż </t>
  </si>
  <si>
    <t>88.</t>
  </si>
  <si>
    <t>Wykonanie okapu z ocynku i frontu witryn  nad wydawką części kuchennej</t>
  </si>
  <si>
    <t>Oferta kompleksowa zawierająca dostawy i wyposażenie lokalu wg dotychczasowego zakresu współpracy GCN ALFF</t>
  </si>
  <si>
    <t>Brak szczegółowych informacji dotyczących wzoru kamienia, typu i rodzaju grzejników, wyposażenia sanitarnego - założenia własne</t>
  </si>
  <si>
    <t>Oferta zakłada rozliczanie częściowe wykonywanych prac i zamawianych materiałów/urządzeń - szczegóły do ustalenia</t>
  </si>
  <si>
    <t>Brak informacji o zgodach Dewelorera i właścicieli komórek lokatorskich na prowadzenie prac związanych z przewiertami i prowadzeniem instalacji w tym kanalizacyjnej. Uzyskanie wymaganych zgód i zezwoleń po stronie GCN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</si>
</sst>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&quot; &quot;;&quot;-&quot;#,##0.00&quot; &quot;"/>
    <numFmt numFmtId="166" formatCode="0.0"/>
  </numFmts>
  <fonts count="16" x14ac:knownFonts="1">
    <font>
      <sz val="10"/>
      <color indexed="8"/>
      <name val="Arial"/>
    </font>
    <font>
      <b/>
      <sz val="12"/>
      <color indexed="8"/>
      <name val="Arial"/>
    </font>
    <font>
      <b/>
      <sz val="10"/>
      <color indexed="8"/>
      <name val="Arial"/>
    </font>
    <font>
      <b/>
      <sz val="11"/>
      <color indexed="8"/>
      <name val="Arial"/>
    </font>
    <font>
      <b/>
      <sz val="8"/>
      <color indexed="8"/>
      <name val="Arial"/>
    </font>
    <font>
      <b/>
      <sz val="9"/>
      <color indexed="8"/>
      <name val="Arial"/>
    </font>
    <font>
      <b/>
      <sz val="10"/>
      <color indexed="12"/>
      <name val="Arial"/>
    </font>
    <font>
      <b/>
      <sz val="8"/>
      <color indexed="12"/>
      <name val="Arial"/>
    </font>
    <font>
      <sz val="9"/>
      <color indexed="8"/>
      <name val="Arial"/>
    </font>
    <font>
      <b/>
      <sz val="9"/>
      <color indexed="8"/>
      <name val="Verdana"/>
    </font>
    <font>
      <sz val="8"/>
      <color indexed="8"/>
      <name val="Arial"/>
    </font>
    <font>
      <b/>
      <sz val="8"/>
      <color indexed="8"/>
      <name val="Verdana"/>
    </font>
    <font>
      <sz val="8"/>
      <color indexed="8"/>
      <name val="Verdana"/>
    </font>
    <font>
      <sz val="8"/>
      <color indexed="12"/>
      <name val="Verdana"/>
    </font>
    <font>
      <b/>
      <sz val="8"/>
      <color indexed="12"/>
      <name val="Verdana"/>
    </font>
    <font>
      <b/>
      <sz val="12"/>
      <color indexed="12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</fills>
  <borders count="4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8"/>
      </left>
      <right style="thin">
        <color indexed="10"/>
      </right>
      <top/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/>
      <top style="thin">
        <color indexed="8"/>
      </top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10"/>
      </left>
      <right style="thin">
        <color indexed="10"/>
      </right>
      <top/>
      <bottom style="thin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8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 applyNumberFormat="0" applyFill="0" applyBorder="0" applyProtection="0"/>
  </cellStyleXfs>
  <cellXfs count="313">
    <xf numFmtId="0" fontId="0" fillId="0" borderId="0" xfId="0"/>
    <xf numFmtId="0" fontId="0" fillId="0" borderId="0" xfId="0" applyNumberFormat="1"/>
    <xf numFmtId="0" fontId="0" fillId="2" borderId="1" xfId="0" applyFill="1" applyBorder="1"/>
    <xf numFmtId="0" fontId="0" fillId="2" borderId="1" xfId="0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left"/>
    </xf>
    <xf numFmtId="17" fontId="1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/>
    <xf numFmtId="0" fontId="0" fillId="2" borderId="2" xfId="0" applyFill="1" applyBorder="1"/>
    <xf numFmtId="14" fontId="0" fillId="2" borderId="2" xfId="0" applyNumberFormat="1" applyFill="1" applyBorder="1" applyAlignment="1">
      <alignment vertical="center"/>
    </xf>
    <xf numFmtId="0" fontId="0" fillId="2" borderId="3" xfId="0" applyFill="1" applyBorder="1"/>
    <xf numFmtId="0" fontId="3" fillId="2" borderId="4" xfId="0" applyFont="1" applyFill="1" applyBorder="1"/>
    <xf numFmtId="4" fontId="2" fillId="2" borderId="4" xfId="0" applyNumberFormat="1" applyFont="1" applyFill="1" applyBorder="1" applyAlignment="1">
      <alignment horizontal="center"/>
    </xf>
    <xf numFmtId="0" fontId="0" fillId="2" borderId="4" xfId="0" applyFill="1" applyBorder="1"/>
    <xf numFmtId="4" fontId="0" fillId="2" borderId="4" xfId="0" applyNumberFormat="1" applyFill="1" applyBorder="1"/>
    <xf numFmtId="4" fontId="2" fillId="2" borderId="4" xfId="0" applyNumberFormat="1" applyFont="1" applyFill="1" applyBorder="1"/>
    <xf numFmtId="0" fontId="4" fillId="2" borderId="4" xfId="0" applyFont="1" applyFill="1" applyBorder="1" applyAlignment="1">
      <alignment vertical="center"/>
    </xf>
    <xf numFmtId="0" fontId="0" fillId="2" borderId="5" xfId="0" applyFill="1" applyBorder="1"/>
    <xf numFmtId="49" fontId="3" fillId="2" borderId="6" xfId="0" applyNumberFormat="1" applyFont="1" applyFill="1" applyBorder="1"/>
    <xf numFmtId="4" fontId="5" fillId="3" borderId="4" xfId="0" applyNumberFormat="1" applyFont="1" applyFill="1" applyBorder="1" applyAlignment="1">
      <alignment horizontal="center"/>
    </xf>
    <xf numFmtId="0" fontId="0" fillId="2" borderId="7" xfId="0" applyFill="1" applyBorder="1"/>
    <xf numFmtId="4" fontId="0" fillId="2" borderId="5" xfId="0" applyNumberFormat="1" applyFill="1" applyBorder="1"/>
    <xf numFmtId="4" fontId="6" fillId="2" borderId="5" xfId="0" applyNumberFormat="1" applyFont="1" applyFill="1" applyBorder="1"/>
    <xf numFmtId="0" fontId="7" fillId="2" borderId="5" xfId="0" applyFont="1" applyFill="1" applyBorder="1" applyAlignment="1">
      <alignment vertical="center"/>
    </xf>
    <xf numFmtId="49" fontId="0" fillId="2" borderId="1" xfId="0" applyNumberFormat="1" applyFill="1" applyBorder="1"/>
    <xf numFmtId="0" fontId="8" fillId="2" borderId="5" xfId="0" applyFont="1" applyFill="1" applyBorder="1" applyAlignment="1">
      <alignment horizontal="center"/>
    </xf>
    <xf numFmtId="4" fontId="0" fillId="2" borderId="1" xfId="0" applyNumberFormat="1" applyFill="1" applyBorder="1"/>
    <xf numFmtId="49" fontId="2" fillId="2" borderId="1" xfId="0" applyNumberFormat="1" applyFont="1" applyFill="1" applyBorder="1" applyAlignment="1">
      <alignment horizontal="center"/>
    </xf>
    <xf numFmtId="49" fontId="5" fillId="2" borderId="1" xfId="0" applyNumberFormat="1" applyFont="1" applyFill="1" applyBorder="1"/>
    <xf numFmtId="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0" fillId="2" borderId="1" xfId="0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center"/>
    </xf>
    <xf numFmtId="49" fontId="0" fillId="2" borderId="1" xfId="0" applyNumberFormat="1" applyFill="1" applyBorder="1" applyAlignment="1">
      <alignment wrapText="1"/>
    </xf>
    <xf numFmtId="0" fontId="0" fillId="2" borderId="8" xfId="0" applyFill="1" applyBorder="1"/>
    <xf numFmtId="4" fontId="0" fillId="2" borderId="8" xfId="0" applyNumberFormat="1" applyFill="1" applyBorder="1"/>
    <xf numFmtId="0" fontId="0" fillId="2" borderId="8" xfId="0" applyFill="1" applyBorder="1" applyAlignment="1">
      <alignment vertical="center"/>
    </xf>
    <xf numFmtId="49" fontId="9" fillId="2" borderId="9" xfId="0" applyNumberFormat="1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horizontal="center"/>
    </xf>
    <xf numFmtId="49" fontId="10" fillId="2" borderId="9" xfId="0" applyNumberFormat="1" applyFont="1" applyFill="1" applyBorder="1" applyAlignment="1">
      <alignment horizontal="center" vertical="center"/>
    </xf>
    <xf numFmtId="49" fontId="11" fillId="4" borderId="9" xfId="0" applyNumberFormat="1" applyFont="1" applyFill="1" applyBorder="1" applyAlignment="1">
      <alignment horizontal="center"/>
    </xf>
    <xf numFmtId="49" fontId="11" fillId="4" borderId="9" xfId="0" applyNumberFormat="1" applyFont="1" applyFill="1" applyBorder="1"/>
    <xf numFmtId="0" fontId="10" fillId="2" borderId="9" xfId="0" applyFont="1" applyFill="1" applyBorder="1" applyAlignment="1">
      <alignment horizontal="center"/>
    </xf>
    <xf numFmtId="0" fontId="10" fillId="2" borderId="9" xfId="0" applyFont="1" applyFill="1" applyBorder="1"/>
    <xf numFmtId="4" fontId="10" fillId="2" borderId="9" xfId="0" applyNumberFormat="1" applyFont="1" applyFill="1" applyBorder="1"/>
    <xf numFmtId="0" fontId="0" fillId="2" borderId="9" xfId="0" applyFill="1" applyBorder="1" applyAlignment="1">
      <alignment vertical="center"/>
    </xf>
    <xf numFmtId="0" fontId="12" fillId="2" borderId="9" xfId="0" applyNumberFormat="1" applyFont="1" applyFill="1" applyBorder="1" applyAlignment="1">
      <alignment horizontal="center" vertical="center"/>
    </xf>
    <xf numFmtId="49" fontId="12" fillId="2" borderId="9" xfId="0" applyNumberFormat="1" applyFont="1" applyFill="1" applyBorder="1" applyAlignment="1">
      <alignment horizontal="left" vertical="center" wrapText="1"/>
    </xf>
    <xf numFmtId="49" fontId="12" fillId="2" borderId="9" xfId="0" applyNumberFormat="1" applyFont="1" applyFill="1" applyBorder="1" applyAlignment="1">
      <alignment horizontal="center" vertical="center" wrapText="1"/>
    </xf>
    <xf numFmtId="0" fontId="12" fillId="2" borderId="9" xfId="0" applyNumberFormat="1" applyFont="1" applyFill="1" applyBorder="1" applyAlignment="1">
      <alignment horizontal="center" vertical="center" wrapText="1"/>
    </xf>
    <xf numFmtId="4" fontId="12" fillId="2" borderId="9" xfId="0" applyNumberFormat="1" applyFont="1" applyFill="1" applyBorder="1" applyAlignment="1">
      <alignment vertical="center"/>
    </xf>
    <xf numFmtId="0" fontId="12" fillId="2" borderId="9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9" xfId="0" applyNumberFormat="1" applyFont="1" applyFill="1" applyBorder="1" applyAlignment="1">
      <alignment horizontal="center"/>
    </xf>
    <xf numFmtId="49" fontId="12" fillId="2" borderId="9" xfId="0" applyNumberFormat="1" applyFont="1" applyFill="1" applyBorder="1" applyAlignment="1">
      <alignment horizontal="left" wrapText="1"/>
    </xf>
    <xf numFmtId="49" fontId="12" fillId="2" borderId="9" xfId="0" applyNumberFormat="1" applyFont="1" applyFill="1" applyBorder="1" applyAlignment="1">
      <alignment horizontal="center" wrapText="1"/>
    </xf>
    <xf numFmtId="0" fontId="12" fillId="2" borderId="9" xfId="0" applyNumberFormat="1" applyFont="1" applyFill="1" applyBorder="1" applyAlignment="1">
      <alignment wrapText="1"/>
    </xf>
    <xf numFmtId="4" fontId="12" fillId="2" borderId="9" xfId="0" applyNumberFormat="1" applyFont="1" applyFill="1" applyBorder="1"/>
    <xf numFmtId="49" fontId="12" fillId="2" borderId="9" xfId="0" applyNumberFormat="1" applyFont="1" applyFill="1" applyBorder="1" applyAlignment="1">
      <alignment vertical="center" wrapText="1"/>
    </xf>
    <xf numFmtId="0" fontId="10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left" wrapText="1"/>
    </xf>
    <xf numFmtId="0" fontId="10" fillId="2" borderId="12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wrapText="1"/>
    </xf>
    <xf numFmtId="4" fontId="10" fillId="2" borderId="13" xfId="0" applyNumberFormat="1" applyFont="1" applyFill="1" applyBorder="1"/>
    <xf numFmtId="4" fontId="11" fillId="2" borderId="9" xfId="0" applyNumberFormat="1" applyFont="1" applyFill="1" applyBorder="1"/>
    <xf numFmtId="0" fontId="0" fillId="2" borderId="14" xfId="0" applyFill="1" applyBorder="1" applyAlignment="1">
      <alignment vertical="center" wrapText="1"/>
    </xf>
    <xf numFmtId="49" fontId="11" fillId="4" borderId="15" xfId="0" applyNumberFormat="1" applyFont="1" applyFill="1" applyBorder="1" applyAlignment="1">
      <alignment horizontal="center"/>
    </xf>
    <xf numFmtId="49" fontId="11" fillId="4" borderId="16" xfId="0" applyNumberFormat="1" applyFont="1" applyFill="1" applyBorder="1"/>
    <xf numFmtId="0" fontId="10" fillId="2" borderId="10" xfId="0" applyFont="1" applyFill="1" applyBorder="1" applyAlignment="1">
      <alignment horizontal="center"/>
    </xf>
    <xf numFmtId="0" fontId="10" fillId="2" borderId="1" xfId="0" applyFont="1" applyFill="1" applyBorder="1"/>
    <xf numFmtId="4" fontId="10" fillId="2" borderId="1" xfId="0" applyNumberFormat="1" applyFont="1" applyFill="1" applyBorder="1"/>
    <xf numFmtId="4" fontId="10" fillId="2" borderId="12" xfId="0" applyNumberFormat="1" applyFont="1" applyFill="1" applyBorder="1"/>
    <xf numFmtId="0" fontId="11" fillId="5" borderId="9" xfId="0" applyFont="1" applyFill="1" applyBorder="1" applyAlignment="1">
      <alignment horizontal="center"/>
    </xf>
    <xf numFmtId="49" fontId="11" fillId="5" borderId="9" xfId="0" applyNumberFormat="1" applyFont="1" applyFill="1" applyBorder="1"/>
    <xf numFmtId="0" fontId="10" fillId="2" borderId="17" xfId="0" applyFont="1" applyFill="1" applyBorder="1" applyAlignment="1">
      <alignment horizontal="center"/>
    </xf>
    <xf numFmtId="0" fontId="10" fillId="2" borderId="8" xfId="0" applyFont="1" applyFill="1" applyBorder="1"/>
    <xf numFmtId="4" fontId="10" fillId="2" borderId="8" xfId="0" applyNumberFormat="1" applyFont="1" applyFill="1" applyBorder="1"/>
    <xf numFmtId="0" fontId="0" fillId="2" borderId="8" xfId="0" applyFill="1" applyBorder="1" applyAlignment="1">
      <alignment vertical="center" wrapText="1"/>
    </xf>
    <xf numFmtId="49" fontId="12" fillId="2" borderId="9" xfId="0" applyNumberFormat="1" applyFont="1" applyFill="1" applyBorder="1" applyAlignment="1">
      <alignment horizontal="center" vertical="center"/>
    </xf>
    <xf numFmtId="49" fontId="12" fillId="2" borderId="9" xfId="0" applyNumberFormat="1" applyFont="1" applyFill="1" applyBorder="1" applyAlignment="1">
      <alignment wrapText="1"/>
    </xf>
    <xf numFmtId="49" fontId="12" fillId="2" borderId="9" xfId="0" applyNumberFormat="1" applyFont="1" applyFill="1" applyBorder="1" applyAlignment="1">
      <alignment horizontal="center"/>
    </xf>
    <xf numFmtId="0" fontId="12" fillId="2" borderId="9" xfId="0" applyNumberFormat="1" applyFont="1" applyFill="1" applyBorder="1" applyAlignment="1">
      <alignment vertical="center" wrapText="1"/>
    </xf>
    <xf numFmtId="9" fontId="11" fillId="2" borderId="9" xfId="0" applyNumberFormat="1" applyFont="1" applyFill="1" applyBorder="1" applyAlignment="1">
      <alignment vertical="center" wrapText="1"/>
    </xf>
    <xf numFmtId="0" fontId="12" fillId="2" borderId="9" xfId="0" applyFont="1" applyFill="1" applyBorder="1" applyAlignment="1">
      <alignment wrapText="1"/>
    </xf>
    <xf numFmtId="0" fontId="12" fillId="2" borderId="9" xfId="0" applyFont="1" applyFill="1" applyBorder="1" applyAlignment="1">
      <alignment horizontal="center"/>
    </xf>
    <xf numFmtId="0" fontId="10" fillId="2" borderId="11" xfId="0" applyFont="1" applyFill="1" applyBorder="1"/>
    <xf numFmtId="0" fontId="10" fillId="2" borderId="12" xfId="0" applyFont="1" applyFill="1" applyBorder="1" applyAlignment="1">
      <alignment horizontal="center"/>
    </xf>
    <xf numFmtId="0" fontId="12" fillId="5" borderId="9" xfId="0" applyFont="1" applyFill="1" applyBorder="1" applyAlignment="1">
      <alignment horizontal="center"/>
    </xf>
    <xf numFmtId="49" fontId="11" fillId="5" borderId="9" xfId="0" applyNumberFormat="1" applyFont="1" applyFill="1" applyBorder="1" applyAlignment="1">
      <alignment wrapText="1"/>
    </xf>
    <xf numFmtId="0" fontId="12" fillId="2" borderId="1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4" fontId="12" fillId="2" borderId="8" xfId="0" applyNumberFormat="1" applyFont="1" applyFill="1" applyBorder="1"/>
    <xf numFmtId="4" fontId="12" fillId="2" borderId="11" xfId="0" applyNumberFormat="1" applyFont="1" applyFill="1" applyBorder="1"/>
    <xf numFmtId="0" fontId="12" fillId="2" borderId="8" xfId="0" applyFont="1" applyFill="1" applyBorder="1" applyAlignment="1">
      <alignment vertical="center" wrapText="1"/>
    </xf>
    <xf numFmtId="0" fontId="12" fillId="2" borderId="9" xfId="0" applyFont="1" applyFill="1" applyBorder="1"/>
    <xf numFmtId="0" fontId="12" fillId="2" borderId="11" xfId="0" applyFont="1" applyFill="1" applyBorder="1" applyAlignment="1">
      <alignment horizontal="center"/>
    </xf>
    <xf numFmtId="0" fontId="12" fillId="2" borderId="11" xfId="0" applyFont="1" applyFill="1" applyBorder="1"/>
    <xf numFmtId="0" fontId="12" fillId="2" borderId="12" xfId="0" applyFont="1" applyFill="1" applyBorder="1" applyAlignment="1">
      <alignment horizontal="center"/>
    </xf>
    <xf numFmtId="0" fontId="12" fillId="2" borderId="12" xfId="0" applyFont="1" applyFill="1" applyBorder="1"/>
    <xf numFmtId="4" fontId="12" fillId="2" borderId="13" xfId="0" applyNumberFormat="1" applyFont="1" applyFill="1" applyBorder="1"/>
    <xf numFmtId="0" fontId="12" fillId="2" borderId="14" xfId="0" applyFont="1" applyFill="1" applyBorder="1" applyAlignment="1">
      <alignment vertical="center" wrapText="1"/>
    </xf>
    <xf numFmtId="4" fontId="10" fillId="2" borderId="11" xfId="0" applyNumberFormat="1" applyFont="1" applyFill="1" applyBorder="1"/>
    <xf numFmtId="2" fontId="12" fillId="2" borderId="9" xfId="0" applyNumberFormat="1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9" fontId="12" fillId="2" borderId="9" xfId="0" applyNumberFormat="1" applyFont="1" applyFill="1" applyBorder="1" applyAlignment="1">
      <alignment vertical="center" wrapText="1"/>
    </xf>
    <xf numFmtId="4" fontId="12" fillId="2" borderId="9" xfId="0" applyNumberFormat="1" applyFont="1" applyFill="1" applyBorder="1" applyAlignment="1">
      <alignment horizontal="center" vertical="center"/>
    </xf>
    <xf numFmtId="4" fontId="0" fillId="2" borderId="9" xfId="0" applyNumberFormat="1" applyFill="1" applyBorder="1" applyAlignment="1">
      <alignment horizontal="center" vertical="center"/>
    </xf>
    <xf numFmtId="4" fontId="12" fillId="2" borderId="9" xfId="0" applyNumberFormat="1" applyFont="1" applyFill="1" applyBorder="1" applyAlignment="1">
      <alignment horizontal="right" vertical="center"/>
    </xf>
    <xf numFmtId="0" fontId="12" fillId="2" borderId="12" xfId="0" applyFont="1" applyFill="1" applyBorder="1" applyAlignment="1">
      <alignment wrapText="1"/>
    </xf>
    <xf numFmtId="0" fontId="10" fillId="2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2" fillId="2" borderId="9" xfId="0" applyNumberFormat="1" applyFont="1" applyFill="1" applyBorder="1"/>
    <xf numFmtId="0" fontId="13" fillId="2" borderId="9" xfId="0" applyFont="1" applyFill="1" applyBorder="1" applyAlignment="1">
      <alignment vertical="center" wrapText="1"/>
    </xf>
    <xf numFmtId="0" fontId="12" fillId="2" borderId="18" xfId="0" applyFont="1" applyFill="1" applyBorder="1" applyAlignment="1">
      <alignment horizontal="left" vertical="center" wrapText="1"/>
    </xf>
    <xf numFmtId="0" fontId="12" fillId="2" borderId="19" xfId="0" applyFont="1" applyFill="1" applyBorder="1"/>
    <xf numFmtId="0" fontId="10" fillId="2" borderId="12" xfId="0" applyFont="1" applyFill="1" applyBorder="1"/>
    <xf numFmtId="0" fontId="12" fillId="2" borderId="8" xfId="0" applyFont="1" applyFill="1" applyBorder="1"/>
    <xf numFmtId="164" fontId="12" fillId="2" borderId="9" xfId="0" applyNumberFormat="1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/>
    </xf>
    <xf numFmtId="4" fontId="12" fillId="2" borderId="1" xfId="0" applyNumberFormat="1" applyFont="1" applyFill="1" applyBorder="1"/>
    <xf numFmtId="4" fontId="12" fillId="2" borderId="12" xfId="0" applyNumberFormat="1" applyFont="1" applyFill="1" applyBorder="1"/>
    <xf numFmtId="0" fontId="12" fillId="2" borderId="1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wrapText="1"/>
    </xf>
    <xf numFmtId="0" fontId="10" fillId="6" borderId="15" xfId="0" applyFont="1" applyFill="1" applyBorder="1" applyAlignment="1">
      <alignment horizontal="center"/>
    </xf>
    <xf numFmtId="49" fontId="11" fillId="6" borderId="20" xfId="0" applyNumberFormat="1" applyFont="1" applyFill="1" applyBorder="1"/>
    <xf numFmtId="0" fontId="11" fillId="6" borderId="20" xfId="0" applyFont="1" applyFill="1" applyBorder="1" applyAlignment="1">
      <alignment horizontal="center"/>
    </xf>
    <xf numFmtId="0" fontId="11" fillId="6" borderId="20" xfId="0" applyFont="1" applyFill="1" applyBorder="1"/>
    <xf numFmtId="4" fontId="11" fillId="6" borderId="20" xfId="0" applyNumberFormat="1" applyFont="1" applyFill="1" applyBorder="1"/>
    <xf numFmtId="0" fontId="4" fillId="6" borderId="16" xfId="0" applyFont="1" applyFill="1" applyBorder="1" applyAlignment="1">
      <alignment vertical="center" wrapText="1"/>
    </xf>
    <xf numFmtId="0" fontId="10" fillId="2" borderId="15" xfId="0" applyFont="1" applyFill="1" applyBorder="1" applyAlignment="1">
      <alignment horizontal="center"/>
    </xf>
    <xf numFmtId="0" fontId="11" fillId="2" borderId="20" xfId="0" applyFont="1" applyFill="1" applyBorder="1"/>
    <xf numFmtId="0" fontId="11" fillId="2" borderId="21" xfId="0" applyFont="1" applyFill="1" applyBorder="1" applyAlignment="1">
      <alignment horizontal="center"/>
    </xf>
    <xf numFmtId="0" fontId="10" fillId="2" borderId="22" xfId="0" applyFont="1" applyFill="1" applyBorder="1"/>
    <xf numFmtId="0" fontId="0" fillId="2" borderId="12" xfId="0" applyFill="1" applyBorder="1" applyAlignment="1">
      <alignment vertical="center" wrapText="1"/>
    </xf>
    <xf numFmtId="0" fontId="10" fillId="2" borderId="23" xfId="0" applyFont="1" applyFill="1" applyBorder="1" applyAlignment="1">
      <alignment horizontal="center"/>
    </xf>
    <xf numFmtId="49" fontId="10" fillId="4" borderId="9" xfId="0" applyNumberFormat="1" applyFont="1" applyFill="1" applyBorder="1" applyAlignment="1">
      <alignment horizontal="center"/>
    </xf>
    <xf numFmtId="49" fontId="4" fillId="4" borderId="9" xfId="0" applyNumberFormat="1" applyFont="1" applyFill="1" applyBorder="1"/>
    <xf numFmtId="0" fontId="10" fillId="2" borderId="24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center"/>
    </xf>
    <xf numFmtId="49" fontId="11" fillId="7" borderId="9" xfId="0" applyNumberFormat="1" applyFont="1" applyFill="1" applyBorder="1"/>
    <xf numFmtId="0" fontId="12" fillId="2" borderId="9" xfId="0" applyFont="1" applyFill="1" applyBorder="1" applyAlignment="1">
      <alignment vertical="center"/>
    </xf>
    <xf numFmtId="0" fontId="12" fillId="2" borderId="12" xfId="0" applyFont="1" applyFill="1" applyBorder="1" applyAlignment="1">
      <alignment horizontal="justify"/>
    </xf>
    <xf numFmtId="0" fontId="11" fillId="2" borderId="11" xfId="0" applyFont="1" applyFill="1" applyBorder="1"/>
    <xf numFmtId="0" fontId="12" fillId="2" borderId="1" xfId="0" applyFont="1" applyFill="1" applyBorder="1"/>
    <xf numFmtId="0" fontId="12" fillId="2" borderId="11" xfId="0" applyFont="1" applyFill="1" applyBorder="1" applyAlignment="1">
      <alignment wrapText="1"/>
    </xf>
    <xf numFmtId="0" fontId="12" fillId="2" borderId="1" xfId="0" applyFont="1" applyFill="1" applyBorder="1" applyAlignment="1">
      <alignment vertical="top"/>
    </xf>
    <xf numFmtId="165" fontId="12" fillId="2" borderId="1" xfId="0" applyNumberFormat="1" applyFont="1" applyFill="1" applyBorder="1" applyAlignment="1">
      <alignment vertical="top"/>
    </xf>
    <xf numFmtId="0" fontId="12" fillId="2" borderId="1" xfId="0" applyFont="1" applyFill="1" applyBorder="1" applyAlignment="1">
      <alignment horizontal="center" vertical="top"/>
    </xf>
    <xf numFmtId="0" fontId="12" fillId="2" borderId="1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/>
    <xf numFmtId="166" fontId="12" fillId="2" borderId="8" xfId="0" applyNumberFormat="1" applyFont="1" applyFill="1" applyBorder="1"/>
    <xf numFmtId="4" fontId="12" fillId="2" borderId="8" xfId="0" applyNumberFormat="1" applyFont="1" applyFill="1" applyBorder="1" applyAlignment="1">
      <alignment vertical="center"/>
    </xf>
    <xf numFmtId="0" fontId="12" fillId="2" borderId="8" xfId="0" applyFont="1" applyFill="1" applyBorder="1" applyAlignment="1">
      <alignment horizontal="center" vertical="center"/>
    </xf>
    <xf numFmtId="166" fontId="12" fillId="2" borderId="9" xfId="0" applyNumberFormat="1" applyFont="1" applyFill="1" applyBorder="1"/>
    <xf numFmtId="165" fontId="12" fillId="2" borderId="9" xfId="0" applyNumberFormat="1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vertical="top" wrapText="1"/>
    </xf>
    <xf numFmtId="4" fontId="12" fillId="2" borderId="9" xfId="0" applyNumberFormat="1" applyFont="1" applyFill="1" applyBorder="1" applyAlignment="1">
      <alignment vertical="center" wrapText="1"/>
    </xf>
    <xf numFmtId="4" fontId="12" fillId="2" borderId="9" xfId="0" applyNumberFormat="1" applyFont="1" applyFill="1" applyBorder="1" applyAlignment="1">
      <alignment horizontal="right" vertical="center" wrapText="1"/>
    </xf>
    <xf numFmtId="165" fontId="12" fillId="2" borderId="9" xfId="0" applyNumberFormat="1" applyFont="1" applyFill="1" applyBorder="1" applyAlignment="1">
      <alignment horizontal="right" wrapText="1"/>
    </xf>
    <xf numFmtId="4" fontId="12" fillId="2" borderId="9" xfId="0" applyNumberFormat="1" applyFont="1" applyFill="1" applyBorder="1" applyAlignment="1">
      <alignment horizontal="right" wrapText="1"/>
    </xf>
    <xf numFmtId="0" fontId="12" fillId="2" borderId="18" xfId="0" applyFont="1" applyFill="1" applyBorder="1" applyAlignment="1">
      <alignment vertical="center" wrapText="1"/>
    </xf>
    <xf numFmtId="49" fontId="11" fillId="7" borderId="9" xfId="0" applyNumberFormat="1" applyFont="1" applyFill="1" applyBorder="1" applyAlignment="1">
      <alignment wrapText="1"/>
    </xf>
    <xf numFmtId="4" fontId="12" fillId="2" borderId="9" xfId="0" applyNumberFormat="1" applyFont="1" applyFill="1" applyBorder="1" applyAlignment="1">
      <alignment vertical="top"/>
    </xf>
    <xf numFmtId="3" fontId="12" fillId="2" borderId="9" xfId="0" applyNumberFormat="1" applyFont="1" applyFill="1" applyBorder="1" applyAlignment="1">
      <alignment wrapText="1"/>
    </xf>
    <xf numFmtId="164" fontId="12" fillId="2" borderId="9" xfId="0" applyNumberFormat="1" applyFont="1" applyFill="1" applyBorder="1" applyAlignment="1">
      <alignment horizontal="right" wrapText="1"/>
    </xf>
    <xf numFmtId="164" fontId="12" fillId="2" borderId="9" xfId="0" applyNumberFormat="1" applyFont="1" applyFill="1" applyBorder="1" applyAlignment="1">
      <alignment vertical="center" wrapText="1"/>
    </xf>
    <xf numFmtId="0" fontId="12" fillId="8" borderId="9" xfId="0" applyFont="1" applyFill="1" applyBorder="1" applyAlignment="1">
      <alignment horizontal="center"/>
    </xf>
    <xf numFmtId="0" fontId="12" fillId="9" borderId="9" xfId="0" applyFont="1" applyFill="1" applyBorder="1" applyAlignment="1">
      <alignment wrapText="1"/>
    </xf>
    <xf numFmtId="0" fontId="12" fillId="9" borderId="9" xfId="0" applyFont="1" applyFill="1" applyBorder="1" applyAlignment="1">
      <alignment horizontal="center"/>
    </xf>
    <xf numFmtId="3" fontId="12" fillId="9" borderId="9" xfId="0" applyNumberFormat="1" applyFont="1" applyFill="1" applyBorder="1" applyAlignment="1">
      <alignment vertical="center" wrapText="1"/>
    </xf>
    <xf numFmtId="4" fontId="12" fillId="9" borderId="9" xfId="0" applyNumberFormat="1" applyFont="1" applyFill="1" applyBorder="1" applyAlignment="1">
      <alignment horizontal="right" wrapText="1"/>
    </xf>
    <xf numFmtId="4" fontId="12" fillId="9" borderId="9" xfId="0" applyNumberFormat="1" applyFont="1" applyFill="1" applyBorder="1"/>
    <xf numFmtId="0" fontId="12" fillId="9" borderId="9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2" fillId="2" borderId="18" xfId="0" applyFont="1" applyFill="1" applyBorder="1"/>
    <xf numFmtId="4" fontId="11" fillId="2" borderId="11" xfId="0" applyNumberFormat="1" applyFont="1" applyFill="1" applyBorder="1"/>
    <xf numFmtId="0" fontId="12" fillId="2" borderId="11" xfId="0" applyFont="1" applyFill="1" applyBorder="1" applyAlignment="1">
      <alignment vertical="center"/>
    </xf>
    <xf numFmtId="0" fontId="12" fillId="2" borderId="25" xfId="0" applyFont="1" applyFill="1" applyBorder="1"/>
    <xf numFmtId="0" fontId="12" fillId="2" borderId="25" xfId="0" applyFont="1" applyFill="1" applyBorder="1" applyAlignment="1">
      <alignment horizontal="center"/>
    </xf>
    <xf numFmtId="0" fontId="10" fillId="2" borderId="14" xfId="0" applyFont="1" applyFill="1" applyBorder="1"/>
    <xf numFmtId="0" fontId="12" fillId="2" borderId="12" xfId="0" applyFont="1" applyFill="1" applyBorder="1" applyAlignment="1">
      <alignment vertical="center"/>
    </xf>
    <xf numFmtId="0" fontId="12" fillId="2" borderId="18" xfId="0" applyFont="1" applyFill="1" applyBorder="1" applyAlignment="1">
      <alignment horizontal="center"/>
    </xf>
    <xf numFmtId="4" fontId="12" fillId="2" borderId="26" xfId="0" applyNumberFormat="1" applyFont="1" applyFill="1" applyBorder="1"/>
    <xf numFmtId="0" fontId="12" fillId="2" borderId="17" xfId="0" applyFont="1" applyFill="1" applyBorder="1" applyAlignment="1">
      <alignment vertical="center" wrapText="1"/>
    </xf>
    <xf numFmtId="0" fontId="10" fillId="2" borderId="11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wrapText="1"/>
    </xf>
    <xf numFmtId="0" fontId="12" fillId="2" borderId="19" xfId="0" applyFont="1" applyFill="1" applyBorder="1" applyAlignment="1">
      <alignment vertical="center" wrapText="1"/>
    </xf>
    <xf numFmtId="0" fontId="10" fillId="2" borderId="27" xfId="0" applyFont="1" applyFill="1" applyBorder="1" applyAlignment="1">
      <alignment horizontal="center"/>
    </xf>
    <xf numFmtId="0" fontId="12" fillId="2" borderId="28" xfId="0" applyFont="1" applyFill="1" applyBorder="1"/>
    <xf numFmtId="0" fontId="10" fillId="2" borderId="28" xfId="0" applyFont="1" applyFill="1" applyBorder="1"/>
    <xf numFmtId="0" fontId="12" fillId="2" borderId="27" xfId="0" applyFont="1" applyFill="1" applyBorder="1" applyAlignment="1">
      <alignment horizontal="center"/>
    </xf>
    <xf numFmtId="0" fontId="0" fillId="2" borderId="11" xfId="0" applyFill="1" applyBorder="1" applyAlignment="1">
      <alignment vertical="center" wrapText="1"/>
    </xf>
    <xf numFmtId="4" fontId="4" fillId="2" borderId="11" xfId="0" applyNumberFormat="1" applyFont="1" applyFill="1" applyBorder="1"/>
    <xf numFmtId="0" fontId="12" fillId="10" borderId="15" xfId="0" applyFont="1" applyFill="1" applyBorder="1" applyAlignment="1">
      <alignment horizontal="center"/>
    </xf>
    <xf numFmtId="49" fontId="11" fillId="11" borderId="20" xfId="0" applyNumberFormat="1" applyFont="1" applyFill="1" applyBorder="1"/>
    <xf numFmtId="0" fontId="10" fillId="11" borderId="20" xfId="0" applyFont="1" applyFill="1" applyBorder="1" applyAlignment="1">
      <alignment horizontal="center"/>
    </xf>
    <xf numFmtId="0" fontId="10" fillId="11" borderId="20" xfId="0" applyFont="1" applyFill="1" applyBorder="1"/>
    <xf numFmtId="4" fontId="10" fillId="11" borderId="20" xfId="0" applyNumberFormat="1" applyFont="1" applyFill="1" applyBorder="1"/>
    <xf numFmtId="4" fontId="11" fillId="11" borderId="20" xfId="0" applyNumberFormat="1" applyFont="1" applyFill="1" applyBorder="1"/>
    <xf numFmtId="0" fontId="10" fillId="11" borderId="16" xfId="0" applyFont="1" applyFill="1" applyBorder="1" applyAlignment="1">
      <alignment vertical="center" wrapText="1"/>
    </xf>
    <xf numFmtId="0" fontId="12" fillId="2" borderId="29" xfId="0" applyFont="1" applyFill="1" applyBorder="1" applyAlignment="1">
      <alignment horizontal="center"/>
    </xf>
    <xf numFmtId="0" fontId="11" fillId="2" borderId="21" xfId="0" applyFont="1" applyFill="1" applyBorder="1"/>
    <xf numFmtId="0" fontId="10" fillId="2" borderId="21" xfId="0" applyFont="1" applyFill="1" applyBorder="1" applyAlignment="1">
      <alignment horizontal="center"/>
    </xf>
    <xf numFmtId="4" fontId="11" fillId="2" borderId="12" xfId="0" applyNumberFormat="1" applyFont="1" applyFill="1" applyBorder="1"/>
    <xf numFmtId="0" fontId="10" fillId="2" borderId="12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horizontal="center"/>
    </xf>
    <xf numFmtId="0" fontId="10" fillId="2" borderId="5" xfId="0" applyFont="1" applyFill="1" applyBorder="1"/>
    <xf numFmtId="4" fontId="4" fillId="2" borderId="1" xfId="0" applyNumberFormat="1" applyFont="1" applyFill="1" applyBorder="1"/>
    <xf numFmtId="0" fontId="10" fillId="2" borderId="1" xfId="0" applyFont="1" applyFill="1" applyBorder="1" applyAlignment="1">
      <alignment vertical="center" wrapText="1"/>
    </xf>
    <xf numFmtId="0" fontId="10" fillId="2" borderId="30" xfId="0" applyFont="1" applyFill="1" applyBorder="1" applyAlignment="1">
      <alignment horizontal="center"/>
    </xf>
    <xf numFmtId="0" fontId="10" fillId="2" borderId="31" xfId="0" applyFont="1" applyFill="1" applyBorder="1"/>
    <xf numFmtId="0" fontId="10" fillId="2" borderId="31" xfId="0" applyFont="1" applyFill="1" applyBorder="1" applyAlignment="1">
      <alignment horizontal="center"/>
    </xf>
    <xf numFmtId="4" fontId="10" fillId="2" borderId="31" xfId="0" applyNumberFormat="1" applyFont="1" applyFill="1" applyBorder="1"/>
    <xf numFmtId="4" fontId="11" fillId="2" borderId="31" xfId="0" applyNumberFormat="1" applyFont="1" applyFill="1" applyBorder="1"/>
    <xf numFmtId="0" fontId="0" fillId="2" borderId="31" xfId="0" applyFill="1" applyBorder="1" applyAlignment="1">
      <alignment vertical="center" wrapText="1"/>
    </xf>
    <xf numFmtId="0" fontId="11" fillId="2" borderId="31" xfId="0" applyFont="1" applyFill="1" applyBorder="1"/>
    <xf numFmtId="0" fontId="11" fillId="2" borderId="8" xfId="0" applyFont="1" applyFill="1" applyBorder="1"/>
    <xf numFmtId="0" fontId="11" fillId="2" borderId="1" xfId="0" applyFont="1" applyFill="1" applyBorder="1"/>
    <xf numFmtId="164" fontId="11" fillId="2" borderId="1" xfId="0" applyNumberFormat="1" applyFont="1" applyFill="1" applyBorder="1"/>
    <xf numFmtId="0" fontId="11" fillId="2" borderId="17" xfId="0" applyFont="1" applyFill="1" applyBorder="1"/>
    <xf numFmtId="164" fontId="12" fillId="2" borderId="8" xfId="0" applyNumberFormat="1" applyFont="1" applyFill="1" applyBorder="1" applyAlignment="1">
      <alignment horizontal="center" vertical="center"/>
    </xf>
    <xf numFmtId="49" fontId="12" fillId="2" borderId="9" xfId="0" applyNumberFormat="1" applyFont="1" applyFill="1" applyBorder="1"/>
    <xf numFmtId="49" fontId="12" fillId="2" borderId="9" xfId="0" applyNumberFormat="1" applyFont="1" applyFill="1" applyBorder="1" applyAlignment="1">
      <alignment vertical="center"/>
    </xf>
    <xf numFmtId="0" fontId="13" fillId="2" borderId="9" xfId="0" applyFont="1" applyFill="1" applyBorder="1" applyAlignment="1">
      <alignment vertical="center"/>
    </xf>
    <xf numFmtId="0" fontId="13" fillId="2" borderId="9" xfId="0" applyFont="1" applyFill="1" applyBorder="1"/>
    <xf numFmtId="0" fontId="12" fillId="2" borderId="27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wrapText="1"/>
    </xf>
    <xf numFmtId="0" fontId="12" fillId="2" borderId="11" xfId="0" applyFont="1" applyFill="1" applyBorder="1" applyAlignment="1">
      <alignment horizontal="center" vertical="center"/>
    </xf>
    <xf numFmtId="164" fontId="12" fillId="2" borderId="19" xfId="0" applyNumberFormat="1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164" fontId="10" fillId="2" borderId="13" xfId="0" applyNumberFormat="1" applyFont="1" applyFill="1" applyBorder="1" applyAlignment="1">
      <alignment horizontal="center" vertical="center"/>
    </xf>
    <xf numFmtId="164" fontId="11" fillId="2" borderId="9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0" fontId="10" fillId="2" borderId="1" xfId="0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11" fillId="2" borderId="12" xfId="0" applyNumberFormat="1" applyFont="1" applyFill="1" applyBorder="1" applyAlignment="1">
      <alignment horizontal="center" vertical="center"/>
    </xf>
    <xf numFmtId="0" fontId="4" fillId="2" borderId="8" xfId="0" applyFont="1" applyFill="1" applyBorder="1"/>
    <xf numFmtId="0" fontId="11" fillId="4" borderId="9" xfId="0" applyFont="1" applyFill="1" applyBorder="1" applyAlignment="1">
      <alignment horizontal="center"/>
    </xf>
    <xf numFmtId="0" fontId="13" fillId="2" borderId="9" xfId="0" applyFont="1" applyFill="1" applyBorder="1" applyAlignment="1">
      <alignment wrapText="1"/>
    </xf>
    <xf numFmtId="0" fontId="12" fillId="2" borderId="18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11" borderId="15" xfId="0" applyFont="1" applyFill="1" applyBorder="1" applyAlignment="1">
      <alignment horizontal="center"/>
    </xf>
    <xf numFmtId="0" fontId="0" fillId="11" borderId="16" xfId="0" applyFill="1" applyBorder="1" applyAlignment="1">
      <alignment vertical="center" wrapText="1"/>
    </xf>
    <xf numFmtId="0" fontId="10" fillId="2" borderId="32" xfId="0" applyFont="1" applyFill="1" applyBorder="1" applyAlignment="1">
      <alignment horizontal="center"/>
    </xf>
    <xf numFmtId="0" fontId="10" fillId="2" borderId="33" xfId="0" applyFont="1" applyFill="1" applyBorder="1" applyAlignment="1">
      <alignment horizontal="center"/>
    </xf>
    <xf numFmtId="0" fontId="11" fillId="2" borderId="33" xfId="0" applyFont="1" applyFill="1" applyBorder="1"/>
    <xf numFmtId="49" fontId="11" fillId="4" borderId="15" xfId="0" applyNumberFormat="1" applyFont="1" applyFill="1" applyBorder="1"/>
    <xf numFmtId="0" fontId="10" fillId="2" borderId="34" xfId="0" applyFont="1" applyFill="1" applyBorder="1" applyAlignment="1">
      <alignment horizontal="center"/>
    </xf>
    <xf numFmtId="0" fontId="14" fillId="2" borderId="9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horizontal="center" vertical="center"/>
    </xf>
    <xf numFmtId="4" fontId="14" fillId="2" borderId="9" xfId="0" applyNumberFormat="1" applyFont="1" applyFill="1" applyBorder="1" applyAlignment="1">
      <alignment vertical="center"/>
    </xf>
    <xf numFmtId="0" fontId="12" fillId="2" borderId="11" xfId="0" applyFont="1" applyFill="1" applyBorder="1" applyAlignment="1">
      <alignment vertical="top" wrapText="1"/>
    </xf>
    <xf numFmtId="0" fontId="12" fillId="2" borderId="19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vertical="top" wrapText="1"/>
    </xf>
    <xf numFmtId="4" fontId="4" fillId="2" borderId="12" xfId="0" applyNumberFormat="1" applyFont="1" applyFill="1" applyBorder="1"/>
    <xf numFmtId="4" fontId="12" fillId="2" borderId="8" xfId="0" applyNumberFormat="1" applyFont="1" applyFill="1" applyBorder="1" applyAlignment="1">
      <alignment horizontal="left" vertical="center" wrapText="1"/>
    </xf>
    <xf numFmtId="4" fontId="12" fillId="2" borderId="9" xfId="0" applyNumberFormat="1" applyFont="1" applyFill="1" applyBorder="1" applyAlignment="1">
      <alignment horizontal="left" vertical="center" wrapText="1"/>
    </xf>
    <xf numFmtId="0" fontId="12" fillId="2" borderId="12" xfId="0" applyFont="1" applyFill="1" applyBorder="1" applyAlignment="1">
      <alignment vertical="top" wrapText="1"/>
    </xf>
    <xf numFmtId="0" fontId="4" fillId="2" borderId="12" xfId="0" applyFont="1" applyFill="1" applyBorder="1"/>
    <xf numFmtId="0" fontId="4" fillId="2" borderId="13" xfId="0" applyFont="1" applyFill="1" applyBorder="1"/>
    <xf numFmtId="49" fontId="4" fillId="2" borderId="1" xfId="0" applyNumberFormat="1" applyFont="1" applyFill="1" applyBorder="1" applyAlignment="1">
      <alignment horizontal="center"/>
    </xf>
    <xf numFmtId="49" fontId="4" fillId="4" borderId="1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10" fillId="2" borderId="1" xfId="0" applyNumberFormat="1" applyFont="1" applyFill="1" applyBorder="1" applyAlignment="1">
      <alignment horizontal="center"/>
    </xf>
    <xf numFmtId="49" fontId="10" fillId="2" borderId="8" xfId="0" applyNumberFormat="1" applyFont="1" applyFill="1" applyBorder="1"/>
    <xf numFmtId="49" fontId="10" fillId="2" borderId="8" xfId="0" applyNumberFormat="1" applyFont="1" applyFill="1" applyBorder="1" applyAlignment="1">
      <alignment horizontal="center"/>
    </xf>
    <xf numFmtId="0" fontId="10" fillId="2" borderId="8" xfId="0" applyNumberFormat="1" applyFont="1" applyFill="1" applyBorder="1"/>
    <xf numFmtId="49" fontId="10" fillId="2" borderId="11" xfId="0" applyNumberFormat="1" applyFont="1" applyFill="1" applyBorder="1"/>
    <xf numFmtId="49" fontId="10" fillId="2" borderId="11" xfId="0" applyNumberFormat="1" applyFont="1" applyFill="1" applyBorder="1" applyAlignment="1">
      <alignment horizontal="center"/>
    </xf>
    <xf numFmtId="0" fontId="10" fillId="2" borderId="11" xfId="0" applyNumberFormat="1" applyFont="1" applyFill="1" applyBorder="1"/>
    <xf numFmtId="0" fontId="0" fillId="2" borderId="18" xfId="0" applyFill="1" applyBorder="1"/>
    <xf numFmtId="49" fontId="15" fillId="2" borderId="11" xfId="0" applyNumberFormat="1" applyFont="1" applyFill="1" applyBorder="1"/>
    <xf numFmtId="0" fontId="1" fillId="2" borderId="11" xfId="0" applyFont="1" applyFill="1" applyBorder="1" applyAlignment="1">
      <alignment horizontal="center"/>
    </xf>
    <xf numFmtId="0" fontId="1" fillId="2" borderId="11" xfId="0" applyFont="1" applyFill="1" applyBorder="1"/>
    <xf numFmtId="4" fontId="1" fillId="2" borderId="11" xfId="0" applyNumberFormat="1" applyFont="1" applyFill="1" applyBorder="1"/>
    <xf numFmtId="49" fontId="1" fillId="2" borderId="11" xfId="0" applyNumberFormat="1" applyFont="1" applyFill="1" applyBorder="1"/>
    <xf numFmtId="0" fontId="1" fillId="2" borderId="11" xfId="0" applyFont="1" applyFill="1" applyBorder="1" applyAlignment="1">
      <alignment horizontal="left" wrapText="1"/>
    </xf>
    <xf numFmtId="0" fontId="0" fillId="2" borderId="15" xfId="0" applyFill="1" applyBorder="1"/>
    <xf numFmtId="0" fontId="2" fillId="2" borderId="32" xfId="0" applyFont="1" applyFill="1" applyBorder="1" applyAlignment="1">
      <alignment horizontal="center"/>
    </xf>
    <xf numFmtId="0" fontId="2" fillId="2" borderId="35" xfId="0" applyFont="1" applyFill="1" applyBorder="1" applyAlignment="1">
      <alignment horizontal="center"/>
    </xf>
    <xf numFmtId="0" fontId="0" fillId="2" borderId="29" xfId="0" applyFill="1" applyBorder="1"/>
    <xf numFmtId="0" fontId="0" fillId="2" borderId="21" xfId="0" applyFill="1" applyBorder="1"/>
    <xf numFmtId="0" fontId="1" fillId="2" borderId="21" xfId="0" applyFont="1" applyFill="1" applyBorder="1" applyAlignment="1">
      <alignment horizontal="center"/>
    </xf>
    <xf numFmtId="0" fontId="1" fillId="2" borderId="21" xfId="0" applyFont="1" applyFill="1" applyBorder="1"/>
    <xf numFmtId="4" fontId="1" fillId="2" borderId="21" xfId="0" applyNumberFormat="1" applyFont="1" applyFill="1" applyBorder="1"/>
    <xf numFmtId="0" fontId="0" fillId="2" borderId="4" xfId="0" applyFill="1" applyBorder="1" applyAlignment="1">
      <alignment vertical="center"/>
    </xf>
    <xf numFmtId="0" fontId="0" fillId="2" borderId="6" xfId="0" applyFill="1" applyBorder="1"/>
    <xf numFmtId="0" fontId="0" fillId="2" borderId="37" xfId="0" applyFill="1" applyBorder="1"/>
    <xf numFmtId="4" fontId="0" fillId="2" borderId="37" xfId="0" applyNumberFormat="1" applyFill="1" applyBorder="1"/>
    <xf numFmtId="0" fontId="0" fillId="2" borderId="37" xfId="0" applyFill="1" applyBorder="1" applyAlignment="1">
      <alignment vertical="center"/>
    </xf>
    <xf numFmtId="4" fontId="11" fillId="2" borderId="15" xfId="0" applyNumberFormat="1" applyFont="1" applyFill="1" applyBorder="1"/>
    <xf numFmtId="4" fontId="0" fillId="2" borderId="39" xfId="0" applyNumberFormat="1" applyFill="1" applyBorder="1"/>
    <xf numFmtId="4" fontId="4" fillId="2" borderId="40" xfId="0" applyNumberFormat="1" applyFont="1" applyFill="1" applyBorder="1"/>
    <xf numFmtId="4" fontId="4" fillId="2" borderId="27" xfId="0" applyNumberFormat="1" applyFont="1" applyFill="1" applyBorder="1"/>
    <xf numFmtId="4" fontId="1" fillId="2" borderId="27" xfId="0" applyNumberFormat="1" applyFont="1" applyFill="1" applyBorder="1"/>
    <xf numFmtId="49" fontId="12" fillId="2" borderId="41" xfId="0" applyNumberFormat="1" applyFont="1" applyFill="1" applyBorder="1" applyAlignment="1">
      <alignment horizontal="left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0" fillId="2" borderId="38" xfId="0" applyFill="1" applyBorder="1" applyAlignment="1">
      <alignment vertical="center"/>
    </xf>
    <xf numFmtId="49" fontId="1" fillId="2" borderId="11" xfId="0" applyNumberFormat="1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left" wrapText="1"/>
    </xf>
    <xf numFmtId="0" fontId="1" fillId="2" borderId="27" xfId="0" applyFont="1" applyFill="1" applyBorder="1" applyAlignment="1">
      <alignment horizontal="left" wrapText="1"/>
    </xf>
    <xf numFmtId="49" fontId="1" fillId="2" borderId="20" xfId="0" applyNumberFormat="1" applyFont="1" applyFill="1" applyBorder="1" applyAlignment="1">
      <alignment horizontal="center" wrapText="1"/>
    </xf>
    <xf numFmtId="0" fontId="1" fillId="2" borderId="20" xfId="0" applyFont="1" applyFill="1" applyBorder="1" applyAlignment="1">
      <alignment horizontal="center" wrapText="1"/>
    </xf>
    <xf numFmtId="49" fontId="1" fillId="2" borderId="21" xfId="0" applyNumberFormat="1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2" borderId="36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CF305"/>
      <rgbColor rgb="FFDD0806"/>
      <rgbColor rgb="FFC0C0C0"/>
      <rgbColor rgb="FFCCFFFF"/>
      <rgbColor rgb="FFCCFFCC"/>
      <rgbColor rgb="FFFFFF99"/>
      <rgbColor rgb="FFFF0000"/>
      <rgbColor rgb="FFFFFF00"/>
      <rgbColor rgb="FFFF9900"/>
      <rgbColor rgb="FFFFCC99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73"/>
  <sheetViews>
    <sheetView showGridLines="0" tabSelected="1" workbookViewId="0">
      <selection activeCell="H1" sqref="H1:I1048576"/>
    </sheetView>
  </sheetViews>
  <sheetFormatPr defaultColWidth="8.88671875" defaultRowHeight="12.75" customHeight="1" x14ac:dyDescent="0.25"/>
  <cols>
    <col min="1" max="1" width="5" style="1" customWidth="1"/>
    <col min="2" max="2" width="50.88671875" style="1" customWidth="1"/>
    <col min="3" max="3" width="11.77734375" style="1" customWidth="1"/>
    <col min="4" max="4" width="8" style="1" customWidth="1"/>
    <col min="5" max="5" width="10" style="1" customWidth="1"/>
    <col min="6" max="6" width="14" style="1" customWidth="1"/>
    <col min="7" max="7" width="33.44140625" style="1" customWidth="1"/>
    <col min="8" max="8" width="8.88671875" style="1" customWidth="1"/>
    <col min="9" max="16384" width="8.88671875" style="1"/>
  </cols>
  <sheetData>
    <row r="1" spans="1:7" ht="13.65" customHeight="1" x14ac:dyDescent="0.25">
      <c r="A1" s="2"/>
      <c r="B1" s="2"/>
      <c r="C1" s="2"/>
      <c r="D1" s="2"/>
      <c r="E1" s="2"/>
      <c r="F1" s="2"/>
      <c r="G1" s="3"/>
    </row>
    <row r="2" spans="1:7" ht="16.649999999999999" customHeight="1" x14ac:dyDescent="0.3">
      <c r="A2" s="2"/>
      <c r="B2" s="4" t="s">
        <v>0</v>
      </c>
      <c r="C2" s="2"/>
      <c r="D2" s="2"/>
      <c r="E2" s="2"/>
      <c r="F2" s="2"/>
      <c r="G2" s="5"/>
    </row>
    <row r="3" spans="1:7" ht="16.649999999999999" customHeight="1" x14ac:dyDescent="0.3">
      <c r="A3" s="2"/>
      <c r="B3" s="4" t="s">
        <v>1</v>
      </c>
      <c r="C3" s="2"/>
      <c r="D3" s="2"/>
      <c r="E3" s="2"/>
      <c r="F3" s="6"/>
      <c r="G3" s="5"/>
    </row>
    <row r="4" spans="1:7" ht="13.65" customHeight="1" x14ac:dyDescent="0.25">
      <c r="A4" s="7"/>
      <c r="B4" s="7"/>
      <c r="C4" s="7"/>
      <c r="D4" s="7"/>
      <c r="E4" s="7"/>
      <c r="F4" s="7"/>
      <c r="G4" s="8"/>
    </row>
    <row r="5" spans="1:7" ht="14.55" customHeight="1" x14ac:dyDescent="0.25">
      <c r="A5" s="9"/>
      <c r="B5" s="10"/>
      <c r="C5" s="11"/>
      <c r="D5" s="12"/>
      <c r="E5" s="13"/>
      <c r="F5" s="14"/>
      <c r="G5" s="15"/>
    </row>
    <row r="6" spans="1:7" ht="14.55" customHeight="1" x14ac:dyDescent="0.25">
      <c r="A6" s="16"/>
      <c r="B6" s="17" t="s">
        <v>2</v>
      </c>
      <c r="C6" s="18">
        <f>SUM(C8+C10+C18+C25+C27+C28)+C29+C30</f>
        <v>0</v>
      </c>
      <c r="D6" s="19"/>
      <c r="E6" s="20"/>
      <c r="F6" s="21"/>
      <c r="G6" s="22"/>
    </row>
    <row r="7" spans="1:7" ht="13.65" customHeight="1" x14ac:dyDescent="0.25">
      <c r="A7" s="2"/>
      <c r="B7" s="23" t="s">
        <v>3</v>
      </c>
      <c r="C7" s="24"/>
      <c r="D7" s="2"/>
      <c r="E7" s="25"/>
      <c r="F7" s="25"/>
      <c r="G7" s="3"/>
    </row>
    <row r="8" spans="1:7" ht="13.65" customHeight="1" x14ac:dyDescent="0.25">
      <c r="A8" s="26" t="s">
        <v>4</v>
      </c>
      <c r="B8" s="27" t="s">
        <v>5</v>
      </c>
      <c r="C8" s="28">
        <f>F39</f>
        <v>0</v>
      </c>
      <c r="D8" s="2"/>
      <c r="E8" s="25"/>
      <c r="F8" s="25"/>
      <c r="G8" s="3"/>
    </row>
    <row r="9" spans="1:7" ht="13.65" customHeight="1" x14ac:dyDescent="0.25">
      <c r="A9" s="29"/>
      <c r="B9" s="30"/>
      <c r="C9" s="28"/>
      <c r="D9" s="2"/>
      <c r="E9" s="25"/>
      <c r="F9" s="25"/>
      <c r="G9" s="31"/>
    </row>
    <row r="10" spans="1:7" ht="13.65" customHeight="1" x14ac:dyDescent="0.25">
      <c r="A10" s="26" t="s">
        <v>6</v>
      </c>
      <c r="B10" s="27" t="s">
        <v>7</v>
      </c>
      <c r="C10" s="28">
        <f>F201</f>
        <v>0</v>
      </c>
      <c r="D10" s="2"/>
      <c r="E10" s="25"/>
      <c r="F10" s="25"/>
      <c r="G10" s="3"/>
    </row>
    <row r="11" spans="1:7" ht="13.65" customHeight="1" x14ac:dyDescent="0.25">
      <c r="A11" s="2"/>
      <c r="B11" s="23" t="s">
        <v>8</v>
      </c>
      <c r="C11" s="32"/>
      <c r="D11" s="2"/>
      <c r="E11" s="25"/>
      <c r="F11" s="25"/>
      <c r="G11" s="3"/>
    </row>
    <row r="12" spans="1:7" ht="13.65" customHeight="1" x14ac:dyDescent="0.25">
      <c r="A12" s="2"/>
      <c r="B12" s="23" t="s">
        <v>9</v>
      </c>
      <c r="C12" s="32"/>
      <c r="D12" s="2"/>
      <c r="E12" s="25"/>
      <c r="F12" s="25"/>
      <c r="G12" s="3"/>
    </row>
    <row r="13" spans="1:7" ht="13.65" customHeight="1" x14ac:dyDescent="0.25">
      <c r="A13" s="2"/>
      <c r="B13" s="23" t="s">
        <v>10</v>
      </c>
      <c r="C13" s="32"/>
      <c r="D13" s="2"/>
      <c r="E13" s="25"/>
      <c r="F13" s="25"/>
      <c r="G13" s="3"/>
    </row>
    <row r="14" spans="1:7" ht="13.65" customHeight="1" x14ac:dyDescent="0.25">
      <c r="A14" s="2"/>
      <c r="B14" s="23" t="s">
        <v>11</v>
      </c>
      <c r="C14" s="32"/>
      <c r="D14" s="2"/>
      <c r="E14" s="25"/>
      <c r="F14" s="25"/>
      <c r="G14" s="3"/>
    </row>
    <row r="15" spans="1:7" ht="13.65" customHeight="1" x14ac:dyDescent="0.25">
      <c r="A15" s="2"/>
      <c r="B15" s="23" t="s">
        <v>12</v>
      </c>
      <c r="C15" s="32"/>
      <c r="D15" s="2"/>
      <c r="E15" s="25"/>
      <c r="F15" s="25"/>
      <c r="G15" s="3"/>
    </row>
    <row r="16" spans="1:7" ht="13.65" customHeight="1" x14ac:dyDescent="0.25">
      <c r="A16" s="2"/>
      <c r="B16" s="23" t="s">
        <v>13</v>
      </c>
      <c r="C16" s="32"/>
      <c r="D16" s="2"/>
      <c r="E16" s="25"/>
      <c r="F16" s="25"/>
      <c r="G16" s="3"/>
    </row>
    <row r="17" spans="1:7" ht="13.65" customHeight="1" x14ac:dyDescent="0.25">
      <c r="A17" s="2"/>
      <c r="B17" s="2"/>
      <c r="C17" s="32"/>
      <c r="D17" s="2"/>
      <c r="E17" s="25"/>
      <c r="F17" s="25"/>
      <c r="G17" s="3"/>
    </row>
    <row r="18" spans="1:7" ht="13.65" customHeight="1" x14ac:dyDescent="0.25">
      <c r="A18" s="26" t="s">
        <v>14</v>
      </c>
      <c r="B18" s="27" t="s">
        <v>15</v>
      </c>
      <c r="C18" s="28">
        <f>SUM(C19:C23)</f>
        <v>0</v>
      </c>
      <c r="D18" s="2"/>
      <c r="E18" s="25"/>
      <c r="F18" s="25"/>
      <c r="G18" s="3"/>
    </row>
    <row r="19" spans="1:7" ht="13.65" customHeight="1" x14ac:dyDescent="0.25">
      <c r="A19" s="2"/>
      <c r="B19" s="23" t="s">
        <v>16</v>
      </c>
      <c r="C19" s="32"/>
      <c r="D19" s="2"/>
      <c r="E19" s="25"/>
      <c r="F19" s="25"/>
      <c r="G19" s="3"/>
    </row>
    <row r="20" spans="1:7" ht="13.65" customHeight="1" x14ac:dyDescent="0.25">
      <c r="A20" s="2"/>
      <c r="B20" s="23" t="s">
        <v>17</v>
      </c>
      <c r="C20" s="32"/>
      <c r="D20" s="2"/>
      <c r="E20" s="25"/>
      <c r="F20" s="25"/>
      <c r="G20" s="3"/>
    </row>
    <row r="21" spans="1:7" ht="13.65" customHeight="1" x14ac:dyDescent="0.25">
      <c r="A21" s="2"/>
      <c r="B21" s="33" t="s">
        <v>18</v>
      </c>
      <c r="C21" s="32"/>
      <c r="D21" s="2"/>
      <c r="E21" s="25"/>
      <c r="F21" s="25"/>
      <c r="G21" s="3"/>
    </row>
    <row r="22" spans="1:7" ht="13.65" customHeight="1" x14ac:dyDescent="0.25">
      <c r="A22" s="2"/>
      <c r="B22" s="33" t="s">
        <v>19</v>
      </c>
      <c r="C22" s="32"/>
      <c r="D22" s="25"/>
      <c r="E22" s="25"/>
      <c r="F22" s="25"/>
      <c r="G22" s="3"/>
    </row>
    <row r="23" spans="1:7" ht="13.65" customHeight="1" x14ac:dyDescent="0.25">
      <c r="A23" s="2"/>
      <c r="B23" s="23" t="s">
        <v>20</v>
      </c>
      <c r="C23" s="32"/>
      <c r="D23" s="2"/>
      <c r="E23" s="25"/>
      <c r="F23" s="25"/>
      <c r="G23" s="3"/>
    </row>
    <row r="24" spans="1:7" ht="13.65" customHeight="1" x14ac:dyDescent="0.25">
      <c r="A24" s="2"/>
      <c r="B24" s="2"/>
      <c r="C24" s="32"/>
      <c r="D24" s="2"/>
      <c r="E24" s="25"/>
      <c r="F24" s="25"/>
      <c r="G24" s="3"/>
    </row>
    <row r="25" spans="1:7" ht="13.65" customHeight="1" x14ac:dyDescent="0.25">
      <c r="A25" s="26" t="s">
        <v>21</v>
      </c>
      <c r="B25" s="27" t="s">
        <v>22</v>
      </c>
      <c r="C25" s="28">
        <f>F493</f>
        <v>0</v>
      </c>
      <c r="D25" s="2"/>
      <c r="E25" s="25"/>
      <c r="F25" s="25"/>
      <c r="G25" s="3"/>
    </row>
    <row r="26" spans="1:7" ht="13.65" customHeight="1" x14ac:dyDescent="0.25">
      <c r="A26" s="2"/>
      <c r="B26" s="2"/>
      <c r="C26" s="32"/>
      <c r="D26" s="2"/>
      <c r="E26" s="25"/>
      <c r="F26" s="25"/>
      <c r="G26" s="3"/>
    </row>
    <row r="27" spans="1:7" ht="13.65" customHeight="1" x14ac:dyDescent="0.25">
      <c r="A27" s="26" t="s">
        <v>23</v>
      </c>
      <c r="B27" s="27" t="s">
        <v>24</v>
      </c>
      <c r="C27" s="28">
        <f>F516</f>
        <v>0</v>
      </c>
      <c r="D27" s="2"/>
      <c r="E27" s="25"/>
      <c r="F27" s="25"/>
      <c r="G27" s="3"/>
    </row>
    <row r="28" spans="1:7" ht="13.65" customHeight="1" x14ac:dyDescent="0.25">
      <c r="A28" s="26" t="s">
        <v>25</v>
      </c>
      <c r="B28" s="27" t="s">
        <v>26</v>
      </c>
      <c r="C28" s="28">
        <f>F523</f>
        <v>0</v>
      </c>
      <c r="D28" s="2"/>
      <c r="E28" s="25"/>
      <c r="F28" s="25"/>
      <c r="G28" s="3"/>
    </row>
    <row r="29" spans="1:7" ht="13.65" customHeight="1" x14ac:dyDescent="0.25">
      <c r="A29" s="26" t="s">
        <v>27</v>
      </c>
      <c r="B29" s="27" t="s">
        <v>28</v>
      </c>
      <c r="C29" s="28">
        <f>F525+F526+F527+F528+F529</f>
        <v>0</v>
      </c>
      <c r="D29" s="2"/>
      <c r="E29" s="25"/>
      <c r="F29" s="25"/>
      <c r="G29" s="3"/>
    </row>
    <row r="30" spans="1:7" ht="13.65" customHeight="1" x14ac:dyDescent="0.25">
      <c r="A30" s="2"/>
      <c r="B30" s="2"/>
      <c r="C30" s="2"/>
      <c r="D30" s="2"/>
      <c r="E30" s="25"/>
      <c r="F30" s="25"/>
      <c r="G30" s="3"/>
    </row>
    <row r="31" spans="1:7" ht="24.9" customHeight="1" x14ac:dyDescent="0.25">
      <c r="A31" s="34"/>
      <c r="B31" s="34"/>
      <c r="C31" s="34"/>
      <c r="D31" s="34"/>
      <c r="E31" s="35"/>
      <c r="F31" s="35"/>
      <c r="G31" s="36"/>
    </row>
    <row r="32" spans="1:7" ht="25.05" customHeight="1" x14ac:dyDescent="0.25">
      <c r="A32" s="37" t="s">
        <v>29</v>
      </c>
      <c r="B32" s="37" t="s">
        <v>30</v>
      </c>
      <c r="C32" s="37" t="s">
        <v>31</v>
      </c>
      <c r="D32" s="37" t="s">
        <v>32</v>
      </c>
      <c r="E32" s="37" t="s">
        <v>33</v>
      </c>
      <c r="F32" s="37" t="s">
        <v>34</v>
      </c>
      <c r="G32" s="37" t="s">
        <v>35</v>
      </c>
    </row>
    <row r="33" spans="1:7" ht="13.65" customHeight="1" x14ac:dyDescent="0.25">
      <c r="A33" s="38" t="s">
        <v>36</v>
      </c>
      <c r="B33" s="38" t="s">
        <v>37</v>
      </c>
      <c r="C33" s="38" t="s">
        <v>38</v>
      </c>
      <c r="D33" s="38" t="s">
        <v>39</v>
      </c>
      <c r="E33" s="38" t="s">
        <v>40</v>
      </c>
      <c r="F33" s="38" t="s">
        <v>41</v>
      </c>
      <c r="G33" s="39" t="s">
        <v>42</v>
      </c>
    </row>
    <row r="34" spans="1:7" ht="26.25" customHeight="1" x14ac:dyDescent="0.25">
      <c r="A34" s="40" t="s">
        <v>4</v>
      </c>
      <c r="B34" s="41" t="s">
        <v>43</v>
      </c>
      <c r="C34" s="42"/>
      <c r="D34" s="43"/>
      <c r="E34" s="44"/>
      <c r="F34" s="44"/>
      <c r="G34" s="45"/>
    </row>
    <row r="35" spans="1:7" ht="84.75" customHeight="1" x14ac:dyDescent="0.25">
      <c r="A35" s="46">
        <v>1</v>
      </c>
      <c r="B35" s="47" t="s">
        <v>44</v>
      </c>
      <c r="C35" s="48" t="s">
        <v>45</v>
      </c>
      <c r="D35" s="49">
        <v>1</v>
      </c>
      <c r="E35" s="50"/>
      <c r="F35" s="50">
        <f>E35</f>
        <v>0</v>
      </c>
      <c r="G35" s="51"/>
    </row>
    <row r="36" spans="1:7" ht="46.5" hidden="1" customHeight="1" x14ac:dyDescent="0.25">
      <c r="A36" s="46">
        <v>2</v>
      </c>
      <c r="B36" s="52"/>
      <c r="C36" s="53"/>
      <c r="D36" s="53"/>
      <c r="E36" s="50"/>
      <c r="F36" s="50"/>
      <c r="G36" s="51"/>
    </row>
    <row r="37" spans="1:7" ht="12" hidden="1" customHeight="1" x14ac:dyDescent="0.25">
      <c r="A37" s="46">
        <v>3</v>
      </c>
      <c r="B37" s="52"/>
      <c r="C37" s="53"/>
      <c r="D37" s="53"/>
      <c r="E37" s="50"/>
      <c r="F37" s="50"/>
      <c r="G37" s="51"/>
    </row>
    <row r="38" spans="1:7" ht="22.95" customHeight="1" x14ac:dyDescent="0.25">
      <c r="A38" s="54">
        <v>2</v>
      </c>
      <c r="B38" s="55" t="s">
        <v>46</v>
      </c>
      <c r="C38" s="56" t="s">
        <v>45</v>
      </c>
      <c r="D38" s="57">
        <v>1</v>
      </c>
      <c r="E38" s="58"/>
      <c r="F38" s="58"/>
      <c r="G38" s="59"/>
    </row>
    <row r="39" spans="1:7" ht="13.65" customHeight="1" x14ac:dyDescent="0.25">
      <c r="A39" s="60"/>
      <c r="B39" s="61"/>
      <c r="C39" s="62"/>
      <c r="D39" s="63"/>
      <c r="E39" s="64"/>
      <c r="F39" s="65">
        <f>SUM(F35:F38)</f>
        <v>0</v>
      </c>
      <c r="G39" s="66"/>
    </row>
    <row r="40" spans="1:7" ht="13.65" customHeight="1" x14ac:dyDescent="0.25">
      <c r="A40" s="67" t="s">
        <v>6</v>
      </c>
      <c r="B40" s="68" t="s">
        <v>7</v>
      </c>
      <c r="C40" s="69"/>
      <c r="D40" s="70"/>
      <c r="E40" s="71"/>
      <c r="F40" s="72"/>
      <c r="G40" s="31"/>
    </row>
    <row r="41" spans="1:7" ht="12.75" customHeight="1" x14ac:dyDescent="0.25">
      <c r="A41" s="73"/>
      <c r="B41" s="74" t="s">
        <v>47</v>
      </c>
      <c r="C41" s="75"/>
      <c r="D41" s="76"/>
      <c r="E41" s="77"/>
      <c r="F41" s="77"/>
      <c r="G41" s="78"/>
    </row>
    <row r="42" spans="1:7" ht="55.5" customHeight="1" x14ac:dyDescent="0.25">
      <c r="A42" s="46">
        <v>3</v>
      </c>
      <c r="B42" s="59" t="s">
        <v>48</v>
      </c>
      <c r="C42" s="79" t="s">
        <v>45</v>
      </c>
      <c r="D42" s="46">
        <v>15</v>
      </c>
      <c r="E42" s="50"/>
      <c r="F42" s="50"/>
      <c r="G42" s="59"/>
    </row>
    <row r="43" spans="1:7" ht="55.5" customHeight="1" x14ac:dyDescent="0.25">
      <c r="A43" s="46">
        <v>4</v>
      </c>
      <c r="B43" s="59" t="s">
        <v>49</v>
      </c>
      <c r="C43" s="79" t="s">
        <v>45</v>
      </c>
      <c r="D43" s="46">
        <v>1</v>
      </c>
      <c r="E43" s="50"/>
      <c r="F43" s="50"/>
      <c r="G43" s="51"/>
    </row>
    <row r="44" spans="1:7" ht="21" customHeight="1" x14ac:dyDescent="0.25">
      <c r="A44" s="46">
        <v>5</v>
      </c>
      <c r="B44" s="59" t="s">
        <v>50</v>
      </c>
      <c r="C44" s="79" t="s">
        <v>51</v>
      </c>
      <c r="D44" s="46">
        <f>4.2+5.5</f>
        <v>9.6999999999999993</v>
      </c>
      <c r="E44" s="50"/>
      <c r="F44" s="50"/>
      <c r="G44" s="51"/>
    </row>
    <row r="45" spans="1:7" ht="10.5" customHeight="1" x14ac:dyDescent="0.25">
      <c r="A45" s="46">
        <v>6</v>
      </c>
      <c r="B45" s="59" t="s">
        <v>52</v>
      </c>
      <c r="C45" s="79" t="s">
        <v>53</v>
      </c>
      <c r="D45" s="46">
        <f>(0.35+1.05+1.65)*3.9</f>
        <v>11.895</v>
      </c>
      <c r="E45" s="50"/>
      <c r="F45" s="50"/>
      <c r="G45" s="51"/>
    </row>
    <row r="46" spans="1:7" ht="26.25" customHeight="1" x14ac:dyDescent="0.25">
      <c r="A46" s="46">
        <v>7</v>
      </c>
      <c r="B46" s="59" t="s">
        <v>54</v>
      </c>
      <c r="C46" s="79" t="s">
        <v>53</v>
      </c>
      <c r="D46" s="46">
        <f>2.4*2.3</f>
        <v>5.52</v>
      </c>
      <c r="E46" s="50"/>
      <c r="F46" s="50"/>
      <c r="G46" s="51"/>
    </row>
    <row r="47" spans="1:7" ht="13.65" customHeight="1" x14ac:dyDescent="0.25">
      <c r="A47" s="54">
        <v>8</v>
      </c>
      <c r="B47" s="80" t="s">
        <v>55</v>
      </c>
      <c r="C47" s="81" t="s">
        <v>45</v>
      </c>
      <c r="D47" s="54">
        <v>1</v>
      </c>
      <c r="E47" s="58"/>
      <c r="F47" s="58"/>
      <c r="G47" s="82"/>
    </row>
    <row r="48" spans="1:7" ht="13.65" customHeight="1" x14ac:dyDescent="0.25">
      <c r="A48" s="54">
        <v>9</v>
      </c>
      <c r="B48" s="80" t="s">
        <v>55</v>
      </c>
      <c r="C48" s="81" t="s">
        <v>45</v>
      </c>
      <c r="D48" s="54">
        <v>1</v>
      </c>
      <c r="E48" s="58"/>
      <c r="F48" s="58"/>
      <c r="G48" s="82"/>
    </row>
    <row r="49" spans="1:7" ht="13.65" customHeight="1" x14ac:dyDescent="0.25">
      <c r="A49" s="54">
        <v>10</v>
      </c>
      <c r="B49" s="80" t="s">
        <v>55</v>
      </c>
      <c r="C49" s="81" t="s">
        <v>45</v>
      </c>
      <c r="D49" s="54">
        <v>1</v>
      </c>
      <c r="E49" s="58"/>
      <c r="F49" s="58"/>
      <c r="G49" s="82"/>
    </row>
    <row r="50" spans="1:7" ht="13.65" customHeight="1" x14ac:dyDescent="0.25">
      <c r="A50" s="54">
        <v>11</v>
      </c>
      <c r="B50" s="80" t="s">
        <v>56</v>
      </c>
      <c r="C50" s="81" t="s">
        <v>51</v>
      </c>
      <c r="D50" s="54">
        <f>9.62+2+2</f>
        <v>13.62</v>
      </c>
      <c r="E50" s="58"/>
      <c r="F50" s="58"/>
      <c r="G50" s="51"/>
    </row>
    <row r="51" spans="1:7" ht="13.65" customHeight="1" x14ac:dyDescent="0.25">
      <c r="A51" s="54">
        <v>12</v>
      </c>
      <c r="B51" s="80" t="s">
        <v>57</v>
      </c>
      <c r="C51" s="81" t="s">
        <v>45</v>
      </c>
      <c r="D51" s="54">
        <v>1</v>
      </c>
      <c r="E51" s="58"/>
      <c r="F51" s="58"/>
      <c r="G51" s="51"/>
    </row>
    <row r="52" spans="1:7" ht="15.75" customHeight="1" x14ac:dyDescent="0.25">
      <c r="A52" s="54">
        <v>13</v>
      </c>
      <c r="B52" s="80" t="s">
        <v>58</v>
      </c>
      <c r="C52" s="81" t="s">
        <v>53</v>
      </c>
      <c r="D52" s="54">
        <v>27</v>
      </c>
      <c r="E52" s="58"/>
      <c r="F52" s="58"/>
      <c r="G52" s="51"/>
    </row>
    <row r="53" spans="1:7" ht="33" customHeight="1" x14ac:dyDescent="0.25">
      <c r="A53" s="54">
        <v>14</v>
      </c>
      <c r="B53" s="80" t="s">
        <v>59</v>
      </c>
      <c r="C53" s="81" t="s">
        <v>53</v>
      </c>
      <c r="D53" s="54">
        <f>8.5*1.3</f>
        <v>11.05</v>
      </c>
      <c r="E53" s="58"/>
      <c r="F53" s="58"/>
      <c r="G53" s="59"/>
    </row>
    <row r="54" spans="1:7" ht="13.65" customHeight="1" x14ac:dyDescent="0.25">
      <c r="A54" s="54">
        <v>15</v>
      </c>
      <c r="B54" s="80" t="s">
        <v>60</v>
      </c>
      <c r="C54" s="81" t="s">
        <v>53</v>
      </c>
      <c r="D54" s="54">
        <f>((1.3+8.5+1.3)*2.5+(8.5*1.3))*1.1</f>
        <v>42.680000000000007</v>
      </c>
      <c r="E54" s="58"/>
      <c r="F54" s="58"/>
      <c r="G54" s="83"/>
    </row>
    <row r="55" spans="1:7" ht="13.65" customHeight="1" x14ac:dyDescent="0.25">
      <c r="A55" s="54">
        <v>16</v>
      </c>
      <c r="B55" s="80" t="s">
        <v>61</v>
      </c>
      <c r="C55" s="81" t="s">
        <v>53</v>
      </c>
      <c r="D55" s="54">
        <v>42.68</v>
      </c>
      <c r="E55" s="58"/>
      <c r="F55" s="58"/>
      <c r="G55" s="51"/>
    </row>
    <row r="56" spans="1:7" ht="13.65" customHeight="1" x14ac:dyDescent="0.25">
      <c r="A56" s="54">
        <v>17</v>
      </c>
      <c r="B56" s="80" t="s">
        <v>62</v>
      </c>
      <c r="C56" s="81" t="s">
        <v>45</v>
      </c>
      <c r="D56" s="54">
        <v>1</v>
      </c>
      <c r="E56" s="58"/>
      <c r="F56" s="58"/>
      <c r="G56" s="51"/>
    </row>
    <row r="57" spans="1:7" ht="13.65" customHeight="1" x14ac:dyDescent="0.25">
      <c r="A57" s="54">
        <v>18</v>
      </c>
      <c r="B57" s="80" t="s">
        <v>63</v>
      </c>
      <c r="C57" s="81" t="s">
        <v>45</v>
      </c>
      <c r="D57" s="54">
        <v>1</v>
      </c>
      <c r="E57" s="58"/>
      <c r="F57" s="58"/>
      <c r="G57" s="51"/>
    </row>
    <row r="58" spans="1:7" ht="33" customHeight="1" x14ac:dyDescent="0.25">
      <c r="A58" s="54">
        <v>19</v>
      </c>
      <c r="B58" s="80" t="s">
        <v>64</v>
      </c>
      <c r="C58" s="81" t="s">
        <v>45</v>
      </c>
      <c r="D58" s="54">
        <v>1</v>
      </c>
      <c r="E58" s="58"/>
      <c r="F58" s="58"/>
      <c r="G58" s="51"/>
    </row>
    <row r="59" spans="1:7" ht="9" hidden="1" customHeight="1" x14ac:dyDescent="0.25">
      <c r="A59" s="54">
        <v>12</v>
      </c>
      <c r="B59" s="84"/>
      <c r="C59" s="85"/>
      <c r="D59" s="85"/>
      <c r="E59" s="58"/>
      <c r="F59" s="58">
        <f t="shared" ref="F59:F64" si="0">D59*E59</f>
        <v>0</v>
      </c>
      <c r="G59" s="51"/>
    </row>
    <row r="60" spans="1:7" ht="9" hidden="1" customHeight="1" x14ac:dyDescent="0.25">
      <c r="A60" s="54">
        <v>13</v>
      </c>
      <c r="B60" s="84"/>
      <c r="C60" s="85"/>
      <c r="D60" s="85"/>
      <c r="E60" s="58"/>
      <c r="F60" s="58">
        <f t="shared" si="0"/>
        <v>0</v>
      </c>
      <c r="G60" s="51"/>
    </row>
    <row r="61" spans="1:7" ht="9" hidden="1" customHeight="1" x14ac:dyDescent="0.25">
      <c r="A61" s="54">
        <v>8</v>
      </c>
      <c r="B61" s="84"/>
      <c r="C61" s="85"/>
      <c r="D61" s="85"/>
      <c r="E61" s="58"/>
      <c r="F61" s="58">
        <f t="shared" si="0"/>
        <v>0</v>
      </c>
      <c r="G61" s="51"/>
    </row>
    <row r="62" spans="1:7" ht="9" hidden="1" customHeight="1" x14ac:dyDescent="0.25">
      <c r="A62" s="54">
        <v>9</v>
      </c>
      <c r="B62" s="84"/>
      <c r="C62" s="85"/>
      <c r="D62" s="85"/>
      <c r="E62" s="58"/>
      <c r="F62" s="58">
        <f t="shared" si="0"/>
        <v>0</v>
      </c>
      <c r="G62" s="51"/>
    </row>
    <row r="63" spans="1:7" ht="9" hidden="1" customHeight="1" x14ac:dyDescent="0.25">
      <c r="A63" s="54">
        <v>10</v>
      </c>
      <c r="B63" s="84"/>
      <c r="C63" s="85"/>
      <c r="D63" s="85"/>
      <c r="E63" s="58"/>
      <c r="F63" s="58">
        <f t="shared" si="0"/>
        <v>0</v>
      </c>
      <c r="G63" s="51"/>
    </row>
    <row r="64" spans="1:7" ht="36.75" hidden="1" customHeight="1" x14ac:dyDescent="0.25">
      <c r="A64" s="54">
        <v>11</v>
      </c>
      <c r="B64" s="84"/>
      <c r="C64" s="85"/>
      <c r="D64" s="85"/>
      <c r="E64" s="58"/>
      <c r="F64" s="58">
        <f t="shared" si="0"/>
        <v>0</v>
      </c>
      <c r="G64" s="51"/>
    </row>
    <row r="65" spans="1:7" ht="12" customHeight="1" x14ac:dyDescent="0.25">
      <c r="A65" s="60"/>
      <c r="B65" s="86"/>
      <c r="C65" s="87"/>
      <c r="D65" s="87"/>
      <c r="E65" s="64"/>
      <c r="F65" s="65">
        <f>SUM(F42:F64)</f>
        <v>0</v>
      </c>
      <c r="G65" s="66"/>
    </row>
    <row r="66" spans="1:7" ht="13.65" customHeight="1" x14ac:dyDescent="0.25">
      <c r="A66" s="88"/>
      <c r="B66" s="89" t="s">
        <v>9</v>
      </c>
      <c r="C66" s="90"/>
      <c r="D66" s="91"/>
      <c r="E66" s="92"/>
      <c r="F66" s="93"/>
      <c r="G66" s="94"/>
    </row>
    <row r="67" spans="1:7" ht="15.75" customHeight="1" x14ac:dyDescent="0.25">
      <c r="A67" s="46">
        <v>20</v>
      </c>
      <c r="B67" s="59" t="s">
        <v>65</v>
      </c>
      <c r="C67" s="81" t="s">
        <v>51</v>
      </c>
      <c r="D67" s="54">
        <v>5.5</v>
      </c>
      <c r="E67" s="58"/>
      <c r="F67" s="58"/>
      <c r="G67" s="51"/>
    </row>
    <row r="68" spans="1:7" ht="21.75" customHeight="1" x14ac:dyDescent="0.25">
      <c r="A68" s="46">
        <v>21</v>
      </c>
      <c r="B68" s="59" t="s">
        <v>66</v>
      </c>
      <c r="C68" s="81" t="s">
        <v>67</v>
      </c>
      <c r="D68" s="54">
        <v>2</v>
      </c>
      <c r="E68" s="58"/>
      <c r="F68" s="58"/>
      <c r="G68" s="59"/>
    </row>
    <row r="69" spans="1:7" ht="31.5" customHeight="1" x14ac:dyDescent="0.25">
      <c r="A69" s="46">
        <v>22</v>
      </c>
      <c r="B69" s="59" t="s">
        <v>68</v>
      </c>
      <c r="C69" s="81" t="s">
        <v>53</v>
      </c>
      <c r="D69" s="54">
        <f>(0.9*4)+(5.7*0.6)+(7.75*0.5)+(13*0.5)</f>
        <v>17.395</v>
      </c>
      <c r="E69" s="58"/>
      <c r="F69" s="58"/>
      <c r="G69" s="59"/>
    </row>
    <row r="70" spans="1:7" ht="15.75" hidden="1" customHeight="1" x14ac:dyDescent="0.25">
      <c r="A70" s="46">
        <v>10</v>
      </c>
      <c r="B70" s="51"/>
      <c r="C70" s="85"/>
      <c r="D70" s="85"/>
      <c r="E70" s="58"/>
      <c r="F70" s="58">
        <f t="shared" ref="F70:F73" si="1">E70*D70</f>
        <v>0</v>
      </c>
      <c r="G70" s="51"/>
    </row>
    <row r="71" spans="1:7" ht="9" hidden="1" customHeight="1" x14ac:dyDescent="0.25">
      <c r="A71" s="46">
        <v>11</v>
      </c>
      <c r="B71" s="51"/>
      <c r="C71" s="85"/>
      <c r="D71" s="85"/>
      <c r="E71" s="58"/>
      <c r="F71" s="58">
        <f t="shared" si="1"/>
        <v>0</v>
      </c>
      <c r="G71" s="51"/>
    </row>
    <row r="72" spans="1:7" ht="9" hidden="1" customHeight="1" x14ac:dyDescent="0.25">
      <c r="A72" s="46">
        <v>12</v>
      </c>
      <c r="B72" s="51"/>
      <c r="C72" s="85"/>
      <c r="D72" s="85"/>
      <c r="E72" s="58"/>
      <c r="F72" s="58">
        <f t="shared" si="1"/>
        <v>0</v>
      </c>
      <c r="G72" s="51"/>
    </row>
    <row r="73" spans="1:7" ht="15" hidden="1" customHeight="1" x14ac:dyDescent="0.25">
      <c r="A73" s="46">
        <v>13</v>
      </c>
      <c r="B73" s="51"/>
      <c r="C73" s="85"/>
      <c r="D73" s="85"/>
      <c r="E73" s="58"/>
      <c r="F73" s="58">
        <f t="shared" si="1"/>
        <v>0</v>
      </c>
      <c r="G73" s="51"/>
    </row>
    <row r="74" spans="1:7" ht="21.6" hidden="1" customHeight="1" x14ac:dyDescent="0.25">
      <c r="A74" s="54">
        <v>14</v>
      </c>
      <c r="B74" s="84"/>
      <c r="C74" s="85"/>
      <c r="D74" s="95"/>
      <c r="E74" s="58"/>
      <c r="F74" s="58"/>
      <c r="G74" s="51"/>
    </row>
    <row r="75" spans="1:7" ht="21.6" hidden="1" customHeight="1" x14ac:dyDescent="0.25">
      <c r="A75" s="54">
        <v>15</v>
      </c>
      <c r="B75" s="84"/>
      <c r="C75" s="85"/>
      <c r="D75" s="95"/>
      <c r="E75" s="58"/>
      <c r="F75" s="58"/>
      <c r="G75" s="51"/>
    </row>
    <row r="76" spans="1:7" ht="21.6" hidden="1" customHeight="1" x14ac:dyDescent="0.25">
      <c r="A76" s="54">
        <v>16</v>
      </c>
      <c r="B76" s="84"/>
      <c r="C76" s="85"/>
      <c r="D76" s="95"/>
      <c r="E76" s="58"/>
      <c r="F76" s="58"/>
      <c r="G76" s="51"/>
    </row>
    <row r="77" spans="1:7" ht="13.65" customHeight="1" x14ac:dyDescent="0.25">
      <c r="A77" s="96"/>
      <c r="B77" s="97"/>
      <c r="C77" s="98"/>
      <c r="D77" s="99"/>
      <c r="E77" s="100"/>
      <c r="F77" s="65">
        <f>SUM(F67:F76)</f>
        <v>0</v>
      </c>
      <c r="G77" s="101"/>
    </row>
    <row r="78" spans="1:7" ht="13.65" customHeight="1" x14ac:dyDescent="0.25">
      <c r="A78" s="73"/>
      <c r="B78" s="74" t="s">
        <v>10</v>
      </c>
      <c r="C78" s="75"/>
      <c r="D78" s="76"/>
      <c r="E78" s="77"/>
      <c r="F78" s="102"/>
      <c r="G78" s="78"/>
    </row>
    <row r="79" spans="1:7" ht="33" customHeight="1" x14ac:dyDescent="0.25">
      <c r="A79" s="46">
        <v>23</v>
      </c>
      <c r="B79" s="59" t="s">
        <v>69</v>
      </c>
      <c r="C79" s="79" t="s">
        <v>53</v>
      </c>
      <c r="D79" s="103">
        <f>(0.16+0.24)*2.5+(1.6*4)</f>
        <v>7.4</v>
      </c>
      <c r="E79" s="50"/>
      <c r="F79" s="50"/>
      <c r="G79" s="59"/>
    </row>
    <row r="80" spans="1:7" ht="9" hidden="1" customHeight="1" x14ac:dyDescent="0.25">
      <c r="A80" s="46">
        <v>18</v>
      </c>
      <c r="B80" s="51"/>
      <c r="C80" s="104"/>
      <c r="D80" s="104"/>
      <c r="E80" s="50"/>
      <c r="F80" s="50"/>
      <c r="G80" s="51"/>
    </row>
    <row r="81" spans="1:7" ht="9" hidden="1" customHeight="1" x14ac:dyDescent="0.25">
      <c r="A81" s="46">
        <v>19</v>
      </c>
      <c r="B81" s="51"/>
      <c r="C81" s="104"/>
      <c r="D81" s="104"/>
      <c r="E81" s="50"/>
      <c r="F81" s="50"/>
      <c r="G81" s="51"/>
    </row>
    <row r="82" spans="1:7" ht="9" hidden="1" customHeight="1" x14ac:dyDescent="0.25">
      <c r="A82" s="46">
        <v>20</v>
      </c>
      <c r="B82" s="51"/>
      <c r="C82" s="104"/>
      <c r="D82" s="104"/>
      <c r="E82" s="50"/>
      <c r="F82" s="50"/>
      <c r="G82" s="51"/>
    </row>
    <row r="83" spans="1:7" ht="22.95" customHeight="1" x14ac:dyDescent="0.25">
      <c r="A83" s="46">
        <v>24</v>
      </c>
      <c r="B83" s="59" t="s">
        <v>70</v>
      </c>
      <c r="C83" s="79" t="s">
        <v>51</v>
      </c>
      <c r="D83" s="46">
        <f>2.5+4+4</f>
        <v>10.5</v>
      </c>
      <c r="E83" s="50"/>
      <c r="F83" s="50"/>
      <c r="G83" s="59"/>
    </row>
    <row r="84" spans="1:7" ht="13.65" customHeight="1" x14ac:dyDescent="0.25">
      <c r="A84" s="46">
        <v>25</v>
      </c>
      <c r="B84" s="59" t="s">
        <v>71</v>
      </c>
      <c r="C84" s="79" t="s">
        <v>53</v>
      </c>
      <c r="D84" s="46">
        <v>12.6</v>
      </c>
      <c r="E84" s="50"/>
      <c r="F84" s="50"/>
      <c r="G84" s="59"/>
    </row>
    <row r="85" spans="1:7" ht="13.65" customHeight="1" x14ac:dyDescent="0.25">
      <c r="A85" s="46">
        <v>26</v>
      </c>
      <c r="B85" s="59" t="s">
        <v>72</v>
      </c>
      <c r="C85" s="79" t="s">
        <v>53</v>
      </c>
      <c r="D85" s="46">
        <v>12.6</v>
      </c>
      <c r="E85" s="50"/>
      <c r="F85" s="50"/>
      <c r="G85" s="59"/>
    </row>
    <row r="86" spans="1:7" ht="13.65" customHeight="1" x14ac:dyDescent="0.25">
      <c r="A86" s="46">
        <v>27</v>
      </c>
      <c r="B86" s="59" t="s">
        <v>73</v>
      </c>
      <c r="C86" s="79" t="s">
        <v>53</v>
      </c>
      <c r="D86" s="46">
        <f>D85*1.1</f>
        <v>13.860000000000001</v>
      </c>
      <c r="E86" s="50"/>
      <c r="F86" s="50"/>
      <c r="G86" s="105"/>
    </row>
    <row r="87" spans="1:7" ht="13.65" customHeight="1" x14ac:dyDescent="0.25">
      <c r="A87" s="46">
        <v>28</v>
      </c>
      <c r="B87" s="59" t="s">
        <v>74</v>
      </c>
      <c r="C87" s="79" t="s">
        <v>53</v>
      </c>
      <c r="D87" s="46">
        <v>12.6</v>
      </c>
      <c r="E87" s="50"/>
      <c r="F87" s="50"/>
      <c r="G87" s="51"/>
    </row>
    <row r="88" spans="1:7" ht="13.65" customHeight="1" x14ac:dyDescent="0.25">
      <c r="A88" s="46">
        <v>29</v>
      </c>
      <c r="B88" s="59" t="s">
        <v>75</v>
      </c>
      <c r="C88" s="79" t="s">
        <v>53</v>
      </c>
      <c r="D88" s="46">
        <v>12.6</v>
      </c>
      <c r="E88" s="50"/>
      <c r="F88" s="50"/>
      <c r="G88" s="51"/>
    </row>
    <row r="89" spans="1:7" ht="13.65" customHeight="1" x14ac:dyDescent="0.25">
      <c r="A89" s="46">
        <v>30</v>
      </c>
      <c r="B89" s="59" t="s">
        <v>76</v>
      </c>
      <c r="C89" s="79" t="s">
        <v>53</v>
      </c>
      <c r="D89" s="46">
        <v>12.6</v>
      </c>
      <c r="E89" s="50"/>
      <c r="F89" s="50"/>
      <c r="G89" s="51"/>
    </row>
    <row r="90" spans="1:7" ht="13.65" customHeight="1" x14ac:dyDescent="0.25">
      <c r="A90" s="46">
        <v>31</v>
      </c>
      <c r="B90" s="59" t="s">
        <v>77</v>
      </c>
      <c r="C90" s="79" t="s">
        <v>53</v>
      </c>
      <c r="D90" s="46">
        <f>(1.6+2.5+4)*2.6</f>
        <v>21.06</v>
      </c>
      <c r="E90" s="50"/>
      <c r="F90" s="50"/>
      <c r="G90" s="51"/>
    </row>
    <row r="91" spans="1:7" ht="13.65" customHeight="1" x14ac:dyDescent="0.25">
      <c r="A91" s="46">
        <v>32</v>
      </c>
      <c r="B91" s="59" t="s">
        <v>78</v>
      </c>
      <c r="C91" s="79" t="s">
        <v>53</v>
      </c>
      <c r="D91" s="46">
        <f>D90*1.1</f>
        <v>23.166</v>
      </c>
      <c r="E91" s="50"/>
      <c r="F91" s="50"/>
      <c r="G91" s="105"/>
    </row>
    <row r="92" spans="1:7" ht="13.65" customHeight="1" x14ac:dyDescent="0.25">
      <c r="A92" s="46">
        <v>33</v>
      </c>
      <c r="B92" s="59" t="s">
        <v>79</v>
      </c>
      <c r="C92" s="79" t="s">
        <v>53</v>
      </c>
      <c r="D92" s="46">
        <f>D90</f>
        <v>21.06</v>
      </c>
      <c r="E92" s="50"/>
      <c r="F92" s="50"/>
      <c r="G92" s="51"/>
    </row>
    <row r="93" spans="1:7" ht="13.65" customHeight="1" x14ac:dyDescent="0.25">
      <c r="A93" s="46">
        <v>34</v>
      </c>
      <c r="B93" s="59" t="s">
        <v>80</v>
      </c>
      <c r="C93" s="79" t="s">
        <v>53</v>
      </c>
      <c r="D93" s="106">
        <f>D90</f>
        <v>21.06</v>
      </c>
      <c r="E93" s="50"/>
      <c r="F93" s="50"/>
      <c r="G93" s="51"/>
    </row>
    <row r="94" spans="1:7" ht="13.65" customHeight="1" x14ac:dyDescent="0.25">
      <c r="A94" s="46">
        <v>35</v>
      </c>
      <c r="B94" s="59" t="s">
        <v>81</v>
      </c>
      <c r="C94" s="79" t="s">
        <v>51</v>
      </c>
      <c r="D94" s="46">
        <v>8.1</v>
      </c>
      <c r="E94" s="50"/>
      <c r="F94" s="50"/>
      <c r="G94" s="51"/>
    </row>
    <row r="95" spans="1:7" ht="20.25" customHeight="1" x14ac:dyDescent="0.25">
      <c r="A95" s="46">
        <v>36</v>
      </c>
      <c r="B95" s="59" t="s">
        <v>82</v>
      </c>
      <c r="C95" s="79" t="s">
        <v>53</v>
      </c>
      <c r="D95" s="46">
        <f>D79*2+D83</f>
        <v>25.3</v>
      </c>
      <c r="E95" s="50"/>
      <c r="F95" s="50"/>
      <c r="G95" s="51"/>
    </row>
    <row r="96" spans="1:7" ht="19.5" customHeight="1" x14ac:dyDescent="0.25">
      <c r="A96" s="46">
        <v>37</v>
      </c>
      <c r="B96" s="59" t="s">
        <v>83</v>
      </c>
      <c r="C96" s="79" t="s">
        <v>53</v>
      </c>
      <c r="D96" s="46">
        <f>D95</f>
        <v>25.3</v>
      </c>
      <c r="E96" s="50"/>
      <c r="F96" s="50"/>
      <c r="G96" s="59"/>
    </row>
    <row r="97" spans="1:7" ht="16.5" customHeight="1" x14ac:dyDescent="0.25">
      <c r="A97" s="46">
        <v>38</v>
      </c>
      <c r="B97" s="59" t="s">
        <v>84</v>
      </c>
      <c r="C97" s="79" t="s">
        <v>67</v>
      </c>
      <c r="D97" s="46">
        <v>1</v>
      </c>
      <c r="E97" s="50"/>
      <c r="F97" s="50"/>
      <c r="G97" s="59"/>
    </row>
    <row r="98" spans="1:7" ht="25.5" customHeight="1" x14ac:dyDescent="0.25">
      <c r="A98" s="46">
        <v>39</v>
      </c>
      <c r="B98" s="59" t="s">
        <v>85</v>
      </c>
      <c r="C98" s="79" t="s">
        <v>67</v>
      </c>
      <c r="D98" s="46">
        <v>2</v>
      </c>
      <c r="E98" s="50"/>
      <c r="F98" s="50"/>
      <c r="G98" s="51"/>
    </row>
    <row r="99" spans="1:7" ht="15.75" customHeight="1" x14ac:dyDescent="0.25">
      <c r="A99" s="46">
        <v>40</v>
      </c>
      <c r="B99" s="59" t="s">
        <v>86</v>
      </c>
      <c r="C99" s="79" t="s">
        <v>53</v>
      </c>
      <c r="D99" s="46">
        <f>(5*2.5)+(1+0.25+0.35+0.25+5.3)*2.9+10+6+27+12</f>
        <v>88.234999999999999</v>
      </c>
      <c r="E99" s="50"/>
      <c r="F99" s="50"/>
      <c r="G99" s="51"/>
    </row>
    <row r="100" spans="1:7" ht="22.5" customHeight="1" x14ac:dyDescent="0.25">
      <c r="A100" s="46">
        <v>41</v>
      </c>
      <c r="B100" s="59" t="s">
        <v>87</v>
      </c>
      <c r="C100" s="79" t="s">
        <v>53</v>
      </c>
      <c r="D100" s="46">
        <v>100</v>
      </c>
      <c r="E100" s="50"/>
      <c r="F100" s="50"/>
      <c r="G100" s="51"/>
    </row>
    <row r="101" spans="1:7" ht="9" hidden="1" customHeight="1" x14ac:dyDescent="0.25">
      <c r="A101" s="104"/>
      <c r="B101" s="51"/>
      <c r="C101" s="79" t="s">
        <v>53</v>
      </c>
      <c r="D101" s="46">
        <v>0</v>
      </c>
      <c r="E101" s="50"/>
      <c r="F101" s="50"/>
      <c r="G101" s="51"/>
    </row>
    <row r="102" spans="1:7" ht="19.5" hidden="1" customHeight="1" x14ac:dyDescent="0.25">
      <c r="A102" s="46">
        <v>33</v>
      </c>
      <c r="B102" s="51"/>
      <c r="C102" s="104"/>
      <c r="D102" s="104"/>
      <c r="E102" s="50"/>
      <c r="F102" s="50"/>
      <c r="G102" s="51"/>
    </row>
    <row r="103" spans="1:7" ht="21.75" hidden="1" customHeight="1" x14ac:dyDescent="0.25">
      <c r="A103" s="46">
        <v>34</v>
      </c>
      <c r="B103" s="51"/>
      <c r="C103" s="104"/>
      <c r="D103" s="104"/>
      <c r="E103" s="50"/>
      <c r="F103" s="50"/>
      <c r="G103" s="51"/>
    </row>
    <row r="104" spans="1:7" ht="18" hidden="1" customHeight="1" x14ac:dyDescent="0.25">
      <c r="A104" s="46">
        <v>35</v>
      </c>
      <c r="B104" s="51"/>
      <c r="C104" s="104"/>
      <c r="D104" s="104"/>
      <c r="E104" s="50"/>
      <c r="F104" s="50"/>
      <c r="G104" s="51"/>
    </row>
    <row r="105" spans="1:7" ht="9" hidden="1" customHeight="1" x14ac:dyDescent="0.25">
      <c r="A105" s="46">
        <v>22</v>
      </c>
      <c r="B105" s="51"/>
      <c r="C105" s="79" t="s">
        <v>51</v>
      </c>
      <c r="D105" s="46">
        <v>0</v>
      </c>
      <c r="E105" s="50"/>
      <c r="F105" s="50"/>
      <c r="G105" s="51"/>
    </row>
    <row r="106" spans="1:7" ht="22.95" customHeight="1" x14ac:dyDescent="0.25">
      <c r="A106" s="46">
        <v>42</v>
      </c>
      <c r="B106" s="59" t="s">
        <v>88</v>
      </c>
      <c r="C106" s="79" t="s">
        <v>53</v>
      </c>
      <c r="D106" s="46">
        <f>D99+(5.3*9.6)+(3.4*3)+10</f>
        <v>159.315</v>
      </c>
      <c r="E106" s="50"/>
      <c r="F106" s="50"/>
      <c r="G106" s="59"/>
    </row>
    <row r="107" spans="1:7" ht="9" hidden="1" customHeight="1" x14ac:dyDescent="0.25">
      <c r="A107" s="46">
        <v>37</v>
      </c>
      <c r="B107" s="51"/>
      <c r="C107" s="104"/>
      <c r="D107" s="104"/>
      <c r="E107" s="50"/>
      <c r="F107" s="50"/>
      <c r="G107" s="51"/>
    </row>
    <row r="108" spans="1:7" ht="9" hidden="1" customHeight="1" x14ac:dyDescent="0.25">
      <c r="A108" s="46">
        <v>38</v>
      </c>
      <c r="B108" s="51"/>
      <c r="C108" s="104"/>
      <c r="D108" s="104"/>
      <c r="E108" s="50"/>
      <c r="F108" s="50"/>
      <c r="G108" s="51"/>
    </row>
    <row r="109" spans="1:7" ht="18.75" customHeight="1" x14ac:dyDescent="0.25">
      <c r="A109" s="46">
        <v>43</v>
      </c>
      <c r="B109" s="59" t="s">
        <v>89</v>
      </c>
      <c r="C109" s="79" t="s">
        <v>45</v>
      </c>
      <c r="D109" s="46">
        <v>1</v>
      </c>
      <c r="E109" s="50"/>
      <c r="F109" s="50"/>
      <c r="G109" s="59"/>
    </row>
    <row r="110" spans="1:7" ht="20.25" hidden="1" customHeight="1" x14ac:dyDescent="0.25">
      <c r="A110" s="46">
        <v>40</v>
      </c>
      <c r="B110" s="51"/>
      <c r="C110" s="104"/>
      <c r="D110" s="104"/>
      <c r="E110" s="50"/>
      <c r="F110" s="50"/>
      <c r="G110" s="51"/>
    </row>
    <row r="111" spans="1:7" ht="9" hidden="1" customHeight="1" x14ac:dyDescent="0.25">
      <c r="A111" s="46">
        <v>15</v>
      </c>
      <c r="B111" s="51"/>
      <c r="C111" s="104"/>
      <c r="D111" s="104"/>
      <c r="E111" s="50"/>
      <c r="F111" s="50"/>
      <c r="G111" s="51"/>
    </row>
    <row r="112" spans="1:7" ht="9" hidden="1" customHeight="1" x14ac:dyDescent="0.25">
      <c r="A112" s="46">
        <v>16</v>
      </c>
      <c r="B112" s="51"/>
      <c r="C112" s="104"/>
      <c r="D112" s="104"/>
      <c r="E112" s="50"/>
      <c r="F112" s="50"/>
      <c r="G112" s="51"/>
    </row>
    <row r="113" spans="1:7" ht="9" hidden="1" customHeight="1" x14ac:dyDescent="0.25">
      <c r="A113" s="46">
        <v>17</v>
      </c>
      <c r="B113" s="51"/>
      <c r="C113" s="104"/>
      <c r="D113" s="104"/>
      <c r="E113" s="50"/>
      <c r="F113" s="50"/>
      <c r="G113" s="51"/>
    </row>
    <row r="114" spans="1:7" ht="9" hidden="1" customHeight="1" x14ac:dyDescent="0.25">
      <c r="A114" s="46">
        <v>18</v>
      </c>
      <c r="B114" s="51"/>
      <c r="C114" s="104"/>
      <c r="D114" s="104"/>
      <c r="E114" s="50"/>
      <c r="F114" s="50"/>
      <c r="G114" s="51"/>
    </row>
    <row r="115" spans="1:7" ht="9" hidden="1" customHeight="1" x14ac:dyDescent="0.25">
      <c r="A115" s="46">
        <v>30</v>
      </c>
      <c r="B115" s="51"/>
      <c r="C115" s="104"/>
      <c r="D115" s="104"/>
      <c r="E115" s="50"/>
      <c r="F115" s="50"/>
      <c r="G115" s="51"/>
    </row>
    <row r="116" spans="1:7" ht="7.95" hidden="1" customHeight="1" x14ac:dyDescent="0.25">
      <c r="A116" s="46">
        <v>31</v>
      </c>
      <c r="B116" s="51"/>
      <c r="C116" s="104"/>
      <c r="D116" s="104"/>
      <c r="E116" s="50"/>
      <c r="F116" s="50"/>
      <c r="G116" s="51"/>
    </row>
    <row r="117" spans="1:7" ht="20.25" customHeight="1" x14ac:dyDescent="0.25">
      <c r="A117" s="46">
        <v>44</v>
      </c>
      <c r="B117" s="59" t="s">
        <v>90</v>
      </c>
      <c r="C117" s="79" t="s">
        <v>53</v>
      </c>
      <c r="D117" s="46">
        <v>30</v>
      </c>
      <c r="E117" s="50"/>
      <c r="F117" s="50"/>
      <c r="G117" s="59"/>
    </row>
    <row r="118" spans="1:7" ht="33.75" customHeight="1" x14ac:dyDescent="0.25">
      <c r="A118" s="46">
        <v>45</v>
      </c>
      <c r="B118" s="59" t="s">
        <v>91</v>
      </c>
      <c r="C118" s="79" t="s">
        <v>53</v>
      </c>
      <c r="D118" s="46">
        <v>30</v>
      </c>
      <c r="E118" s="50"/>
      <c r="F118" s="50"/>
      <c r="G118" s="51"/>
    </row>
    <row r="119" spans="1:7" ht="15" customHeight="1" x14ac:dyDescent="0.25">
      <c r="A119" s="46">
        <v>46</v>
      </c>
      <c r="B119" s="59" t="s">
        <v>92</v>
      </c>
      <c r="C119" s="79" t="s">
        <v>53</v>
      </c>
      <c r="D119" s="46">
        <v>30</v>
      </c>
      <c r="E119" s="50"/>
      <c r="F119" s="50"/>
      <c r="G119" s="51"/>
    </row>
    <row r="120" spans="1:7" ht="15" hidden="1" customHeight="1" x14ac:dyDescent="0.25">
      <c r="A120" s="46">
        <v>44</v>
      </c>
      <c r="B120" s="51"/>
      <c r="C120" s="104"/>
      <c r="D120" s="104"/>
      <c r="E120" s="50"/>
      <c r="F120" s="50"/>
      <c r="G120" s="51"/>
    </row>
    <row r="121" spans="1:7" ht="15" customHeight="1" x14ac:dyDescent="0.25">
      <c r="A121" s="46">
        <v>47</v>
      </c>
      <c r="B121" s="59" t="s">
        <v>93</v>
      </c>
      <c r="C121" s="79" t="s">
        <v>53</v>
      </c>
      <c r="D121" s="46">
        <f>4.7*2.4</f>
        <v>11.28</v>
      </c>
      <c r="E121" s="50"/>
      <c r="F121" s="50"/>
      <c r="G121" s="51"/>
    </row>
    <row r="122" spans="1:7" ht="24" customHeight="1" x14ac:dyDescent="0.25">
      <c r="A122" s="46">
        <v>48</v>
      </c>
      <c r="B122" s="59" t="s">
        <v>72</v>
      </c>
      <c r="C122" s="79" t="s">
        <v>53</v>
      </c>
      <c r="D122" s="46">
        <f>D121+(3*2.9)+(11.4*2.9)-9</f>
        <v>44.04</v>
      </c>
      <c r="E122" s="50"/>
      <c r="F122" s="50"/>
      <c r="G122" s="51"/>
    </row>
    <row r="123" spans="1:7" ht="24.75" customHeight="1" x14ac:dyDescent="0.25">
      <c r="A123" s="46">
        <v>49</v>
      </c>
      <c r="B123" s="59" t="s">
        <v>73</v>
      </c>
      <c r="C123" s="79" t="s">
        <v>53</v>
      </c>
      <c r="D123" s="46">
        <f>D122*1.1</f>
        <v>48.444000000000003</v>
      </c>
      <c r="E123" s="50"/>
      <c r="F123" s="50"/>
      <c r="G123" s="51"/>
    </row>
    <row r="124" spans="1:7" ht="15" customHeight="1" x14ac:dyDescent="0.25">
      <c r="A124" s="46">
        <v>50</v>
      </c>
      <c r="B124" s="59" t="s">
        <v>74</v>
      </c>
      <c r="C124" s="79" t="s">
        <v>53</v>
      </c>
      <c r="D124" s="107">
        <f>D122</f>
        <v>44.04</v>
      </c>
      <c r="E124" s="50"/>
      <c r="F124" s="50"/>
      <c r="G124" s="51"/>
    </row>
    <row r="125" spans="1:7" ht="13.65" customHeight="1" x14ac:dyDescent="0.25">
      <c r="A125" s="46">
        <v>51</v>
      </c>
      <c r="B125" s="59" t="s">
        <v>75</v>
      </c>
      <c r="C125" s="79" t="s">
        <v>53</v>
      </c>
      <c r="D125" s="106">
        <f>D124</f>
        <v>44.04</v>
      </c>
      <c r="E125" s="50"/>
      <c r="F125" s="50"/>
      <c r="G125" s="51"/>
    </row>
    <row r="126" spans="1:7" ht="13.65" customHeight="1" x14ac:dyDescent="0.25">
      <c r="A126" s="46">
        <v>52</v>
      </c>
      <c r="B126" s="59" t="s">
        <v>76</v>
      </c>
      <c r="C126" s="79" t="s">
        <v>53</v>
      </c>
      <c r="D126" s="106">
        <f>D125</f>
        <v>44.04</v>
      </c>
      <c r="E126" s="50"/>
      <c r="F126" s="50"/>
      <c r="G126" s="51"/>
    </row>
    <row r="127" spans="1:7" ht="13.65" customHeight="1" x14ac:dyDescent="0.25">
      <c r="A127" s="104"/>
      <c r="B127" s="51"/>
      <c r="C127" s="104"/>
      <c r="D127" s="104"/>
      <c r="E127" s="108"/>
      <c r="F127" s="108"/>
      <c r="G127" s="51"/>
    </row>
    <row r="128" spans="1:7" ht="7.95" customHeight="1" x14ac:dyDescent="0.25">
      <c r="A128" s="54">
        <v>0</v>
      </c>
      <c r="B128" s="84"/>
      <c r="C128" s="81" t="s">
        <v>53</v>
      </c>
      <c r="D128" s="54">
        <v>0</v>
      </c>
      <c r="E128" s="58"/>
      <c r="F128" s="58"/>
      <c r="G128" s="51"/>
    </row>
    <row r="129" spans="1:7" ht="26.25" customHeight="1" x14ac:dyDescent="0.25">
      <c r="A129" s="98"/>
      <c r="B129" s="109"/>
      <c r="C129" s="98"/>
      <c r="D129" s="87"/>
      <c r="E129" s="64"/>
      <c r="F129" s="65">
        <f>SUM(F79:F128)</f>
        <v>0</v>
      </c>
      <c r="G129" s="66"/>
    </row>
    <row r="130" spans="1:7" ht="13.65" customHeight="1" x14ac:dyDescent="0.25">
      <c r="A130" s="110"/>
      <c r="B130" s="76"/>
      <c r="C130" s="111"/>
      <c r="D130" s="111"/>
      <c r="E130" s="71"/>
      <c r="F130" s="72"/>
      <c r="G130" s="31"/>
    </row>
    <row r="131" spans="1:7" ht="13.65" customHeight="1" x14ac:dyDescent="0.25">
      <c r="A131" s="88"/>
      <c r="B131" s="74" t="s">
        <v>11</v>
      </c>
      <c r="C131" s="75"/>
      <c r="D131" s="91"/>
      <c r="E131" s="92"/>
      <c r="F131" s="92"/>
      <c r="G131" s="94"/>
    </row>
    <row r="132" spans="1:7" ht="22.95" customHeight="1" x14ac:dyDescent="0.25">
      <c r="A132" s="46">
        <v>53</v>
      </c>
      <c r="B132" s="59" t="s">
        <v>94</v>
      </c>
      <c r="C132" s="79" t="s">
        <v>53</v>
      </c>
      <c r="D132" s="46">
        <v>75</v>
      </c>
      <c r="E132" s="50"/>
      <c r="F132" s="50"/>
      <c r="G132" s="59"/>
    </row>
    <row r="133" spans="1:7" ht="13.65" customHeight="1" x14ac:dyDescent="0.25">
      <c r="A133" s="46">
        <v>54</v>
      </c>
      <c r="B133" s="59" t="s">
        <v>95</v>
      </c>
      <c r="C133" s="79" t="s">
        <v>67</v>
      </c>
      <c r="D133" s="46">
        <v>8</v>
      </c>
      <c r="E133" s="50"/>
      <c r="F133" s="50"/>
      <c r="G133" s="51"/>
    </row>
    <row r="134" spans="1:7" ht="24" customHeight="1" x14ac:dyDescent="0.25">
      <c r="A134" s="54">
        <v>55</v>
      </c>
      <c r="B134" s="80" t="s">
        <v>96</v>
      </c>
      <c r="C134" s="81" t="s">
        <v>53</v>
      </c>
      <c r="D134" s="112">
        <f t="shared" ref="D134:D135" si="2">(5*3)+(7.75*1.3)</f>
        <v>25.075000000000003</v>
      </c>
      <c r="E134" s="58"/>
      <c r="F134" s="58"/>
      <c r="G134" s="59"/>
    </row>
    <row r="135" spans="1:7" ht="21.75" customHeight="1" x14ac:dyDescent="0.25">
      <c r="A135" s="54">
        <v>56</v>
      </c>
      <c r="B135" s="80" t="s">
        <v>97</v>
      </c>
      <c r="C135" s="81" t="s">
        <v>53</v>
      </c>
      <c r="D135" s="112">
        <f t="shared" si="2"/>
        <v>25.075000000000003</v>
      </c>
      <c r="E135" s="58"/>
      <c r="F135" s="58"/>
      <c r="G135" s="51"/>
    </row>
    <row r="136" spans="1:7" ht="15.75" customHeight="1" x14ac:dyDescent="0.25">
      <c r="A136" s="54">
        <v>57</v>
      </c>
      <c r="B136" s="80" t="s">
        <v>98</v>
      </c>
      <c r="C136" s="81" t="s">
        <v>53</v>
      </c>
      <c r="D136" s="112">
        <v>22</v>
      </c>
      <c r="E136" s="58"/>
      <c r="F136" s="58"/>
      <c r="G136" s="51"/>
    </row>
    <row r="137" spans="1:7" ht="15.75" customHeight="1" x14ac:dyDescent="0.25">
      <c r="A137" s="54">
        <v>58</v>
      </c>
      <c r="B137" s="80" t="s">
        <v>99</v>
      </c>
      <c r="C137" s="81" t="s">
        <v>53</v>
      </c>
      <c r="D137" s="112">
        <v>22</v>
      </c>
      <c r="E137" s="58"/>
      <c r="F137" s="58"/>
      <c r="G137" s="113"/>
    </row>
    <row r="138" spans="1:7" ht="19.5" customHeight="1" x14ac:dyDescent="0.25">
      <c r="A138" s="54">
        <v>59</v>
      </c>
      <c r="B138" s="80" t="s">
        <v>100</v>
      </c>
      <c r="C138" s="81" t="s">
        <v>53</v>
      </c>
      <c r="D138" s="112">
        <v>22</v>
      </c>
      <c r="E138" s="58"/>
      <c r="F138" s="58"/>
      <c r="G138" s="51"/>
    </row>
    <row r="139" spans="1:7" ht="19.5" customHeight="1" x14ac:dyDescent="0.25">
      <c r="A139" s="85"/>
      <c r="B139" s="84"/>
      <c r="C139" s="85"/>
      <c r="D139" s="95"/>
      <c r="E139" s="58"/>
      <c r="F139" s="58"/>
      <c r="G139" s="51"/>
    </row>
    <row r="140" spans="1:7" ht="19.5" hidden="1" customHeight="1" x14ac:dyDescent="0.25">
      <c r="A140" s="54">
        <v>55</v>
      </c>
      <c r="B140" s="84"/>
      <c r="C140" s="85"/>
      <c r="D140" s="95"/>
      <c r="E140" s="58"/>
      <c r="F140" s="58"/>
      <c r="G140" s="51"/>
    </row>
    <row r="141" spans="1:7" ht="12.75" hidden="1" customHeight="1" x14ac:dyDescent="0.25">
      <c r="A141" s="54">
        <v>56</v>
      </c>
      <c r="B141" s="84"/>
      <c r="C141" s="85"/>
      <c r="D141" s="95"/>
      <c r="E141" s="58"/>
      <c r="F141" s="58"/>
      <c r="G141" s="52"/>
    </row>
    <row r="142" spans="1:7" ht="12.75" hidden="1" customHeight="1" x14ac:dyDescent="0.25">
      <c r="A142" s="54">
        <v>45</v>
      </c>
      <c r="B142" s="52"/>
      <c r="C142" s="81" t="s">
        <v>45</v>
      </c>
      <c r="D142" s="112">
        <v>1</v>
      </c>
      <c r="E142" s="58"/>
      <c r="F142" s="58">
        <f>E142*D142</f>
        <v>0</v>
      </c>
      <c r="G142" s="52"/>
    </row>
    <row r="143" spans="1:7" ht="12.75" hidden="1" customHeight="1" x14ac:dyDescent="0.25">
      <c r="A143" s="54">
        <v>46</v>
      </c>
      <c r="B143" s="52"/>
      <c r="C143" s="81" t="s">
        <v>45</v>
      </c>
      <c r="D143" s="112">
        <v>1</v>
      </c>
      <c r="E143" s="58">
        <v>0</v>
      </c>
      <c r="F143" s="58">
        <f>E143*D143</f>
        <v>0</v>
      </c>
      <c r="G143" s="52"/>
    </row>
    <row r="144" spans="1:7" ht="12.75" hidden="1" customHeight="1" x14ac:dyDescent="0.25">
      <c r="A144" s="85"/>
      <c r="B144" s="114"/>
      <c r="C144" s="96"/>
      <c r="D144" s="115"/>
      <c r="E144" s="58"/>
      <c r="F144" s="58">
        <f>D144*E144</f>
        <v>0</v>
      </c>
      <c r="G144" s="51"/>
    </row>
    <row r="145" spans="1:7" ht="12.75" hidden="1" customHeight="1" x14ac:dyDescent="0.25">
      <c r="A145" s="54">
        <v>33</v>
      </c>
      <c r="B145" s="84"/>
      <c r="C145" s="85"/>
      <c r="D145" s="95"/>
      <c r="E145" s="58"/>
      <c r="F145" s="58">
        <f>D145*E145</f>
        <v>0</v>
      </c>
      <c r="G145" s="51"/>
    </row>
    <row r="146" spans="1:7" ht="20.25" customHeight="1" x14ac:dyDescent="0.25">
      <c r="A146" s="98"/>
      <c r="B146" s="109"/>
      <c r="C146" s="98"/>
      <c r="D146" s="116"/>
      <c r="E146" s="64"/>
      <c r="F146" s="65">
        <f>SUM(F131:F145)</f>
        <v>0</v>
      </c>
      <c r="G146" s="66"/>
    </row>
    <row r="147" spans="1:7" ht="13.65" customHeight="1" x14ac:dyDescent="0.25">
      <c r="A147" s="110"/>
      <c r="B147" s="76"/>
      <c r="C147" s="111"/>
      <c r="D147" s="70"/>
      <c r="E147" s="71"/>
      <c r="F147" s="72"/>
      <c r="G147" s="31"/>
    </row>
    <row r="148" spans="1:7" ht="14.25" customHeight="1" x14ac:dyDescent="0.25">
      <c r="A148" s="88"/>
      <c r="B148" s="74" t="s">
        <v>12</v>
      </c>
      <c r="C148" s="75"/>
      <c r="D148" s="117"/>
      <c r="E148" s="92"/>
      <c r="F148" s="92"/>
      <c r="G148" s="94"/>
    </row>
    <row r="149" spans="1:7" ht="78" hidden="1" customHeight="1" x14ac:dyDescent="0.25">
      <c r="A149" s="85"/>
      <c r="B149" s="84"/>
      <c r="C149" s="85"/>
      <c r="D149" s="95"/>
      <c r="E149" s="58"/>
      <c r="F149" s="58"/>
      <c r="G149" s="51"/>
    </row>
    <row r="150" spans="1:7" ht="64.5" customHeight="1" x14ac:dyDescent="0.25">
      <c r="A150" s="46">
        <v>60</v>
      </c>
      <c r="B150" s="59" t="s">
        <v>101</v>
      </c>
      <c r="C150" s="79" t="s">
        <v>53</v>
      </c>
      <c r="D150" s="46">
        <v>14</v>
      </c>
      <c r="E150" s="50"/>
      <c r="F150" s="50"/>
      <c r="G150" s="59"/>
    </row>
    <row r="151" spans="1:7" ht="30.75" customHeight="1" x14ac:dyDescent="0.25">
      <c r="A151" s="46">
        <v>61</v>
      </c>
      <c r="B151" s="59" t="s">
        <v>102</v>
      </c>
      <c r="C151" s="79" t="s">
        <v>53</v>
      </c>
      <c r="D151" s="46">
        <v>14</v>
      </c>
      <c r="E151" s="50"/>
      <c r="F151" s="50"/>
      <c r="G151" s="51"/>
    </row>
    <row r="152" spans="1:7" ht="30.75" customHeight="1" x14ac:dyDescent="0.25">
      <c r="A152" s="46">
        <v>62</v>
      </c>
      <c r="B152" s="59" t="s">
        <v>103</v>
      </c>
      <c r="C152" s="79" t="s">
        <v>53</v>
      </c>
      <c r="D152" s="46">
        <f>D151*1.1</f>
        <v>15.400000000000002</v>
      </c>
      <c r="E152" s="50"/>
      <c r="F152" s="50"/>
      <c r="G152" s="105"/>
    </row>
    <row r="153" spans="1:7" ht="22.5" customHeight="1" x14ac:dyDescent="0.25">
      <c r="A153" s="46">
        <v>63</v>
      </c>
      <c r="B153" s="59" t="s">
        <v>104</v>
      </c>
      <c r="C153" s="79" t="s">
        <v>53</v>
      </c>
      <c r="D153" s="46">
        <v>14</v>
      </c>
      <c r="E153" s="50"/>
      <c r="F153" s="50"/>
      <c r="G153" s="51"/>
    </row>
    <row r="154" spans="1:7" ht="39.75" customHeight="1" x14ac:dyDescent="0.25">
      <c r="A154" s="46">
        <v>64</v>
      </c>
      <c r="B154" s="59" t="s">
        <v>105</v>
      </c>
      <c r="C154" s="79" t="s">
        <v>53</v>
      </c>
      <c r="D154" s="46">
        <v>45</v>
      </c>
      <c r="E154" s="50"/>
      <c r="F154" s="50"/>
      <c r="G154" s="59"/>
    </row>
    <row r="155" spans="1:7" ht="54.75" customHeight="1" x14ac:dyDescent="0.25">
      <c r="A155" s="46">
        <v>65</v>
      </c>
      <c r="B155" s="59" t="s">
        <v>106</v>
      </c>
      <c r="C155" s="79" t="s">
        <v>53</v>
      </c>
      <c r="D155" s="46">
        <v>45</v>
      </c>
      <c r="E155" s="50"/>
      <c r="F155" s="50"/>
      <c r="G155" s="59"/>
    </row>
    <row r="156" spans="1:7" ht="23.25" customHeight="1" x14ac:dyDescent="0.25">
      <c r="A156" s="46">
        <v>66</v>
      </c>
      <c r="B156" s="59" t="s">
        <v>107</v>
      </c>
      <c r="C156" s="79" t="s">
        <v>53</v>
      </c>
      <c r="D156" s="46">
        <f>6*1.3</f>
        <v>7.8000000000000007</v>
      </c>
      <c r="E156" s="50"/>
      <c r="F156" s="50"/>
      <c r="G156" s="51"/>
    </row>
    <row r="157" spans="1:7" ht="21.75" customHeight="1" x14ac:dyDescent="0.25">
      <c r="A157" s="46">
        <v>67</v>
      </c>
      <c r="B157" s="59" t="s">
        <v>108</v>
      </c>
      <c r="C157" s="79" t="s">
        <v>53</v>
      </c>
      <c r="D157" s="46">
        <f>D156</f>
        <v>7.8000000000000007</v>
      </c>
      <c r="E157" s="50"/>
      <c r="F157" s="50"/>
      <c r="G157" s="51"/>
    </row>
    <row r="158" spans="1:7" ht="13.65" customHeight="1" x14ac:dyDescent="0.25">
      <c r="A158" s="46">
        <v>68</v>
      </c>
      <c r="B158" s="59" t="s">
        <v>109</v>
      </c>
      <c r="C158" s="79" t="s">
        <v>53</v>
      </c>
      <c r="D158" s="46">
        <v>7.8</v>
      </c>
      <c r="E158" s="50"/>
      <c r="F158" s="50"/>
      <c r="G158" s="51"/>
    </row>
    <row r="159" spans="1:7" ht="9" hidden="1" customHeight="1" x14ac:dyDescent="0.25">
      <c r="A159" s="46">
        <v>64</v>
      </c>
      <c r="B159" s="51"/>
      <c r="C159" s="104"/>
      <c r="D159" s="104"/>
      <c r="E159" s="50"/>
      <c r="F159" s="50"/>
      <c r="G159" s="51"/>
    </row>
    <row r="160" spans="1:7" ht="9" hidden="1" customHeight="1" x14ac:dyDescent="0.25">
      <c r="A160" s="46">
        <v>36</v>
      </c>
      <c r="B160" s="51"/>
      <c r="C160" s="104"/>
      <c r="D160" s="104"/>
      <c r="E160" s="50"/>
      <c r="F160" s="50"/>
      <c r="G160" s="51"/>
    </row>
    <row r="161" spans="1:7" ht="9" hidden="1" customHeight="1" x14ac:dyDescent="0.25">
      <c r="A161" s="46">
        <v>37</v>
      </c>
      <c r="B161" s="51"/>
      <c r="C161" s="104"/>
      <c r="D161" s="104"/>
      <c r="E161" s="50"/>
      <c r="F161" s="50"/>
      <c r="G161" s="51"/>
    </row>
    <row r="162" spans="1:7" ht="9" hidden="1" customHeight="1" x14ac:dyDescent="0.25">
      <c r="A162" s="46">
        <v>38</v>
      </c>
      <c r="B162" s="51"/>
      <c r="C162" s="104"/>
      <c r="D162" s="104"/>
      <c r="E162" s="50"/>
      <c r="F162" s="50"/>
      <c r="G162" s="51"/>
    </row>
    <row r="163" spans="1:7" ht="9" hidden="1" customHeight="1" x14ac:dyDescent="0.25">
      <c r="A163" s="46">
        <v>48</v>
      </c>
      <c r="B163" s="51"/>
      <c r="C163" s="104"/>
      <c r="D163" s="104"/>
      <c r="E163" s="50"/>
      <c r="F163" s="50"/>
      <c r="G163" s="51"/>
    </row>
    <row r="164" spans="1:7" ht="48.6" hidden="1" customHeight="1" x14ac:dyDescent="0.25">
      <c r="A164" s="104"/>
      <c r="B164" s="51"/>
      <c r="C164" s="104"/>
      <c r="D164" s="104"/>
      <c r="E164" s="50"/>
      <c r="F164" s="50"/>
      <c r="G164" s="51"/>
    </row>
    <row r="165" spans="1:7" ht="21.75" hidden="1" customHeight="1" x14ac:dyDescent="0.25">
      <c r="A165" s="79" t="s">
        <v>110</v>
      </c>
      <c r="B165" s="51"/>
      <c r="C165" s="104"/>
      <c r="D165" s="104"/>
      <c r="E165" s="50"/>
      <c r="F165" s="50"/>
      <c r="G165" s="51"/>
    </row>
    <row r="166" spans="1:7" ht="24" hidden="1" customHeight="1" x14ac:dyDescent="0.25">
      <c r="A166" s="46">
        <v>49</v>
      </c>
      <c r="B166" s="51"/>
      <c r="C166" s="104"/>
      <c r="D166" s="104"/>
      <c r="E166" s="50"/>
      <c r="F166" s="50"/>
      <c r="G166" s="51"/>
    </row>
    <row r="167" spans="1:7" ht="72" hidden="1" customHeight="1" x14ac:dyDescent="0.25">
      <c r="A167" s="46">
        <v>50</v>
      </c>
      <c r="B167" s="51"/>
      <c r="C167" s="104"/>
      <c r="D167" s="104"/>
      <c r="E167" s="50"/>
      <c r="F167" s="50"/>
      <c r="G167" s="51"/>
    </row>
    <row r="168" spans="1:7" ht="9" hidden="1" customHeight="1" x14ac:dyDescent="0.25">
      <c r="A168" s="46">
        <v>51</v>
      </c>
      <c r="B168" s="51"/>
      <c r="C168" s="104"/>
      <c r="D168" s="104"/>
      <c r="E168" s="50"/>
      <c r="F168" s="50"/>
      <c r="G168" s="51"/>
    </row>
    <row r="169" spans="1:7" ht="27" hidden="1" customHeight="1" x14ac:dyDescent="0.25">
      <c r="A169" s="46">
        <v>39</v>
      </c>
      <c r="B169" s="51"/>
      <c r="C169" s="104"/>
      <c r="D169" s="118"/>
      <c r="E169" s="50"/>
      <c r="F169" s="50"/>
      <c r="G169" s="51"/>
    </row>
    <row r="170" spans="1:7" ht="9" hidden="1" customHeight="1" x14ac:dyDescent="0.25">
      <c r="A170" s="54">
        <v>47</v>
      </c>
      <c r="B170" s="84"/>
      <c r="C170" s="104"/>
      <c r="D170" s="118"/>
      <c r="E170" s="50"/>
      <c r="F170" s="50"/>
      <c r="G170" s="51"/>
    </row>
    <row r="171" spans="1:7" ht="9" hidden="1" customHeight="1" x14ac:dyDescent="0.25">
      <c r="A171" s="85"/>
      <c r="B171" s="84"/>
      <c r="C171" s="104"/>
      <c r="D171" s="118"/>
      <c r="E171" s="50"/>
      <c r="F171" s="50"/>
      <c r="G171" s="51"/>
    </row>
    <row r="172" spans="1:7" ht="9" hidden="1" customHeight="1" x14ac:dyDescent="0.25">
      <c r="A172" s="54">
        <v>41</v>
      </c>
      <c r="B172" s="84"/>
      <c r="C172" s="104"/>
      <c r="D172" s="118"/>
      <c r="E172" s="50"/>
      <c r="F172" s="50"/>
      <c r="G172" s="51"/>
    </row>
    <row r="173" spans="1:7" ht="9" hidden="1" customHeight="1" x14ac:dyDescent="0.25">
      <c r="A173" s="54">
        <v>42</v>
      </c>
      <c r="B173" s="84"/>
      <c r="C173" s="104"/>
      <c r="D173" s="118"/>
      <c r="E173" s="50"/>
      <c r="F173" s="50"/>
      <c r="G173" s="51"/>
    </row>
    <row r="174" spans="1:7" ht="34.5" hidden="1" customHeight="1" x14ac:dyDescent="0.25">
      <c r="A174" s="54">
        <v>43</v>
      </c>
      <c r="B174" s="84"/>
      <c r="C174" s="104"/>
      <c r="D174" s="118"/>
      <c r="E174" s="50"/>
      <c r="F174" s="50"/>
      <c r="G174" s="51"/>
    </row>
    <row r="175" spans="1:7" ht="21" hidden="1" customHeight="1" x14ac:dyDescent="0.25">
      <c r="A175" s="54">
        <v>69</v>
      </c>
      <c r="B175" s="84"/>
      <c r="C175" s="104"/>
      <c r="D175" s="118"/>
      <c r="E175" s="50"/>
      <c r="F175" s="50"/>
      <c r="G175" s="51"/>
    </row>
    <row r="176" spans="1:7" ht="17.25" hidden="1" customHeight="1" x14ac:dyDescent="0.25">
      <c r="A176" s="54">
        <v>70</v>
      </c>
      <c r="B176" s="84"/>
      <c r="C176" s="104"/>
      <c r="D176" s="118"/>
      <c r="E176" s="50"/>
      <c r="F176" s="50"/>
      <c r="G176" s="51"/>
    </row>
    <row r="177" spans="1:7" ht="15.6" hidden="1" customHeight="1" x14ac:dyDescent="0.25">
      <c r="A177" s="54">
        <v>71</v>
      </c>
      <c r="B177" s="84"/>
      <c r="C177" s="104"/>
      <c r="D177" s="118"/>
      <c r="E177" s="50"/>
      <c r="F177" s="50"/>
      <c r="G177" s="51"/>
    </row>
    <row r="178" spans="1:7" ht="27.75" hidden="1" customHeight="1" x14ac:dyDescent="0.25">
      <c r="A178" s="54">
        <v>72</v>
      </c>
      <c r="B178" s="84"/>
      <c r="C178" s="104"/>
      <c r="D178" s="118"/>
      <c r="E178" s="50"/>
      <c r="F178" s="50"/>
      <c r="G178" s="51"/>
    </row>
    <row r="179" spans="1:7" ht="44.25" hidden="1" customHeight="1" x14ac:dyDescent="0.25">
      <c r="A179" s="54">
        <v>73</v>
      </c>
      <c r="B179" s="84"/>
      <c r="C179" s="104"/>
      <c r="D179" s="118"/>
      <c r="E179" s="50"/>
      <c r="F179" s="50"/>
      <c r="G179" s="51"/>
    </row>
    <row r="180" spans="1:7" ht="33" hidden="1" customHeight="1" x14ac:dyDescent="0.25">
      <c r="A180" s="54">
        <v>74</v>
      </c>
      <c r="B180" s="84"/>
      <c r="C180" s="104"/>
      <c r="D180" s="118"/>
      <c r="E180" s="50"/>
      <c r="F180" s="50"/>
      <c r="G180" s="51"/>
    </row>
    <row r="181" spans="1:7" ht="24" hidden="1" customHeight="1" x14ac:dyDescent="0.25">
      <c r="A181" s="54">
        <v>75</v>
      </c>
      <c r="B181" s="51"/>
      <c r="C181" s="104"/>
      <c r="D181" s="85"/>
      <c r="E181" s="58"/>
      <c r="F181" s="58"/>
      <c r="G181" s="51"/>
    </row>
    <row r="182" spans="1:7" ht="9" hidden="1" customHeight="1" x14ac:dyDescent="0.25">
      <c r="A182" s="54">
        <v>63</v>
      </c>
      <c r="B182" s="51"/>
      <c r="C182" s="104"/>
      <c r="D182" s="85"/>
      <c r="E182" s="58"/>
      <c r="F182" s="58"/>
      <c r="G182" s="51"/>
    </row>
    <row r="183" spans="1:7" ht="15.6" hidden="1" customHeight="1" x14ac:dyDescent="0.25">
      <c r="A183" s="54">
        <v>76</v>
      </c>
      <c r="B183" s="51"/>
      <c r="C183" s="85"/>
      <c r="D183" s="85"/>
      <c r="E183" s="58"/>
      <c r="F183" s="58"/>
      <c r="G183" s="51"/>
    </row>
    <row r="184" spans="1:7" ht="47.25" hidden="1" customHeight="1" x14ac:dyDescent="0.25">
      <c r="A184" s="54">
        <v>77</v>
      </c>
      <c r="B184" s="51"/>
      <c r="C184" s="85"/>
      <c r="D184" s="85"/>
      <c r="E184" s="58"/>
      <c r="F184" s="58"/>
      <c r="G184" s="51"/>
    </row>
    <row r="185" spans="1:7" ht="21.75" hidden="1" customHeight="1" x14ac:dyDescent="0.25">
      <c r="A185" s="54">
        <v>66</v>
      </c>
      <c r="B185" s="51"/>
      <c r="C185" s="85"/>
      <c r="D185" s="85"/>
      <c r="E185" s="58"/>
      <c r="F185" s="58"/>
      <c r="G185" s="51"/>
    </row>
    <row r="186" spans="1:7" ht="15.6" hidden="1" customHeight="1" x14ac:dyDescent="0.25">
      <c r="A186" s="54">
        <v>67</v>
      </c>
      <c r="B186" s="51"/>
      <c r="C186" s="85"/>
      <c r="D186" s="85"/>
      <c r="E186" s="58"/>
      <c r="F186" s="58"/>
      <c r="G186" s="51"/>
    </row>
    <row r="187" spans="1:7" ht="15.6" hidden="1" customHeight="1" x14ac:dyDescent="0.25">
      <c r="A187" s="54">
        <v>68</v>
      </c>
      <c r="B187" s="51"/>
      <c r="C187" s="85"/>
      <c r="D187" s="85"/>
      <c r="E187" s="58"/>
      <c r="F187" s="58"/>
      <c r="G187" s="51"/>
    </row>
    <row r="188" spans="1:7" ht="9" hidden="1" customHeight="1" x14ac:dyDescent="0.25">
      <c r="A188" s="54">
        <v>69</v>
      </c>
      <c r="B188" s="84"/>
      <c r="C188" s="85"/>
      <c r="D188" s="85"/>
      <c r="E188" s="58"/>
      <c r="F188" s="58"/>
      <c r="G188" s="51"/>
    </row>
    <row r="189" spans="1:7" ht="12.6" hidden="1" customHeight="1" x14ac:dyDescent="0.25">
      <c r="A189" s="54">
        <v>70</v>
      </c>
      <c r="B189" s="84"/>
      <c r="C189" s="85"/>
      <c r="D189" s="85"/>
      <c r="E189" s="58"/>
      <c r="F189" s="58"/>
      <c r="G189" s="51"/>
    </row>
    <row r="190" spans="1:7" ht="7.95" customHeight="1" x14ac:dyDescent="0.25">
      <c r="A190" s="54">
        <v>71</v>
      </c>
      <c r="B190" s="84"/>
      <c r="C190" s="85"/>
      <c r="D190" s="85"/>
      <c r="E190" s="58"/>
      <c r="F190" s="58"/>
      <c r="G190" s="51"/>
    </row>
    <row r="191" spans="1:7" ht="22.5" customHeight="1" x14ac:dyDescent="0.25">
      <c r="A191" s="98"/>
      <c r="B191" s="119"/>
      <c r="C191" s="98"/>
      <c r="D191" s="98"/>
      <c r="E191" s="100"/>
      <c r="F191" s="65">
        <f>SUM(F148:F190)</f>
        <v>0</v>
      </c>
      <c r="G191" s="101"/>
    </row>
    <row r="192" spans="1:7" ht="13.65" customHeight="1" x14ac:dyDescent="0.25">
      <c r="A192" s="91"/>
      <c r="B192" s="117"/>
      <c r="C192" s="120"/>
      <c r="D192" s="120"/>
      <c r="E192" s="121"/>
      <c r="F192" s="122"/>
      <c r="G192" s="123"/>
    </row>
    <row r="193" spans="1:7" ht="13.65" customHeight="1" x14ac:dyDescent="0.25">
      <c r="A193" s="88"/>
      <c r="B193" s="74" t="s">
        <v>111</v>
      </c>
      <c r="C193" s="90"/>
      <c r="D193" s="91"/>
      <c r="E193" s="92"/>
      <c r="F193" s="92"/>
      <c r="G193" s="94"/>
    </row>
    <row r="194" spans="1:7" ht="22.95" customHeight="1" x14ac:dyDescent="0.25">
      <c r="A194" s="46">
        <v>69</v>
      </c>
      <c r="B194" s="59" t="s">
        <v>112</v>
      </c>
      <c r="C194" s="79" t="s">
        <v>45</v>
      </c>
      <c r="D194" s="46">
        <v>1</v>
      </c>
      <c r="E194" s="50"/>
      <c r="F194" s="50"/>
      <c r="G194" s="51"/>
    </row>
    <row r="195" spans="1:7" ht="13.65" customHeight="1" x14ac:dyDescent="0.25">
      <c r="A195" s="54">
        <v>70</v>
      </c>
      <c r="B195" s="80" t="s">
        <v>113</v>
      </c>
      <c r="C195" s="81" t="s">
        <v>45</v>
      </c>
      <c r="D195" s="112">
        <v>1</v>
      </c>
      <c r="E195" s="58"/>
      <c r="F195" s="58"/>
      <c r="G195" s="51"/>
    </row>
    <row r="196" spans="1:7" ht="13.65" customHeight="1" x14ac:dyDescent="0.25">
      <c r="A196" s="54">
        <v>71</v>
      </c>
      <c r="B196" s="80" t="s">
        <v>114</v>
      </c>
      <c r="C196" s="81" t="s">
        <v>45</v>
      </c>
      <c r="D196" s="112">
        <v>1</v>
      </c>
      <c r="E196" s="58"/>
      <c r="F196" s="58"/>
      <c r="G196" s="51"/>
    </row>
    <row r="197" spans="1:7" ht="13.65" customHeight="1" x14ac:dyDescent="0.25">
      <c r="A197" s="54">
        <v>72</v>
      </c>
      <c r="B197" s="80" t="s">
        <v>115</v>
      </c>
      <c r="C197" s="81" t="s">
        <v>45</v>
      </c>
      <c r="D197" s="112">
        <v>3</v>
      </c>
      <c r="E197" s="58"/>
      <c r="F197" s="58"/>
      <c r="G197" s="51"/>
    </row>
    <row r="198" spans="1:7" ht="22.5" hidden="1" customHeight="1" x14ac:dyDescent="0.25">
      <c r="A198" s="54">
        <v>82</v>
      </c>
      <c r="B198" s="84"/>
      <c r="C198" s="85"/>
      <c r="D198" s="95"/>
      <c r="E198" s="58"/>
      <c r="F198" s="58"/>
      <c r="G198" s="124"/>
    </row>
    <row r="199" spans="1:7" ht="15.75" customHeight="1" x14ac:dyDescent="0.25">
      <c r="A199" s="98"/>
      <c r="B199" s="109"/>
      <c r="C199" s="98"/>
      <c r="D199" s="99"/>
      <c r="E199" s="100"/>
      <c r="F199" s="65">
        <f>SUM(F193:F198)</f>
        <v>0</v>
      </c>
      <c r="G199" s="101"/>
    </row>
    <row r="200" spans="1:7" ht="13.5" customHeight="1" x14ac:dyDescent="0.25">
      <c r="A200" s="91"/>
      <c r="B200" s="125"/>
      <c r="C200" s="91"/>
      <c r="D200" s="76"/>
      <c r="E200" s="77"/>
      <c r="F200" s="102"/>
      <c r="G200" s="78"/>
    </row>
    <row r="201" spans="1:7" ht="20.25" customHeight="1" x14ac:dyDescent="0.25">
      <c r="A201" s="126"/>
      <c r="B201" s="127" t="s">
        <v>116</v>
      </c>
      <c r="C201" s="128"/>
      <c r="D201" s="129"/>
      <c r="E201" s="130"/>
      <c r="F201" s="130">
        <f>SUM(F65+F77+F129+F146+F191+F199)</f>
        <v>0</v>
      </c>
      <c r="G201" s="131"/>
    </row>
    <row r="202" spans="1:7" ht="18.75" customHeight="1" x14ac:dyDescent="0.25">
      <c r="A202" s="132"/>
      <c r="B202" s="133"/>
      <c r="C202" s="134"/>
      <c r="D202" s="135"/>
      <c r="E202" s="72"/>
      <c r="F202" s="72"/>
      <c r="G202" s="136"/>
    </row>
    <row r="203" spans="1:7" ht="30" hidden="1" customHeight="1" x14ac:dyDescent="0.25">
      <c r="A203" s="60"/>
      <c r="B203" s="86"/>
      <c r="C203" s="137"/>
      <c r="D203" s="70"/>
      <c r="E203" s="71"/>
      <c r="F203" s="71"/>
      <c r="G203" s="31"/>
    </row>
    <row r="204" spans="1:7" ht="13.65" customHeight="1" x14ac:dyDescent="0.25">
      <c r="A204" s="138" t="s">
        <v>6</v>
      </c>
      <c r="B204" s="139" t="s">
        <v>15</v>
      </c>
      <c r="C204" s="140"/>
      <c r="D204" s="70"/>
      <c r="E204" s="71"/>
      <c r="F204" s="71"/>
      <c r="G204" s="31"/>
    </row>
    <row r="205" spans="1:7" ht="25.35" customHeight="1" x14ac:dyDescent="0.25">
      <c r="A205" s="141"/>
      <c r="B205" s="142" t="s">
        <v>117</v>
      </c>
      <c r="C205" s="75"/>
      <c r="D205" s="117"/>
      <c r="E205" s="92"/>
      <c r="F205" s="92"/>
      <c r="G205" s="94"/>
    </row>
    <row r="206" spans="1:7" ht="35.25" customHeight="1" x14ac:dyDescent="0.25">
      <c r="A206" s="46">
        <v>73</v>
      </c>
      <c r="B206" s="47" t="s">
        <v>118</v>
      </c>
      <c r="C206" s="79" t="s">
        <v>45</v>
      </c>
      <c r="D206" s="46">
        <v>1</v>
      </c>
      <c r="E206" s="50"/>
      <c r="F206" s="50"/>
      <c r="G206" s="124"/>
    </row>
    <row r="207" spans="1:7" ht="30" customHeight="1" x14ac:dyDescent="0.25">
      <c r="A207" s="46">
        <v>74</v>
      </c>
      <c r="B207" s="59" t="s">
        <v>119</v>
      </c>
      <c r="C207" s="79" t="s">
        <v>45</v>
      </c>
      <c r="D207" s="46">
        <v>1</v>
      </c>
      <c r="E207" s="50"/>
      <c r="F207" s="50"/>
      <c r="G207" s="51"/>
    </row>
    <row r="208" spans="1:7" ht="9" hidden="1" customHeight="1" x14ac:dyDescent="0.25">
      <c r="A208" s="46">
        <v>43</v>
      </c>
      <c r="B208" s="51"/>
      <c r="C208" s="104"/>
      <c r="D208" s="104"/>
      <c r="E208" s="50"/>
      <c r="F208" s="50"/>
      <c r="G208" s="51"/>
    </row>
    <row r="209" spans="1:7" ht="9" hidden="1" customHeight="1" x14ac:dyDescent="0.25">
      <c r="A209" s="46">
        <v>44</v>
      </c>
      <c r="B209" s="51"/>
      <c r="C209" s="104"/>
      <c r="D209" s="104"/>
      <c r="E209" s="50"/>
      <c r="F209" s="50"/>
      <c r="G209" s="124"/>
    </row>
    <row r="210" spans="1:7" ht="9" hidden="1" customHeight="1" x14ac:dyDescent="0.25">
      <c r="A210" s="46">
        <v>47</v>
      </c>
      <c r="B210" s="51"/>
      <c r="C210" s="104"/>
      <c r="D210" s="104"/>
      <c r="E210" s="50"/>
      <c r="F210" s="50"/>
      <c r="G210" s="51"/>
    </row>
    <row r="211" spans="1:7" ht="13.5" hidden="1" customHeight="1" x14ac:dyDescent="0.25">
      <c r="A211" s="46">
        <v>48</v>
      </c>
      <c r="B211" s="51"/>
      <c r="C211" s="104"/>
      <c r="D211" s="104"/>
      <c r="E211" s="50"/>
      <c r="F211" s="50"/>
      <c r="G211" s="51"/>
    </row>
    <row r="212" spans="1:7" ht="12" hidden="1" customHeight="1" x14ac:dyDescent="0.25">
      <c r="A212" s="46">
        <v>49</v>
      </c>
      <c r="B212" s="51"/>
      <c r="C212" s="104"/>
      <c r="D212" s="104"/>
      <c r="E212" s="50"/>
      <c r="F212" s="50"/>
      <c r="G212" s="51"/>
    </row>
    <row r="213" spans="1:7" ht="18" hidden="1" customHeight="1" x14ac:dyDescent="0.25">
      <c r="A213" s="79" t="s">
        <v>120</v>
      </c>
      <c r="B213" s="51"/>
      <c r="C213" s="104"/>
      <c r="D213" s="104"/>
      <c r="E213" s="50"/>
      <c r="F213" s="50"/>
      <c r="G213" s="51"/>
    </row>
    <row r="214" spans="1:7" ht="15.6" hidden="1" customHeight="1" x14ac:dyDescent="0.25">
      <c r="A214" s="79" t="s">
        <v>121</v>
      </c>
      <c r="B214" s="51"/>
      <c r="C214" s="104"/>
      <c r="D214" s="104"/>
      <c r="E214" s="50"/>
      <c r="F214" s="50"/>
      <c r="G214" s="51"/>
    </row>
    <row r="215" spans="1:7" ht="27.75" hidden="1" customHeight="1" x14ac:dyDescent="0.25">
      <c r="A215" s="104"/>
      <c r="B215" s="51"/>
      <c r="C215" s="104"/>
      <c r="D215" s="104"/>
      <c r="E215" s="50"/>
      <c r="F215" s="50"/>
      <c r="G215" s="51"/>
    </row>
    <row r="216" spans="1:7" ht="9" hidden="1" customHeight="1" x14ac:dyDescent="0.25">
      <c r="A216" s="104"/>
      <c r="B216" s="51"/>
      <c r="C216" s="104"/>
      <c r="D216" s="104"/>
      <c r="E216" s="50"/>
      <c r="F216" s="50"/>
      <c r="G216" s="51"/>
    </row>
    <row r="217" spans="1:7" ht="9" hidden="1" customHeight="1" x14ac:dyDescent="0.25">
      <c r="A217" s="104"/>
      <c r="B217" s="143"/>
      <c r="C217" s="104"/>
      <c r="D217" s="104"/>
      <c r="E217" s="50"/>
      <c r="F217" s="50"/>
      <c r="G217" s="51"/>
    </row>
    <row r="218" spans="1:7" ht="9" hidden="1" customHeight="1" x14ac:dyDescent="0.25">
      <c r="A218" s="104"/>
      <c r="B218" s="143"/>
      <c r="C218" s="104"/>
      <c r="D218" s="104"/>
      <c r="E218" s="50"/>
      <c r="F218" s="50"/>
      <c r="G218" s="51"/>
    </row>
    <row r="219" spans="1:7" ht="9" hidden="1" customHeight="1" x14ac:dyDescent="0.25">
      <c r="A219" s="104"/>
      <c r="B219" s="51"/>
      <c r="C219" s="104"/>
      <c r="D219" s="104"/>
      <c r="E219" s="50"/>
      <c r="F219" s="50"/>
      <c r="G219" s="51"/>
    </row>
    <row r="220" spans="1:7" ht="27" hidden="1" customHeight="1" x14ac:dyDescent="0.25">
      <c r="A220" s="104"/>
      <c r="B220" s="51"/>
      <c r="C220" s="104"/>
      <c r="D220" s="104"/>
      <c r="E220" s="50"/>
      <c r="F220" s="50"/>
      <c r="G220" s="51"/>
    </row>
    <row r="221" spans="1:7" ht="28.35" hidden="1" customHeight="1" x14ac:dyDescent="0.25">
      <c r="A221" s="46">
        <v>45</v>
      </c>
      <c r="B221" s="51"/>
      <c r="C221" s="104"/>
      <c r="D221" s="104"/>
      <c r="E221" s="50"/>
      <c r="F221" s="50"/>
      <c r="G221" s="51"/>
    </row>
    <row r="222" spans="1:7" ht="27" hidden="1" customHeight="1" x14ac:dyDescent="0.25">
      <c r="A222" s="85"/>
      <c r="B222" s="84"/>
      <c r="C222" s="85"/>
      <c r="D222" s="95"/>
      <c r="E222" s="58"/>
      <c r="F222" s="58"/>
      <c r="G222" s="51"/>
    </row>
    <row r="223" spans="1:7" ht="22.5" customHeight="1" x14ac:dyDescent="0.25">
      <c r="A223" s="98"/>
      <c r="B223" s="144"/>
      <c r="C223" s="98"/>
      <c r="D223" s="116"/>
      <c r="E223" s="64"/>
      <c r="F223" s="65">
        <f>SUM(F205:F222)</f>
        <v>0</v>
      </c>
      <c r="G223" s="66"/>
    </row>
    <row r="224" spans="1:7" ht="22.35" customHeight="1" x14ac:dyDescent="0.25">
      <c r="A224" s="110"/>
      <c r="B224" s="76"/>
      <c r="C224" s="111"/>
      <c r="D224" s="70"/>
      <c r="E224" s="71"/>
      <c r="F224" s="72"/>
      <c r="G224" s="31"/>
    </row>
    <row r="225" spans="1:7" ht="22.35" hidden="1" customHeight="1" x14ac:dyDescent="0.25">
      <c r="A225" s="96"/>
      <c r="B225" s="145"/>
      <c r="C225" s="111"/>
      <c r="D225" s="146"/>
      <c r="E225" s="121"/>
      <c r="F225" s="121"/>
      <c r="G225" s="123"/>
    </row>
    <row r="226" spans="1:7" ht="22.35" hidden="1" customHeight="1" x14ac:dyDescent="0.25">
      <c r="A226" s="96"/>
      <c r="B226" s="97"/>
      <c r="C226" s="120"/>
      <c r="D226" s="146"/>
      <c r="E226" s="121"/>
      <c r="F226" s="121"/>
      <c r="G226" s="123"/>
    </row>
    <row r="227" spans="1:7" ht="19.350000000000001" hidden="1" customHeight="1" x14ac:dyDescent="0.25">
      <c r="A227" s="96"/>
      <c r="B227" s="147"/>
      <c r="C227" s="120"/>
      <c r="D227" s="146"/>
      <c r="E227" s="121"/>
      <c r="F227" s="121"/>
      <c r="G227" s="123"/>
    </row>
    <row r="228" spans="1:7" ht="9" hidden="1" customHeight="1" x14ac:dyDescent="0.25">
      <c r="A228" s="96"/>
      <c r="B228" s="147"/>
      <c r="C228" s="120"/>
      <c r="D228" s="146"/>
      <c r="E228" s="121"/>
      <c r="F228" s="121"/>
      <c r="G228" s="123"/>
    </row>
    <row r="229" spans="1:7" ht="15" hidden="1" customHeight="1" x14ac:dyDescent="0.25">
      <c r="A229" s="96"/>
      <c r="B229" s="147"/>
      <c r="C229" s="120"/>
      <c r="D229" s="146"/>
      <c r="E229" s="121"/>
      <c r="F229" s="121"/>
      <c r="G229" s="123"/>
    </row>
    <row r="230" spans="1:7" ht="37.35" hidden="1" customHeight="1" x14ac:dyDescent="0.25">
      <c r="A230" s="96"/>
      <c r="B230" s="147"/>
      <c r="C230" s="120"/>
      <c r="D230" s="146"/>
      <c r="E230" s="121"/>
      <c r="F230" s="121"/>
      <c r="G230" s="123"/>
    </row>
    <row r="231" spans="1:7" ht="28.65" hidden="1" customHeight="1" x14ac:dyDescent="0.25">
      <c r="A231" s="96"/>
      <c r="B231" s="147"/>
      <c r="C231" s="120"/>
      <c r="D231" s="146"/>
      <c r="E231" s="121"/>
      <c r="F231" s="121"/>
      <c r="G231" s="123"/>
    </row>
    <row r="232" spans="1:7" ht="21.9" hidden="1" customHeight="1" x14ac:dyDescent="0.25">
      <c r="A232" s="96"/>
      <c r="B232" s="147"/>
      <c r="C232" s="120"/>
      <c r="D232" s="146"/>
      <c r="E232" s="121"/>
      <c r="F232" s="121"/>
      <c r="G232" s="123"/>
    </row>
    <row r="233" spans="1:7" ht="21.9" hidden="1" customHeight="1" x14ac:dyDescent="0.25">
      <c r="A233" s="96"/>
      <c r="B233" s="147"/>
      <c r="C233" s="120"/>
      <c r="D233" s="146"/>
      <c r="E233" s="121"/>
      <c r="F233" s="121"/>
      <c r="G233" s="123"/>
    </row>
    <row r="234" spans="1:7" ht="21.9" hidden="1" customHeight="1" x14ac:dyDescent="0.25">
      <c r="A234" s="96"/>
      <c r="B234" s="147"/>
      <c r="C234" s="120"/>
      <c r="D234" s="146"/>
      <c r="E234" s="121"/>
      <c r="F234" s="121"/>
      <c r="G234" s="123"/>
    </row>
    <row r="235" spans="1:7" ht="21.9" hidden="1" customHeight="1" x14ac:dyDescent="0.25">
      <c r="A235" s="96"/>
      <c r="B235" s="147"/>
      <c r="C235" s="120"/>
      <c r="D235" s="148"/>
      <c r="E235" s="149"/>
      <c r="F235" s="121"/>
      <c r="G235" s="123"/>
    </row>
    <row r="236" spans="1:7" ht="21.9" hidden="1" customHeight="1" x14ac:dyDescent="0.25">
      <c r="A236" s="96"/>
      <c r="B236" s="147"/>
      <c r="C236" s="150"/>
      <c r="D236" s="148"/>
      <c r="E236" s="121"/>
      <c r="F236" s="121"/>
      <c r="G236" s="123"/>
    </row>
    <row r="237" spans="1:7" ht="21.9" hidden="1" customHeight="1" x14ac:dyDescent="0.25">
      <c r="A237" s="96"/>
      <c r="B237" s="147"/>
      <c r="C237" s="150"/>
      <c r="D237" s="148"/>
      <c r="E237" s="121"/>
      <c r="F237" s="121"/>
      <c r="G237" s="123"/>
    </row>
    <row r="238" spans="1:7" ht="21.9" hidden="1" customHeight="1" x14ac:dyDescent="0.25">
      <c r="A238" s="96"/>
      <c r="B238" s="147"/>
      <c r="C238" s="150"/>
      <c r="D238" s="148"/>
      <c r="E238" s="121"/>
      <c r="F238" s="121"/>
      <c r="G238" s="123"/>
    </row>
    <row r="239" spans="1:7" ht="21.9" hidden="1" customHeight="1" x14ac:dyDescent="0.25">
      <c r="A239" s="96"/>
      <c r="B239" s="147"/>
      <c r="C239" s="150"/>
      <c r="D239" s="148"/>
      <c r="E239" s="121"/>
      <c r="F239" s="121"/>
      <c r="G239" s="123"/>
    </row>
    <row r="240" spans="1:7" ht="21.9" hidden="1" customHeight="1" x14ac:dyDescent="0.25">
      <c r="A240" s="96"/>
      <c r="B240" s="147"/>
      <c r="C240" s="150"/>
      <c r="D240" s="148"/>
      <c r="E240" s="121"/>
      <c r="F240" s="121"/>
      <c r="G240" s="123"/>
    </row>
    <row r="241" spans="1:7" ht="21.9" hidden="1" customHeight="1" x14ac:dyDescent="0.25">
      <c r="A241" s="96"/>
      <c r="B241" s="147"/>
      <c r="C241" s="150"/>
      <c r="D241" s="148"/>
      <c r="E241" s="121"/>
      <c r="F241" s="121"/>
      <c r="G241" s="123"/>
    </row>
    <row r="242" spans="1:7" ht="21.9" hidden="1" customHeight="1" x14ac:dyDescent="0.25">
      <c r="A242" s="96"/>
      <c r="B242" s="147"/>
      <c r="C242" s="150"/>
      <c r="D242" s="146"/>
      <c r="E242" s="121"/>
      <c r="F242" s="121"/>
      <c r="G242" s="123"/>
    </row>
    <row r="243" spans="1:7" ht="21.9" hidden="1" customHeight="1" x14ac:dyDescent="0.25">
      <c r="A243" s="96"/>
      <c r="B243" s="151"/>
      <c r="C243" s="152"/>
      <c r="D243" s="146"/>
      <c r="E243" s="121"/>
      <c r="F243" s="121"/>
      <c r="G243" s="123"/>
    </row>
    <row r="244" spans="1:7" ht="21.9" hidden="1" customHeight="1" x14ac:dyDescent="0.25">
      <c r="A244" s="96"/>
      <c r="B244" s="151"/>
      <c r="C244" s="120"/>
      <c r="D244" s="146"/>
      <c r="E244" s="121"/>
      <c r="F244" s="121"/>
      <c r="G244" s="123"/>
    </row>
    <row r="245" spans="1:7" ht="21.9" hidden="1" customHeight="1" x14ac:dyDescent="0.25">
      <c r="A245" s="96"/>
      <c r="B245" s="147"/>
      <c r="C245" s="120"/>
      <c r="D245" s="146"/>
      <c r="E245" s="121"/>
      <c r="F245" s="121"/>
      <c r="G245" s="153"/>
    </row>
    <row r="246" spans="1:7" ht="21.9" hidden="1" customHeight="1" x14ac:dyDescent="0.25">
      <c r="A246" s="96"/>
      <c r="B246" s="147"/>
      <c r="C246" s="120"/>
      <c r="D246" s="146"/>
      <c r="E246" s="121"/>
      <c r="F246" s="121"/>
      <c r="G246" s="123"/>
    </row>
    <row r="247" spans="1:7" ht="21.9" hidden="1" customHeight="1" x14ac:dyDescent="0.25">
      <c r="A247" s="96"/>
      <c r="B247" s="147"/>
      <c r="C247" s="120"/>
      <c r="D247" s="70"/>
      <c r="E247" s="71"/>
      <c r="F247" s="154"/>
      <c r="G247" s="31"/>
    </row>
    <row r="248" spans="1:7" ht="21.9" hidden="1" customHeight="1" x14ac:dyDescent="0.25">
      <c r="A248" s="60"/>
      <c r="B248" s="86"/>
      <c r="C248" s="111"/>
      <c r="D248" s="146"/>
      <c r="E248" s="121"/>
      <c r="F248" s="121"/>
      <c r="G248" s="123"/>
    </row>
    <row r="249" spans="1:7" ht="21.9" customHeight="1" x14ac:dyDescent="0.25">
      <c r="A249" s="141"/>
      <c r="B249" s="142" t="s">
        <v>122</v>
      </c>
      <c r="C249" s="90"/>
      <c r="D249" s="155"/>
      <c r="E249" s="92"/>
      <c r="F249" s="156"/>
      <c r="G249" s="157"/>
    </row>
    <row r="250" spans="1:7" ht="15.75" hidden="1" customHeight="1" x14ac:dyDescent="0.25">
      <c r="A250" s="85"/>
      <c r="B250" s="95"/>
      <c r="C250" s="85"/>
      <c r="D250" s="158"/>
      <c r="E250" s="58"/>
      <c r="F250" s="50"/>
      <c r="G250" s="53"/>
    </row>
    <row r="251" spans="1:7" ht="12.75" hidden="1" customHeight="1" x14ac:dyDescent="0.25">
      <c r="A251" s="85"/>
      <c r="B251" s="95"/>
      <c r="C251" s="85"/>
      <c r="D251" s="158"/>
      <c r="E251" s="58"/>
      <c r="F251" s="50"/>
      <c r="G251" s="104"/>
    </row>
    <row r="252" spans="1:7" ht="15.75" hidden="1" customHeight="1" x14ac:dyDescent="0.25">
      <c r="A252" s="85"/>
      <c r="B252" s="95"/>
      <c r="C252" s="85"/>
      <c r="D252" s="158"/>
      <c r="E252" s="58"/>
      <c r="F252" s="50"/>
      <c r="G252" s="104"/>
    </row>
    <row r="253" spans="1:7" ht="15" hidden="1" customHeight="1" x14ac:dyDescent="0.25">
      <c r="A253" s="85"/>
      <c r="B253" s="84"/>
      <c r="C253" s="104"/>
      <c r="D253" s="50"/>
      <c r="E253" s="50"/>
      <c r="F253" s="50"/>
      <c r="G253" s="104"/>
    </row>
    <row r="254" spans="1:7" ht="16.5" hidden="1" customHeight="1" x14ac:dyDescent="0.25">
      <c r="A254" s="85"/>
      <c r="B254" s="84"/>
      <c r="C254" s="104"/>
      <c r="D254" s="50"/>
      <c r="E254" s="50"/>
      <c r="F254" s="50"/>
      <c r="G254" s="104"/>
    </row>
    <row r="255" spans="1:7" ht="21.9" hidden="1" customHeight="1" x14ac:dyDescent="0.25">
      <c r="A255" s="85"/>
      <c r="B255" s="84"/>
      <c r="C255" s="104"/>
      <c r="D255" s="50"/>
      <c r="E255" s="50"/>
      <c r="F255" s="50"/>
      <c r="G255" s="104"/>
    </row>
    <row r="256" spans="1:7" ht="15" hidden="1" customHeight="1" x14ac:dyDescent="0.25">
      <c r="A256" s="85"/>
      <c r="B256" s="84"/>
      <c r="C256" s="104"/>
      <c r="D256" s="50"/>
      <c r="E256" s="50"/>
      <c r="F256" s="50"/>
      <c r="G256" s="104"/>
    </row>
    <row r="257" spans="1:7" ht="17.25" hidden="1" customHeight="1" x14ac:dyDescent="0.25">
      <c r="A257" s="85"/>
      <c r="B257" s="95"/>
      <c r="C257" s="85"/>
      <c r="D257" s="158"/>
      <c r="E257" s="58"/>
      <c r="F257" s="50"/>
      <c r="G257" s="104"/>
    </row>
    <row r="258" spans="1:7" ht="15" hidden="1" customHeight="1" x14ac:dyDescent="0.25">
      <c r="A258" s="85"/>
      <c r="B258" s="95"/>
      <c r="C258" s="85"/>
      <c r="D258" s="158"/>
      <c r="E258" s="58"/>
      <c r="F258" s="50"/>
      <c r="G258" s="104"/>
    </row>
    <row r="259" spans="1:7" ht="14.25" hidden="1" customHeight="1" x14ac:dyDescent="0.25">
      <c r="A259" s="85"/>
      <c r="B259" s="95"/>
      <c r="C259" s="85"/>
      <c r="D259" s="158"/>
      <c r="E259" s="58"/>
      <c r="F259" s="50"/>
      <c r="G259" s="53"/>
    </row>
    <row r="260" spans="1:7" ht="15.75" hidden="1" customHeight="1" x14ac:dyDescent="0.25">
      <c r="A260" s="85"/>
      <c r="B260" s="95"/>
      <c r="C260" s="85"/>
      <c r="D260" s="158"/>
      <c r="E260" s="58"/>
      <c r="F260" s="50"/>
      <c r="G260" s="53"/>
    </row>
    <row r="261" spans="1:7" ht="15.75" hidden="1" customHeight="1" x14ac:dyDescent="0.25">
      <c r="A261" s="85"/>
      <c r="B261" s="95"/>
      <c r="C261" s="85"/>
      <c r="D261" s="158"/>
      <c r="E261" s="58"/>
      <c r="F261" s="50"/>
      <c r="G261" s="104"/>
    </row>
    <row r="262" spans="1:7" ht="15.75" hidden="1" customHeight="1" x14ac:dyDescent="0.25">
      <c r="A262" s="85"/>
      <c r="B262" s="95"/>
      <c r="C262" s="85"/>
      <c r="D262" s="158"/>
      <c r="E262" s="58"/>
      <c r="F262" s="50"/>
      <c r="G262" s="104"/>
    </row>
    <row r="263" spans="1:7" ht="21.9" hidden="1" customHeight="1" x14ac:dyDescent="0.25">
      <c r="A263" s="54">
        <v>80</v>
      </c>
      <c r="B263" s="51"/>
      <c r="C263" s="104"/>
      <c r="D263" s="50"/>
      <c r="E263" s="50"/>
      <c r="F263" s="50"/>
      <c r="G263" s="104"/>
    </row>
    <row r="264" spans="1:7" ht="21.9" hidden="1" customHeight="1" x14ac:dyDescent="0.25">
      <c r="A264" s="54">
        <v>81</v>
      </c>
      <c r="B264" s="51"/>
      <c r="C264" s="104"/>
      <c r="D264" s="50"/>
      <c r="E264" s="50"/>
      <c r="F264" s="50"/>
      <c r="G264" s="104"/>
    </row>
    <row r="265" spans="1:7" ht="21.9" hidden="1" customHeight="1" x14ac:dyDescent="0.25">
      <c r="A265" s="54">
        <v>82</v>
      </c>
      <c r="B265" s="51"/>
      <c r="C265" s="104"/>
      <c r="D265" s="50"/>
      <c r="E265" s="50"/>
      <c r="F265" s="50"/>
      <c r="G265" s="104"/>
    </row>
    <row r="266" spans="1:7" ht="21.9" hidden="1" customHeight="1" x14ac:dyDescent="0.25">
      <c r="A266" s="54">
        <v>83</v>
      </c>
      <c r="B266" s="51"/>
      <c r="C266" s="104"/>
      <c r="D266" s="50"/>
      <c r="E266" s="50"/>
      <c r="F266" s="50"/>
      <c r="G266" s="53"/>
    </row>
    <row r="267" spans="1:7" ht="24" hidden="1" customHeight="1" x14ac:dyDescent="0.25">
      <c r="A267" s="54">
        <v>84</v>
      </c>
      <c r="B267" s="51"/>
      <c r="C267" s="104"/>
      <c r="D267" s="50"/>
      <c r="E267" s="50"/>
      <c r="F267" s="50"/>
      <c r="G267" s="53"/>
    </row>
    <row r="268" spans="1:7" ht="25.5" hidden="1" customHeight="1" x14ac:dyDescent="0.25">
      <c r="A268" s="54">
        <v>85</v>
      </c>
      <c r="B268" s="51"/>
      <c r="C268" s="104"/>
      <c r="D268" s="50"/>
      <c r="E268" s="50"/>
      <c r="F268" s="50"/>
      <c r="G268" s="104"/>
    </row>
    <row r="269" spans="1:7" ht="15" hidden="1" customHeight="1" x14ac:dyDescent="0.25">
      <c r="A269" s="54">
        <v>86</v>
      </c>
      <c r="B269" s="51"/>
      <c r="C269" s="104"/>
      <c r="D269" s="50"/>
      <c r="E269" s="50"/>
      <c r="F269" s="50"/>
      <c r="G269" s="104"/>
    </row>
    <row r="270" spans="1:7" ht="15" hidden="1" customHeight="1" x14ac:dyDescent="0.25">
      <c r="A270" s="54">
        <v>87</v>
      </c>
      <c r="B270" s="51"/>
      <c r="C270" s="104"/>
      <c r="D270" s="50"/>
      <c r="E270" s="50"/>
      <c r="F270" s="50"/>
      <c r="G270" s="104"/>
    </row>
    <row r="271" spans="1:7" ht="15" hidden="1" customHeight="1" x14ac:dyDescent="0.25">
      <c r="A271" s="54">
        <v>88</v>
      </c>
      <c r="B271" s="51"/>
      <c r="C271" s="104"/>
      <c r="D271" s="50"/>
      <c r="E271" s="50"/>
      <c r="F271" s="50"/>
      <c r="G271" s="104"/>
    </row>
    <row r="272" spans="1:7" ht="15" hidden="1" customHeight="1" x14ac:dyDescent="0.25">
      <c r="A272" s="54">
        <v>89</v>
      </c>
      <c r="B272" s="51"/>
      <c r="C272" s="104"/>
      <c r="D272" s="50"/>
      <c r="E272" s="50"/>
      <c r="F272" s="50"/>
      <c r="G272" s="104"/>
    </row>
    <row r="273" spans="1:7" ht="15" hidden="1" customHeight="1" x14ac:dyDescent="0.25">
      <c r="A273" s="54">
        <v>90</v>
      </c>
      <c r="B273" s="51"/>
      <c r="C273" s="104"/>
      <c r="D273" s="50"/>
      <c r="E273" s="50"/>
      <c r="F273" s="50"/>
      <c r="G273" s="104"/>
    </row>
    <row r="274" spans="1:7" ht="15" hidden="1" customHeight="1" x14ac:dyDescent="0.25">
      <c r="A274" s="54">
        <v>91</v>
      </c>
      <c r="B274" s="51"/>
      <c r="C274" s="104"/>
      <c r="D274" s="50"/>
      <c r="E274" s="50"/>
      <c r="F274" s="50"/>
      <c r="G274" s="104"/>
    </row>
    <row r="275" spans="1:7" ht="15" hidden="1" customHeight="1" x14ac:dyDescent="0.25">
      <c r="A275" s="54">
        <v>92</v>
      </c>
      <c r="B275" s="51"/>
      <c r="C275" s="104"/>
      <c r="D275" s="50"/>
      <c r="E275" s="50"/>
      <c r="F275" s="50"/>
      <c r="G275" s="104"/>
    </row>
    <row r="276" spans="1:7" ht="15" hidden="1" customHeight="1" x14ac:dyDescent="0.25">
      <c r="A276" s="54">
        <v>93</v>
      </c>
      <c r="B276" s="51"/>
      <c r="C276" s="53"/>
      <c r="D276" s="50"/>
      <c r="E276" s="159"/>
      <c r="F276" s="50"/>
      <c r="G276" s="104"/>
    </row>
    <row r="277" spans="1:7" ht="15" hidden="1" customHeight="1" x14ac:dyDescent="0.25">
      <c r="A277" s="54">
        <v>94</v>
      </c>
      <c r="B277" s="51"/>
      <c r="C277" s="53"/>
      <c r="D277" s="50"/>
      <c r="E277" s="50"/>
      <c r="F277" s="50"/>
      <c r="G277" s="104"/>
    </row>
    <row r="278" spans="1:7" ht="15" hidden="1" customHeight="1" x14ac:dyDescent="0.25">
      <c r="A278" s="54">
        <v>95</v>
      </c>
      <c r="B278" s="51"/>
      <c r="C278" s="53"/>
      <c r="D278" s="50"/>
      <c r="E278" s="50"/>
      <c r="F278" s="50"/>
      <c r="G278" s="104"/>
    </row>
    <row r="279" spans="1:7" ht="15" hidden="1" customHeight="1" x14ac:dyDescent="0.25">
      <c r="A279" s="54">
        <v>96</v>
      </c>
      <c r="B279" s="51"/>
      <c r="C279" s="53"/>
      <c r="D279" s="50"/>
      <c r="E279" s="50"/>
      <c r="F279" s="50"/>
      <c r="G279" s="104"/>
    </row>
    <row r="280" spans="1:7" ht="113.25" hidden="1" customHeight="1" x14ac:dyDescent="0.25">
      <c r="A280" s="54">
        <v>97</v>
      </c>
      <c r="B280" s="51"/>
      <c r="C280" s="53"/>
      <c r="D280" s="50"/>
      <c r="E280" s="50"/>
      <c r="F280" s="50"/>
      <c r="G280" s="104"/>
    </row>
    <row r="281" spans="1:7" ht="15" hidden="1" customHeight="1" x14ac:dyDescent="0.25">
      <c r="A281" s="54">
        <v>98</v>
      </c>
      <c r="B281" s="51"/>
      <c r="C281" s="53"/>
      <c r="D281" s="50"/>
      <c r="E281" s="50"/>
      <c r="F281" s="50"/>
      <c r="G281" s="104"/>
    </row>
    <row r="282" spans="1:7" ht="15" hidden="1" customHeight="1" x14ac:dyDescent="0.25">
      <c r="A282" s="54">
        <v>99</v>
      </c>
      <c r="B282" s="51"/>
      <c r="C282" s="53"/>
      <c r="D282" s="50"/>
      <c r="E282" s="50"/>
      <c r="F282" s="50"/>
      <c r="G282" s="104"/>
    </row>
    <row r="283" spans="1:7" ht="21" hidden="1" customHeight="1" x14ac:dyDescent="0.25">
      <c r="A283" s="54">
        <v>100</v>
      </c>
      <c r="B283" s="160"/>
      <c r="C283" s="53"/>
      <c r="D283" s="50"/>
      <c r="E283" s="50"/>
      <c r="F283" s="50"/>
      <c r="G283" s="104"/>
    </row>
    <row r="284" spans="1:7" ht="15" hidden="1" customHeight="1" x14ac:dyDescent="0.25">
      <c r="A284" s="54">
        <v>101</v>
      </c>
      <c r="B284" s="51"/>
      <c r="C284" s="53"/>
      <c r="D284" s="50"/>
      <c r="E284" s="50"/>
      <c r="F284" s="50"/>
      <c r="G284" s="104"/>
    </row>
    <row r="285" spans="1:7" ht="15" hidden="1" customHeight="1" x14ac:dyDescent="0.25">
      <c r="A285" s="54">
        <v>102</v>
      </c>
      <c r="B285" s="51"/>
      <c r="C285" s="53"/>
      <c r="D285" s="50"/>
      <c r="E285" s="50"/>
      <c r="F285" s="50"/>
      <c r="G285" s="104"/>
    </row>
    <row r="286" spans="1:7" ht="22.5" hidden="1" customHeight="1" x14ac:dyDescent="0.25">
      <c r="A286" s="54">
        <v>103</v>
      </c>
      <c r="B286" s="51"/>
      <c r="C286" s="53"/>
      <c r="D286" s="161"/>
      <c r="E286" s="162"/>
      <c r="F286" s="50"/>
      <c r="G286" s="104"/>
    </row>
    <row r="287" spans="1:7" ht="15" hidden="1" customHeight="1" x14ac:dyDescent="0.25">
      <c r="A287" s="54">
        <v>104</v>
      </c>
      <c r="B287" s="51"/>
      <c r="C287" s="53"/>
      <c r="D287" s="161"/>
      <c r="E287" s="162"/>
      <c r="F287" s="50"/>
      <c r="G287" s="53"/>
    </row>
    <row r="288" spans="1:7" ht="15" hidden="1" customHeight="1" x14ac:dyDescent="0.25">
      <c r="A288" s="85"/>
      <c r="B288" s="51"/>
      <c r="C288" s="104"/>
      <c r="D288" s="50"/>
      <c r="E288" s="162"/>
      <c r="F288" s="50"/>
      <c r="G288" s="51"/>
    </row>
    <row r="289" spans="1:7" ht="15" hidden="1" customHeight="1" x14ac:dyDescent="0.25">
      <c r="A289" s="85"/>
      <c r="B289" s="51"/>
      <c r="C289" s="104"/>
      <c r="D289" s="50"/>
      <c r="E289" s="162"/>
      <c r="F289" s="50"/>
      <c r="G289" s="51"/>
    </row>
    <row r="290" spans="1:7" ht="9" hidden="1" customHeight="1" x14ac:dyDescent="0.25">
      <c r="A290" s="85"/>
      <c r="B290" s="51"/>
      <c r="C290" s="104"/>
      <c r="D290" s="50"/>
      <c r="E290" s="162"/>
      <c r="F290" s="50"/>
      <c r="G290" s="51"/>
    </row>
    <row r="291" spans="1:7" ht="9" hidden="1" customHeight="1" x14ac:dyDescent="0.25">
      <c r="A291" s="85"/>
      <c r="B291" s="51"/>
      <c r="C291" s="104"/>
      <c r="D291" s="50"/>
      <c r="E291" s="162"/>
      <c r="F291" s="50"/>
      <c r="G291" s="51"/>
    </row>
    <row r="292" spans="1:7" ht="9" hidden="1" customHeight="1" x14ac:dyDescent="0.25">
      <c r="A292" s="85"/>
      <c r="B292" s="51"/>
      <c r="C292" s="53"/>
      <c r="D292" s="50"/>
      <c r="E292" s="162"/>
      <c r="F292" s="50"/>
      <c r="G292" s="51"/>
    </row>
    <row r="293" spans="1:7" ht="9" hidden="1" customHeight="1" x14ac:dyDescent="0.25">
      <c r="A293" s="85"/>
      <c r="B293" s="51"/>
      <c r="C293" s="53"/>
      <c r="D293" s="50"/>
      <c r="E293" s="162"/>
      <c r="F293" s="50"/>
      <c r="G293" s="51"/>
    </row>
    <row r="294" spans="1:7" ht="9" hidden="1" customHeight="1" x14ac:dyDescent="0.25">
      <c r="A294" s="85"/>
      <c r="B294" s="51"/>
      <c r="C294" s="53"/>
      <c r="D294" s="50"/>
      <c r="E294" s="162"/>
      <c r="F294" s="50"/>
      <c r="G294" s="51"/>
    </row>
    <row r="295" spans="1:7" ht="9" hidden="1" customHeight="1" x14ac:dyDescent="0.25">
      <c r="A295" s="85"/>
      <c r="B295" s="51"/>
      <c r="C295" s="53"/>
      <c r="D295" s="50"/>
      <c r="E295" s="50"/>
      <c r="F295" s="50"/>
      <c r="G295" s="51"/>
    </row>
    <row r="296" spans="1:7" ht="9" hidden="1" customHeight="1" x14ac:dyDescent="0.25">
      <c r="A296" s="85"/>
      <c r="B296" s="51"/>
      <c r="C296" s="104"/>
      <c r="D296" s="50"/>
      <c r="E296" s="50"/>
      <c r="F296" s="50"/>
      <c r="G296" s="51"/>
    </row>
    <row r="297" spans="1:7" ht="9" hidden="1" customHeight="1" x14ac:dyDescent="0.25">
      <c r="A297" s="85"/>
      <c r="B297" s="51"/>
      <c r="C297" s="104"/>
      <c r="D297" s="50"/>
      <c r="E297" s="50"/>
      <c r="F297" s="50"/>
      <c r="G297" s="51"/>
    </row>
    <row r="298" spans="1:7" ht="9" hidden="1" customHeight="1" x14ac:dyDescent="0.25">
      <c r="A298" s="85"/>
      <c r="B298" s="51"/>
      <c r="C298" s="104"/>
      <c r="D298" s="50"/>
      <c r="E298" s="50"/>
      <c r="F298" s="50"/>
      <c r="G298" s="51"/>
    </row>
    <row r="299" spans="1:7" ht="9" hidden="1" customHeight="1" x14ac:dyDescent="0.25">
      <c r="A299" s="85"/>
      <c r="B299" s="51"/>
      <c r="C299" s="104"/>
      <c r="D299" s="50"/>
      <c r="E299" s="50"/>
      <c r="F299" s="50"/>
      <c r="G299" s="51"/>
    </row>
    <row r="300" spans="1:7" ht="9" hidden="1" customHeight="1" x14ac:dyDescent="0.25">
      <c r="A300" s="85"/>
      <c r="B300" s="51"/>
      <c r="C300" s="104"/>
      <c r="D300" s="50"/>
      <c r="E300" s="162"/>
      <c r="F300" s="50"/>
      <c r="G300" s="51"/>
    </row>
    <row r="301" spans="1:7" ht="9" hidden="1" customHeight="1" x14ac:dyDescent="0.25">
      <c r="A301" s="85"/>
      <c r="B301" s="51"/>
      <c r="C301" s="53"/>
      <c r="D301" s="50"/>
      <c r="E301" s="162"/>
      <c r="F301" s="50"/>
      <c r="G301" s="51"/>
    </row>
    <row r="302" spans="1:7" ht="9" hidden="1" customHeight="1" x14ac:dyDescent="0.25">
      <c r="A302" s="85"/>
      <c r="B302" s="51"/>
      <c r="C302" s="53"/>
      <c r="D302" s="50"/>
      <c r="E302" s="162"/>
      <c r="F302" s="50"/>
      <c r="G302" s="51"/>
    </row>
    <row r="303" spans="1:7" ht="9" hidden="1" customHeight="1" x14ac:dyDescent="0.25">
      <c r="A303" s="85"/>
      <c r="B303" s="51"/>
      <c r="C303" s="53"/>
      <c r="D303" s="50"/>
      <c r="E303" s="162"/>
      <c r="F303" s="50"/>
      <c r="G303" s="51"/>
    </row>
    <row r="304" spans="1:7" ht="9" hidden="1" customHeight="1" x14ac:dyDescent="0.25">
      <c r="A304" s="85"/>
      <c r="B304" s="51"/>
      <c r="C304" s="53"/>
      <c r="D304" s="50"/>
      <c r="E304" s="162"/>
      <c r="F304" s="50"/>
      <c r="G304" s="51"/>
    </row>
    <row r="305" spans="1:7" ht="9" hidden="1" customHeight="1" x14ac:dyDescent="0.25">
      <c r="A305" s="85"/>
      <c r="B305" s="51"/>
      <c r="C305" s="53"/>
      <c r="D305" s="50"/>
      <c r="E305" s="162"/>
      <c r="F305" s="50"/>
      <c r="G305" s="51"/>
    </row>
    <row r="306" spans="1:7" ht="9" hidden="1" customHeight="1" x14ac:dyDescent="0.25">
      <c r="A306" s="85"/>
      <c r="B306" s="84"/>
      <c r="C306" s="53"/>
      <c r="D306" s="50"/>
      <c r="E306" s="163"/>
      <c r="F306" s="58"/>
      <c r="G306" s="51"/>
    </row>
    <row r="307" spans="1:7" ht="9" hidden="1" customHeight="1" x14ac:dyDescent="0.25">
      <c r="A307" s="85"/>
      <c r="B307" s="51"/>
      <c r="C307" s="53"/>
      <c r="D307" s="50"/>
      <c r="E307" s="164"/>
      <c r="F307" s="58"/>
      <c r="G307" s="51"/>
    </row>
    <row r="308" spans="1:7" ht="9" hidden="1" customHeight="1" x14ac:dyDescent="0.25">
      <c r="A308" s="85"/>
      <c r="B308" s="51"/>
      <c r="C308" s="53"/>
      <c r="D308" s="50"/>
      <c r="E308" s="58"/>
      <c r="F308" s="58"/>
      <c r="G308" s="51"/>
    </row>
    <row r="309" spans="1:7" ht="9" hidden="1" customHeight="1" x14ac:dyDescent="0.25">
      <c r="A309" s="85"/>
      <c r="B309" s="51"/>
      <c r="C309" s="85"/>
      <c r="D309" s="50"/>
      <c r="E309" s="162"/>
      <c r="F309" s="50"/>
      <c r="G309" s="51"/>
    </row>
    <row r="310" spans="1:7" ht="9" hidden="1" customHeight="1" x14ac:dyDescent="0.25">
      <c r="A310" s="85"/>
      <c r="B310" s="51"/>
      <c r="C310" s="53"/>
      <c r="D310" s="50"/>
      <c r="E310" s="159"/>
      <c r="F310" s="50"/>
      <c r="G310" s="51"/>
    </row>
    <row r="311" spans="1:7" ht="9" hidden="1" customHeight="1" x14ac:dyDescent="0.25">
      <c r="A311" s="85"/>
      <c r="B311" s="51"/>
      <c r="C311" s="53"/>
      <c r="D311" s="50"/>
      <c r="E311" s="159"/>
      <c r="F311" s="50"/>
      <c r="G311" s="51"/>
    </row>
    <row r="312" spans="1:7" ht="9" hidden="1" customHeight="1" x14ac:dyDescent="0.25">
      <c r="A312" s="85"/>
      <c r="B312" s="51"/>
      <c r="C312" s="53"/>
      <c r="D312" s="50"/>
      <c r="E312" s="50"/>
      <c r="F312" s="50"/>
      <c r="G312" s="51"/>
    </row>
    <row r="313" spans="1:7" ht="9" hidden="1" customHeight="1" x14ac:dyDescent="0.25">
      <c r="A313" s="85"/>
      <c r="B313" s="51"/>
      <c r="C313" s="104"/>
      <c r="D313" s="50"/>
      <c r="E313" s="50"/>
      <c r="F313" s="50"/>
      <c r="G313" s="51"/>
    </row>
    <row r="314" spans="1:7" ht="9" hidden="1" customHeight="1" x14ac:dyDescent="0.25">
      <c r="A314" s="85"/>
      <c r="B314" s="51"/>
      <c r="C314" s="104"/>
      <c r="D314" s="50"/>
      <c r="E314" s="58"/>
      <c r="F314" s="58"/>
      <c r="G314" s="51"/>
    </row>
    <row r="315" spans="1:7" ht="15.6" hidden="1" customHeight="1" x14ac:dyDescent="0.25">
      <c r="A315" s="85"/>
      <c r="B315" s="51"/>
      <c r="C315" s="85"/>
      <c r="D315" s="50"/>
      <c r="E315" s="50"/>
      <c r="F315" s="50"/>
      <c r="G315" s="143"/>
    </row>
    <row r="316" spans="1:7" ht="37.35" hidden="1" customHeight="1" x14ac:dyDescent="0.25">
      <c r="A316" s="85"/>
      <c r="B316" s="84"/>
      <c r="C316" s="104"/>
      <c r="D316" s="50"/>
      <c r="E316" s="50"/>
      <c r="F316" s="50"/>
      <c r="G316" s="143"/>
    </row>
    <row r="317" spans="1:7" ht="30.75" hidden="1" customHeight="1" x14ac:dyDescent="0.25">
      <c r="A317" s="85"/>
      <c r="B317" s="84"/>
      <c r="C317" s="104"/>
      <c r="D317" s="50"/>
      <c r="E317" s="50"/>
      <c r="F317" s="50"/>
      <c r="G317" s="143"/>
    </row>
    <row r="318" spans="1:7" ht="31.5" hidden="1" customHeight="1" x14ac:dyDescent="0.25">
      <c r="A318" s="85"/>
      <c r="B318" s="84"/>
      <c r="C318" s="104"/>
      <c r="D318" s="50"/>
      <c r="E318" s="50"/>
      <c r="F318" s="50"/>
      <c r="G318" s="143"/>
    </row>
    <row r="319" spans="1:7" ht="25.5" hidden="1" customHeight="1" x14ac:dyDescent="0.25">
      <c r="A319" s="85"/>
      <c r="B319" s="84"/>
      <c r="C319" s="104"/>
      <c r="D319" s="50"/>
      <c r="E319" s="50"/>
      <c r="F319" s="50"/>
      <c r="G319" s="51"/>
    </row>
    <row r="320" spans="1:7" ht="9" hidden="1" customHeight="1" x14ac:dyDescent="0.25">
      <c r="A320" s="85"/>
      <c r="B320" s="84"/>
      <c r="C320" s="104"/>
      <c r="D320" s="50"/>
      <c r="E320" s="50"/>
      <c r="F320" s="50"/>
      <c r="G320" s="165"/>
    </row>
    <row r="321" spans="1:7" ht="9" hidden="1" customHeight="1" x14ac:dyDescent="0.25">
      <c r="A321" s="85"/>
      <c r="B321" s="84"/>
      <c r="C321" s="104"/>
      <c r="D321" s="95"/>
      <c r="E321" s="58"/>
      <c r="F321" s="58"/>
      <c r="G321" s="51"/>
    </row>
    <row r="322" spans="1:7" ht="13.65" customHeight="1" x14ac:dyDescent="0.25">
      <c r="A322" s="98"/>
      <c r="B322" s="109"/>
      <c r="C322" s="98"/>
      <c r="D322" s="99"/>
      <c r="E322" s="100"/>
      <c r="F322" s="65">
        <f>SUM(F249:F321)</f>
        <v>0</v>
      </c>
      <c r="G322" s="101"/>
    </row>
    <row r="323" spans="1:7" ht="13.65" customHeight="1" x14ac:dyDescent="0.25">
      <c r="A323" s="91"/>
      <c r="B323" s="125"/>
      <c r="C323" s="120"/>
      <c r="D323" s="146"/>
      <c r="E323" s="121"/>
      <c r="F323" s="122"/>
      <c r="G323" s="123"/>
    </row>
    <row r="324" spans="1:7" ht="13.65" customHeight="1" x14ac:dyDescent="0.25">
      <c r="A324" s="141"/>
      <c r="B324" s="166" t="s">
        <v>19</v>
      </c>
      <c r="C324" s="90"/>
      <c r="D324" s="117"/>
      <c r="E324" s="92"/>
      <c r="F324" s="92"/>
      <c r="G324" s="94"/>
    </row>
    <row r="325" spans="1:7" ht="9" hidden="1" customHeight="1" x14ac:dyDescent="0.25">
      <c r="A325" s="85"/>
      <c r="B325" s="84"/>
      <c r="C325" s="53"/>
      <c r="D325" s="143"/>
      <c r="E325" s="50"/>
      <c r="F325" s="50"/>
      <c r="G325" s="51"/>
    </row>
    <row r="326" spans="1:7" ht="9" hidden="1" customHeight="1" x14ac:dyDescent="0.25">
      <c r="A326" s="85"/>
      <c r="B326" s="84"/>
      <c r="C326" s="53"/>
      <c r="D326" s="95"/>
      <c r="E326" s="58"/>
      <c r="F326" s="167"/>
      <c r="G326" s="51"/>
    </row>
    <row r="327" spans="1:7" ht="9" hidden="1" customHeight="1" x14ac:dyDescent="0.25">
      <c r="A327" s="85"/>
      <c r="B327" s="51"/>
      <c r="C327" s="53"/>
      <c r="D327" s="168"/>
      <c r="E327" s="164"/>
      <c r="F327" s="58"/>
      <c r="G327" s="51"/>
    </row>
    <row r="328" spans="1:7" ht="9" hidden="1" customHeight="1" x14ac:dyDescent="0.25">
      <c r="A328" s="85"/>
      <c r="B328" s="51"/>
      <c r="C328" s="53"/>
      <c r="D328" s="168"/>
      <c r="E328" s="164"/>
      <c r="F328" s="58"/>
      <c r="G328" s="51"/>
    </row>
    <row r="329" spans="1:7" ht="16.5" hidden="1" customHeight="1" x14ac:dyDescent="0.25">
      <c r="A329" s="85"/>
      <c r="B329" s="51"/>
      <c r="C329" s="53"/>
      <c r="D329" s="168"/>
      <c r="E329" s="164"/>
      <c r="F329" s="58"/>
      <c r="G329" s="51"/>
    </row>
    <row r="330" spans="1:7" ht="18" hidden="1" customHeight="1" x14ac:dyDescent="0.25">
      <c r="A330" s="85"/>
      <c r="B330" s="51"/>
      <c r="C330" s="53"/>
      <c r="D330" s="168"/>
      <c r="E330" s="164"/>
      <c r="F330" s="58"/>
      <c r="G330" s="51"/>
    </row>
    <row r="331" spans="1:7" ht="18.75" hidden="1" customHeight="1" x14ac:dyDescent="0.25">
      <c r="A331" s="85"/>
      <c r="B331" s="51"/>
      <c r="C331" s="85"/>
      <c r="D331" s="95"/>
      <c r="E331" s="58"/>
      <c r="F331" s="58"/>
      <c r="G331" s="51"/>
    </row>
    <row r="332" spans="1:7" ht="17.25" hidden="1" customHeight="1" x14ac:dyDescent="0.25">
      <c r="A332" s="85"/>
      <c r="B332" s="51"/>
      <c r="C332" s="85"/>
      <c r="D332" s="95"/>
      <c r="E332" s="58"/>
      <c r="F332" s="58"/>
      <c r="G332" s="51"/>
    </row>
    <row r="333" spans="1:7" ht="16.5" hidden="1" customHeight="1" x14ac:dyDescent="0.25">
      <c r="A333" s="85"/>
      <c r="B333" s="51"/>
      <c r="C333" s="85"/>
      <c r="D333" s="95"/>
      <c r="E333" s="58"/>
      <c r="F333" s="58"/>
      <c r="G333" s="51"/>
    </row>
    <row r="334" spans="1:7" ht="15.75" hidden="1" customHeight="1" x14ac:dyDescent="0.25">
      <c r="A334" s="85"/>
      <c r="B334" s="51"/>
      <c r="C334" s="53"/>
      <c r="D334" s="169"/>
      <c r="E334" s="164"/>
      <c r="F334" s="58"/>
      <c r="G334" s="51"/>
    </row>
    <row r="335" spans="1:7" ht="15.75" hidden="1" customHeight="1" x14ac:dyDescent="0.25">
      <c r="A335" s="85"/>
      <c r="B335" s="51"/>
      <c r="C335" s="85"/>
      <c r="D335" s="95"/>
      <c r="E335" s="58"/>
      <c r="F335" s="58"/>
      <c r="G335" s="51"/>
    </row>
    <row r="336" spans="1:7" ht="18" hidden="1" customHeight="1" x14ac:dyDescent="0.25">
      <c r="A336" s="85"/>
      <c r="B336" s="51"/>
      <c r="C336" s="85"/>
      <c r="D336" s="95"/>
      <c r="E336" s="58"/>
      <c r="F336" s="58"/>
      <c r="G336" s="51"/>
    </row>
    <row r="337" spans="1:7" ht="9" hidden="1" customHeight="1" x14ac:dyDescent="0.25">
      <c r="A337" s="85"/>
      <c r="B337" s="51"/>
      <c r="C337" s="53"/>
      <c r="D337" s="170"/>
      <c r="E337" s="164"/>
      <c r="F337" s="58"/>
      <c r="G337" s="51"/>
    </row>
    <row r="338" spans="1:7" ht="9" hidden="1" customHeight="1" x14ac:dyDescent="0.25">
      <c r="A338" s="85"/>
      <c r="B338" s="51"/>
      <c r="C338" s="53"/>
      <c r="D338" s="170"/>
      <c r="E338" s="164"/>
      <c r="F338" s="58"/>
      <c r="G338" s="51"/>
    </row>
    <row r="339" spans="1:7" ht="24" hidden="1" customHeight="1" x14ac:dyDescent="0.25">
      <c r="A339" s="85"/>
      <c r="B339" s="51"/>
      <c r="C339" s="53"/>
      <c r="D339" s="170"/>
      <c r="E339" s="164"/>
      <c r="F339" s="58"/>
      <c r="G339" s="51"/>
    </row>
    <row r="340" spans="1:7" ht="19.5" hidden="1" customHeight="1" x14ac:dyDescent="0.25">
      <c r="A340" s="85"/>
      <c r="B340" s="51"/>
      <c r="C340" s="85"/>
      <c r="D340" s="95"/>
      <c r="E340" s="58"/>
      <c r="F340" s="58"/>
      <c r="G340" s="51"/>
    </row>
    <row r="341" spans="1:7" ht="13.5" hidden="1" customHeight="1" x14ac:dyDescent="0.25">
      <c r="A341" s="85"/>
      <c r="B341" s="51"/>
      <c r="C341" s="85"/>
      <c r="D341" s="95"/>
      <c r="E341" s="58"/>
      <c r="F341" s="58"/>
      <c r="G341" s="51"/>
    </row>
    <row r="342" spans="1:7" ht="27" hidden="1" customHeight="1" x14ac:dyDescent="0.25">
      <c r="A342" s="85"/>
      <c r="B342" s="84"/>
      <c r="C342" s="85"/>
      <c r="D342" s="95"/>
      <c r="E342" s="58"/>
      <c r="F342" s="58"/>
      <c r="G342" s="143"/>
    </row>
    <row r="343" spans="1:7" ht="18.600000000000001" hidden="1" customHeight="1" x14ac:dyDescent="0.25">
      <c r="A343" s="85"/>
      <c r="B343" s="51"/>
      <c r="C343" s="53"/>
      <c r="D343" s="170"/>
      <c r="E343" s="164"/>
      <c r="F343" s="58"/>
      <c r="G343" s="143"/>
    </row>
    <row r="344" spans="1:7" ht="22.35" hidden="1" customHeight="1" x14ac:dyDescent="0.25">
      <c r="A344" s="85"/>
      <c r="B344" s="51"/>
      <c r="C344" s="53"/>
      <c r="D344" s="170"/>
      <c r="E344" s="164"/>
      <c r="F344" s="58"/>
      <c r="G344" s="143"/>
    </row>
    <row r="345" spans="1:7" ht="9" hidden="1" customHeight="1" x14ac:dyDescent="0.25">
      <c r="A345" s="85"/>
      <c r="B345" s="160"/>
      <c r="C345" s="104"/>
      <c r="D345" s="143"/>
      <c r="E345" s="50"/>
      <c r="F345" s="50"/>
      <c r="G345" s="51"/>
    </row>
    <row r="346" spans="1:7" ht="22.5" hidden="1" customHeight="1" x14ac:dyDescent="0.25">
      <c r="A346" s="171"/>
      <c r="B346" s="172"/>
      <c r="C346" s="173"/>
      <c r="D346" s="174"/>
      <c r="E346" s="175"/>
      <c r="F346" s="176"/>
      <c r="G346" s="177"/>
    </row>
    <row r="347" spans="1:7" ht="16.649999999999999" hidden="1" customHeight="1" x14ac:dyDescent="0.25">
      <c r="A347" s="85"/>
      <c r="B347" s="51"/>
      <c r="C347" s="53"/>
      <c r="D347" s="95"/>
      <c r="E347" s="58"/>
      <c r="F347" s="58"/>
      <c r="G347" s="143"/>
    </row>
    <row r="348" spans="1:7" ht="9" hidden="1" customHeight="1" x14ac:dyDescent="0.25">
      <c r="A348" s="85"/>
      <c r="B348" s="84"/>
      <c r="C348" s="85"/>
      <c r="D348" s="43"/>
      <c r="E348" s="44"/>
      <c r="F348" s="65"/>
      <c r="G348" s="45"/>
    </row>
    <row r="349" spans="1:7" ht="9" hidden="1" customHeight="1" x14ac:dyDescent="0.25">
      <c r="A349" s="85"/>
      <c r="B349" s="43"/>
      <c r="C349" s="42"/>
      <c r="D349" s="43"/>
      <c r="E349" s="44"/>
      <c r="F349" s="65"/>
      <c r="G349" s="178"/>
    </row>
    <row r="350" spans="1:7" ht="9" hidden="1" customHeight="1" x14ac:dyDescent="0.25">
      <c r="A350" s="85"/>
      <c r="B350" s="43"/>
      <c r="C350" s="42"/>
      <c r="D350" s="95"/>
      <c r="E350" s="58"/>
      <c r="F350" s="65"/>
      <c r="G350" s="143"/>
    </row>
    <row r="351" spans="1:7" ht="9" hidden="1" customHeight="1" x14ac:dyDescent="0.25">
      <c r="A351" s="85"/>
      <c r="B351" s="95"/>
      <c r="C351" s="85"/>
      <c r="D351" s="95"/>
      <c r="E351" s="58"/>
      <c r="F351" s="65"/>
      <c r="G351" s="143"/>
    </row>
    <row r="352" spans="1:7" ht="9" hidden="1" customHeight="1" x14ac:dyDescent="0.25">
      <c r="A352" s="85"/>
      <c r="B352" s="95"/>
      <c r="C352" s="85"/>
      <c r="D352" s="95"/>
      <c r="E352" s="58"/>
      <c r="F352" s="65"/>
      <c r="G352" s="143"/>
    </row>
    <row r="353" spans="1:7" ht="9" hidden="1" customHeight="1" x14ac:dyDescent="0.25">
      <c r="A353" s="85"/>
      <c r="B353" s="95"/>
      <c r="C353" s="85"/>
      <c r="D353" s="179"/>
      <c r="E353" s="93"/>
      <c r="F353" s="180"/>
      <c r="G353" s="181"/>
    </row>
    <row r="354" spans="1:7" ht="9" hidden="1" customHeight="1" x14ac:dyDescent="0.25">
      <c r="A354" s="85"/>
      <c r="B354" s="84"/>
      <c r="C354" s="85"/>
      <c r="D354" s="95"/>
      <c r="E354" s="58"/>
      <c r="F354" s="58"/>
      <c r="G354" s="51"/>
    </row>
    <row r="355" spans="1:7" ht="13.65" customHeight="1" x14ac:dyDescent="0.25">
      <c r="A355" s="85"/>
      <c r="B355" s="182"/>
      <c r="C355" s="183"/>
      <c r="D355" s="184"/>
      <c r="E355" s="72"/>
      <c r="F355" s="180"/>
      <c r="G355" s="185"/>
    </row>
    <row r="356" spans="1:7" ht="13.65" customHeight="1" x14ac:dyDescent="0.25">
      <c r="A356" s="186"/>
      <c r="B356" s="117"/>
      <c r="C356" s="110"/>
      <c r="D356" s="117"/>
      <c r="E356" s="187"/>
      <c r="F356" s="65">
        <f>SUM(F325:F355)</f>
        <v>0</v>
      </c>
      <c r="G356" s="188"/>
    </row>
    <row r="357" spans="1:7" ht="9" hidden="1" customHeight="1" x14ac:dyDescent="0.25">
      <c r="A357" s="96"/>
      <c r="B357" s="147"/>
      <c r="C357" s="96"/>
      <c r="D357" s="86"/>
      <c r="E357" s="102"/>
      <c r="F357" s="180"/>
      <c r="G357" s="189"/>
    </row>
    <row r="358" spans="1:7" ht="9" hidden="1" customHeight="1" x14ac:dyDescent="0.25">
      <c r="A358" s="96"/>
      <c r="B358" s="86"/>
      <c r="C358" s="60"/>
      <c r="D358" s="86"/>
      <c r="E358" s="102"/>
      <c r="F358" s="180"/>
      <c r="G358" s="189"/>
    </row>
    <row r="359" spans="1:7" ht="9" hidden="1" customHeight="1" x14ac:dyDescent="0.25">
      <c r="A359" s="96"/>
      <c r="B359" s="145"/>
      <c r="C359" s="60"/>
      <c r="D359" s="86"/>
      <c r="E359" s="102"/>
      <c r="F359" s="93"/>
      <c r="G359" s="151"/>
    </row>
    <row r="360" spans="1:7" ht="9" hidden="1" customHeight="1" x14ac:dyDescent="0.25">
      <c r="A360" s="96"/>
      <c r="B360" s="97"/>
      <c r="C360" s="60"/>
      <c r="D360" s="97"/>
      <c r="E360" s="93"/>
      <c r="F360" s="93"/>
      <c r="G360" s="151"/>
    </row>
    <row r="361" spans="1:7" ht="9" hidden="1" customHeight="1" x14ac:dyDescent="0.25">
      <c r="A361" s="96"/>
      <c r="B361" s="97"/>
      <c r="C361" s="96"/>
      <c r="D361" s="97"/>
      <c r="E361" s="93"/>
      <c r="F361" s="93"/>
      <c r="G361" s="151"/>
    </row>
    <row r="362" spans="1:7" ht="9" hidden="1" customHeight="1" x14ac:dyDescent="0.25">
      <c r="A362" s="96"/>
      <c r="B362" s="147"/>
      <c r="C362" s="96"/>
      <c r="D362" s="97"/>
      <c r="E362" s="93"/>
      <c r="F362" s="93"/>
      <c r="G362" s="151"/>
    </row>
    <row r="363" spans="1:7" ht="9" hidden="1" customHeight="1" x14ac:dyDescent="0.25">
      <c r="A363" s="96"/>
      <c r="B363" s="147"/>
      <c r="C363" s="96"/>
      <c r="D363" s="97"/>
      <c r="E363" s="93"/>
      <c r="F363" s="93"/>
      <c r="G363" s="151"/>
    </row>
    <row r="364" spans="1:7" ht="9" hidden="1" customHeight="1" x14ac:dyDescent="0.25">
      <c r="A364" s="96"/>
      <c r="B364" s="147"/>
      <c r="C364" s="96"/>
      <c r="D364" s="97"/>
      <c r="E364" s="93"/>
      <c r="F364" s="93"/>
      <c r="G364" s="151"/>
    </row>
    <row r="365" spans="1:7" ht="9" hidden="1" customHeight="1" x14ac:dyDescent="0.25">
      <c r="A365" s="96"/>
      <c r="B365" s="147"/>
      <c r="C365" s="96"/>
      <c r="D365" s="97"/>
      <c r="E365" s="93"/>
      <c r="F365" s="93"/>
      <c r="G365" s="151"/>
    </row>
    <row r="366" spans="1:7" ht="9" hidden="1" customHeight="1" x14ac:dyDescent="0.25">
      <c r="A366" s="96"/>
      <c r="B366" s="147"/>
      <c r="C366" s="96"/>
      <c r="D366" s="97"/>
      <c r="E366" s="93"/>
      <c r="F366" s="93"/>
      <c r="G366" s="151"/>
    </row>
    <row r="367" spans="1:7" ht="9" hidden="1" customHeight="1" x14ac:dyDescent="0.25">
      <c r="A367" s="96"/>
      <c r="B367" s="147"/>
      <c r="C367" s="96"/>
      <c r="D367" s="97"/>
      <c r="E367" s="93"/>
      <c r="F367" s="93"/>
      <c r="G367" s="151"/>
    </row>
    <row r="368" spans="1:7" ht="9" hidden="1" customHeight="1" x14ac:dyDescent="0.25">
      <c r="A368" s="96"/>
      <c r="B368" s="97"/>
      <c r="C368" s="96"/>
      <c r="D368" s="86"/>
      <c r="E368" s="102"/>
      <c r="F368" s="180"/>
      <c r="G368" s="189"/>
    </row>
    <row r="369" spans="1:7" ht="9" hidden="1" customHeight="1" x14ac:dyDescent="0.25">
      <c r="A369" s="96"/>
      <c r="B369" s="86"/>
      <c r="C369" s="60"/>
      <c r="D369" s="97"/>
      <c r="E369" s="93"/>
      <c r="F369" s="180"/>
      <c r="G369" s="151"/>
    </row>
    <row r="370" spans="1:7" ht="9" hidden="1" customHeight="1" x14ac:dyDescent="0.25">
      <c r="A370" s="96"/>
      <c r="B370" s="190"/>
      <c r="C370" s="96"/>
      <c r="D370" s="97"/>
      <c r="E370" s="93"/>
      <c r="F370" s="93"/>
      <c r="G370" s="151"/>
    </row>
    <row r="371" spans="1:7" ht="9" hidden="1" customHeight="1" x14ac:dyDescent="0.25">
      <c r="A371" s="96"/>
      <c r="B371" s="97"/>
      <c r="C371" s="96"/>
      <c r="D371" s="97"/>
      <c r="E371" s="93"/>
      <c r="F371" s="93"/>
      <c r="G371" s="191"/>
    </row>
    <row r="372" spans="1:7" ht="9" hidden="1" customHeight="1" x14ac:dyDescent="0.25">
      <c r="A372" s="96"/>
      <c r="B372" s="97"/>
      <c r="C372" s="96"/>
      <c r="D372" s="97"/>
      <c r="E372" s="93"/>
      <c r="F372" s="93"/>
      <c r="G372" s="151"/>
    </row>
    <row r="373" spans="1:7" ht="9" hidden="1" customHeight="1" x14ac:dyDescent="0.25">
      <c r="A373" s="96"/>
      <c r="B373" s="97"/>
      <c r="C373" s="96"/>
      <c r="D373" s="97"/>
      <c r="E373" s="93"/>
      <c r="F373" s="93"/>
      <c r="G373" s="151"/>
    </row>
    <row r="374" spans="1:7" ht="9" hidden="1" customHeight="1" x14ac:dyDescent="0.25">
      <c r="A374" s="96"/>
      <c r="B374" s="147"/>
      <c r="C374" s="96"/>
      <c r="D374" s="97"/>
      <c r="E374" s="93"/>
      <c r="F374" s="93"/>
      <c r="G374" s="151"/>
    </row>
    <row r="375" spans="1:7" ht="12" hidden="1" customHeight="1" x14ac:dyDescent="0.25">
      <c r="A375" s="96"/>
      <c r="B375" s="97"/>
      <c r="C375" s="96"/>
      <c r="D375" s="97"/>
      <c r="E375" s="93"/>
      <c r="F375" s="93"/>
      <c r="G375" s="151"/>
    </row>
    <row r="376" spans="1:7" ht="9" hidden="1" customHeight="1" x14ac:dyDescent="0.25">
      <c r="A376" s="96"/>
      <c r="B376" s="97"/>
      <c r="C376" s="96"/>
      <c r="D376" s="97"/>
      <c r="E376" s="93"/>
      <c r="F376" s="93"/>
      <c r="G376" s="151"/>
    </row>
    <row r="377" spans="1:7" ht="9" hidden="1" customHeight="1" x14ac:dyDescent="0.25">
      <c r="A377" s="96"/>
      <c r="B377" s="151"/>
      <c r="C377" s="96"/>
      <c r="D377" s="97"/>
      <c r="E377" s="93"/>
      <c r="F377" s="93"/>
      <c r="G377" s="151"/>
    </row>
    <row r="378" spans="1:7" ht="9" hidden="1" customHeight="1" x14ac:dyDescent="0.25">
      <c r="A378" s="96"/>
      <c r="B378" s="151"/>
      <c r="C378" s="96"/>
      <c r="D378" s="97"/>
      <c r="E378" s="93"/>
      <c r="F378" s="93"/>
      <c r="G378" s="151"/>
    </row>
    <row r="379" spans="1:7" ht="9" hidden="1" customHeight="1" x14ac:dyDescent="0.25">
      <c r="A379" s="96"/>
      <c r="B379" s="97"/>
      <c r="C379" s="96"/>
      <c r="D379" s="97"/>
      <c r="E379" s="93"/>
      <c r="F379" s="93"/>
      <c r="G379" s="151"/>
    </row>
    <row r="380" spans="1:7" ht="9" hidden="1" customHeight="1" x14ac:dyDescent="0.25">
      <c r="A380" s="96"/>
      <c r="B380" s="97"/>
      <c r="C380" s="96"/>
      <c r="D380" s="97"/>
      <c r="E380" s="93"/>
      <c r="F380" s="93"/>
      <c r="G380" s="151"/>
    </row>
    <row r="381" spans="1:7" ht="15.6" hidden="1" customHeight="1" x14ac:dyDescent="0.25">
      <c r="A381" s="96"/>
      <c r="B381" s="97"/>
      <c r="C381" s="96"/>
      <c r="D381" s="97"/>
      <c r="E381" s="93"/>
      <c r="F381" s="93"/>
      <c r="G381" s="151"/>
    </row>
    <row r="382" spans="1:7" ht="15.6" hidden="1" customHeight="1" x14ac:dyDescent="0.25">
      <c r="A382" s="96"/>
      <c r="B382" s="97"/>
      <c r="C382" s="96"/>
      <c r="D382" s="97"/>
      <c r="E382" s="93"/>
      <c r="F382" s="93"/>
      <c r="G382" s="151"/>
    </row>
    <row r="383" spans="1:7" ht="9" hidden="1" customHeight="1" x14ac:dyDescent="0.25">
      <c r="A383" s="96"/>
      <c r="B383" s="97"/>
      <c r="C383" s="96"/>
      <c r="D383" s="97"/>
      <c r="E383" s="93"/>
      <c r="F383" s="93"/>
      <c r="G383" s="151"/>
    </row>
    <row r="384" spans="1:7" ht="9" hidden="1" customHeight="1" x14ac:dyDescent="0.25">
      <c r="A384" s="96"/>
      <c r="B384" s="97"/>
      <c r="C384" s="96"/>
      <c r="D384" s="97"/>
      <c r="E384" s="93"/>
      <c r="F384" s="93"/>
      <c r="G384" s="151"/>
    </row>
    <row r="385" spans="1:7" ht="9" hidden="1" customHeight="1" x14ac:dyDescent="0.25">
      <c r="A385" s="96"/>
      <c r="B385" s="97"/>
      <c r="C385" s="96"/>
      <c r="D385" s="97"/>
      <c r="E385" s="93"/>
      <c r="F385" s="93"/>
      <c r="G385" s="151"/>
    </row>
    <row r="386" spans="1:7" ht="9" hidden="1" customHeight="1" x14ac:dyDescent="0.25">
      <c r="A386" s="96"/>
      <c r="B386" s="147"/>
      <c r="C386" s="96"/>
      <c r="D386" s="97"/>
      <c r="E386" s="93"/>
      <c r="F386" s="93"/>
      <c r="G386" s="151"/>
    </row>
    <row r="387" spans="1:7" ht="9" hidden="1" customHeight="1" x14ac:dyDescent="0.25">
      <c r="A387" s="60"/>
      <c r="B387" s="97"/>
      <c r="C387" s="96"/>
      <c r="D387" s="97"/>
      <c r="E387" s="93"/>
      <c r="F387" s="180"/>
      <c r="G387" s="151"/>
    </row>
    <row r="388" spans="1:7" ht="9" hidden="1" customHeight="1" x14ac:dyDescent="0.25">
      <c r="A388" s="192"/>
      <c r="B388" s="193"/>
      <c r="C388" s="96"/>
      <c r="D388" s="86"/>
      <c r="E388" s="102"/>
      <c r="F388" s="180"/>
      <c r="G388" s="189"/>
    </row>
    <row r="389" spans="1:7" ht="9" hidden="1" customHeight="1" x14ac:dyDescent="0.25">
      <c r="A389" s="192"/>
      <c r="B389" s="194"/>
      <c r="C389" s="60"/>
      <c r="D389" s="97"/>
      <c r="E389" s="93"/>
      <c r="F389" s="180"/>
      <c r="G389" s="151"/>
    </row>
    <row r="390" spans="1:7" ht="9" hidden="1" customHeight="1" x14ac:dyDescent="0.25">
      <c r="A390" s="195"/>
      <c r="B390" s="193"/>
      <c r="C390" s="96"/>
      <c r="D390" s="97"/>
      <c r="E390" s="93"/>
      <c r="F390" s="180"/>
      <c r="G390" s="151"/>
    </row>
    <row r="391" spans="1:7" ht="9" hidden="1" customHeight="1" x14ac:dyDescent="0.25">
      <c r="A391" s="195"/>
      <c r="B391" s="193"/>
      <c r="C391" s="96"/>
      <c r="D391" s="97"/>
      <c r="E391" s="93"/>
      <c r="F391" s="180"/>
      <c r="G391" s="151"/>
    </row>
    <row r="392" spans="1:7" ht="9" hidden="1" customHeight="1" x14ac:dyDescent="0.25">
      <c r="A392" s="195"/>
      <c r="B392" s="193"/>
      <c r="C392" s="96"/>
      <c r="D392" s="97"/>
      <c r="E392" s="93"/>
      <c r="F392" s="180"/>
      <c r="G392" s="151"/>
    </row>
    <row r="393" spans="1:7" ht="9" hidden="1" customHeight="1" x14ac:dyDescent="0.25">
      <c r="A393" s="195"/>
      <c r="B393" s="193"/>
      <c r="C393" s="96"/>
      <c r="D393" s="97"/>
      <c r="E393" s="93"/>
      <c r="F393" s="180"/>
      <c r="G393" s="151"/>
    </row>
    <row r="394" spans="1:7" ht="9" hidden="1" customHeight="1" x14ac:dyDescent="0.25">
      <c r="A394" s="195"/>
      <c r="B394" s="193"/>
      <c r="C394" s="96"/>
      <c r="D394" s="86"/>
      <c r="E394" s="102"/>
      <c r="F394" s="180"/>
      <c r="G394" s="196"/>
    </row>
    <row r="395" spans="1:7" ht="9" hidden="1" customHeight="1" x14ac:dyDescent="0.25">
      <c r="A395" s="96"/>
      <c r="B395" s="97"/>
      <c r="C395" s="60"/>
      <c r="D395" s="86"/>
      <c r="E395" s="102"/>
      <c r="F395" s="197"/>
      <c r="G395" s="189"/>
    </row>
    <row r="396" spans="1:7" ht="13.65" customHeight="1" x14ac:dyDescent="0.25">
      <c r="A396" s="198"/>
      <c r="B396" s="199" t="s">
        <v>123</v>
      </c>
      <c r="C396" s="200"/>
      <c r="D396" s="201"/>
      <c r="E396" s="202"/>
      <c r="F396" s="203">
        <f>F223+F322+F356</f>
        <v>0</v>
      </c>
      <c r="G396" s="204"/>
    </row>
    <row r="397" spans="1:7" ht="13.65" customHeight="1" x14ac:dyDescent="0.25">
      <c r="A397" s="205"/>
      <c r="B397" s="206"/>
      <c r="C397" s="207"/>
      <c r="D397" s="135"/>
      <c r="E397" s="72"/>
      <c r="F397" s="208"/>
      <c r="G397" s="209"/>
    </row>
    <row r="398" spans="1:7" ht="13.65" customHeight="1" x14ac:dyDescent="0.25">
      <c r="A398" s="210"/>
      <c r="B398" s="211"/>
      <c r="C398" s="210"/>
      <c r="D398" s="70"/>
      <c r="E398" s="71"/>
      <c r="F398" s="212"/>
      <c r="G398" s="213"/>
    </row>
    <row r="399" spans="1:7" ht="9" hidden="1" customHeight="1" x14ac:dyDescent="0.25">
      <c r="A399" s="214"/>
      <c r="B399" s="215"/>
      <c r="C399" s="216"/>
      <c r="D399" s="215"/>
      <c r="E399" s="217"/>
      <c r="F399" s="218"/>
      <c r="G399" s="219"/>
    </row>
    <row r="400" spans="1:7" ht="21" hidden="1" customHeight="1" x14ac:dyDescent="0.25">
      <c r="A400" s="214"/>
      <c r="B400" s="220"/>
      <c r="C400" s="216"/>
      <c r="D400" s="215"/>
      <c r="E400" s="217"/>
      <c r="F400" s="218"/>
      <c r="G400" s="219"/>
    </row>
    <row r="401" spans="1:7" ht="13.65" customHeight="1" x14ac:dyDescent="0.25">
      <c r="A401" s="110"/>
      <c r="B401" s="221"/>
      <c r="C401" s="111"/>
      <c r="D401" s="222"/>
      <c r="E401" s="223"/>
      <c r="F401" s="223"/>
      <c r="G401" s="31"/>
    </row>
    <row r="402" spans="1:7" ht="13.65" customHeight="1" x14ac:dyDescent="0.25">
      <c r="A402" s="40" t="s">
        <v>21</v>
      </c>
      <c r="B402" s="41" t="s">
        <v>124</v>
      </c>
      <c r="C402" s="224"/>
      <c r="D402" s="157"/>
      <c r="E402" s="225"/>
      <c r="F402" s="225"/>
      <c r="G402" s="94"/>
    </row>
    <row r="403" spans="1:7" ht="13.65" customHeight="1" x14ac:dyDescent="0.25">
      <c r="A403" s="46">
        <v>75</v>
      </c>
      <c r="B403" s="226" t="s">
        <v>125</v>
      </c>
      <c r="C403" s="79" t="s">
        <v>45</v>
      </c>
      <c r="D403" s="46">
        <v>1</v>
      </c>
      <c r="E403" s="118"/>
      <c r="F403" s="118"/>
      <c r="G403" s="84"/>
    </row>
    <row r="404" spans="1:7" ht="13.65" customHeight="1" x14ac:dyDescent="0.25">
      <c r="A404" s="46">
        <v>76</v>
      </c>
      <c r="B404" s="226" t="s">
        <v>126</v>
      </c>
      <c r="C404" s="79" t="s">
        <v>45</v>
      </c>
      <c r="D404" s="46">
        <v>1</v>
      </c>
      <c r="E404" s="118"/>
      <c r="F404" s="118"/>
      <c r="G404" s="84"/>
    </row>
    <row r="405" spans="1:7" ht="15.6" customHeight="1" x14ac:dyDescent="0.25">
      <c r="A405" s="46">
        <v>77</v>
      </c>
      <c r="B405" s="227" t="s">
        <v>127</v>
      </c>
      <c r="C405" s="79" t="s">
        <v>45</v>
      </c>
      <c r="D405" s="46">
        <v>1</v>
      </c>
      <c r="E405" s="118"/>
      <c r="F405" s="118"/>
      <c r="G405" s="113"/>
    </row>
    <row r="406" spans="1:7" ht="15.6" customHeight="1" x14ac:dyDescent="0.25">
      <c r="A406" s="46">
        <v>78</v>
      </c>
      <c r="B406" s="227" t="s">
        <v>128</v>
      </c>
      <c r="C406" s="79" t="s">
        <v>45</v>
      </c>
      <c r="D406" s="46">
        <v>1</v>
      </c>
      <c r="E406" s="118"/>
      <c r="F406" s="118"/>
      <c r="G406" s="51"/>
    </row>
    <row r="407" spans="1:7" ht="15.6" customHeight="1" x14ac:dyDescent="0.25">
      <c r="A407" s="46">
        <v>79</v>
      </c>
      <c r="B407" s="227" t="s">
        <v>129</v>
      </c>
      <c r="C407" s="79" t="s">
        <v>45</v>
      </c>
      <c r="D407" s="46">
        <v>1</v>
      </c>
      <c r="E407" s="118"/>
      <c r="F407" s="118"/>
      <c r="G407" s="51"/>
    </row>
    <row r="408" spans="1:7" ht="15.6" customHeight="1" x14ac:dyDescent="0.25">
      <c r="A408" s="46">
        <v>80</v>
      </c>
      <c r="B408" s="226" t="s">
        <v>130</v>
      </c>
      <c r="C408" s="79" t="s">
        <v>45</v>
      </c>
      <c r="D408" s="46">
        <v>1</v>
      </c>
      <c r="E408" s="118"/>
      <c r="F408" s="118"/>
      <c r="G408" s="84"/>
    </row>
    <row r="409" spans="1:7" ht="15.6" customHeight="1" x14ac:dyDescent="0.25">
      <c r="A409" s="46">
        <v>81</v>
      </c>
      <c r="B409" s="227" t="s">
        <v>131</v>
      </c>
      <c r="C409" s="79" t="s">
        <v>45</v>
      </c>
      <c r="D409" s="46">
        <v>1</v>
      </c>
      <c r="E409" s="118"/>
      <c r="F409" s="118"/>
      <c r="G409" s="84"/>
    </row>
    <row r="410" spans="1:7" ht="9" hidden="1" customHeight="1" x14ac:dyDescent="0.25">
      <c r="A410" s="46">
        <v>53</v>
      </c>
      <c r="B410" s="143"/>
      <c r="C410" s="104"/>
      <c r="D410" s="104"/>
      <c r="E410" s="118"/>
      <c r="F410" s="118"/>
      <c r="G410" s="84"/>
    </row>
    <row r="411" spans="1:7" ht="24.6" hidden="1" customHeight="1" x14ac:dyDescent="0.25">
      <c r="A411" s="46">
        <v>54</v>
      </c>
      <c r="B411" s="143"/>
      <c r="C411" s="104"/>
      <c r="D411" s="104"/>
      <c r="E411" s="118"/>
      <c r="F411" s="118"/>
      <c r="G411" s="84"/>
    </row>
    <row r="412" spans="1:7" ht="15.6" hidden="1" customHeight="1" x14ac:dyDescent="0.25">
      <c r="A412" s="46">
        <v>55</v>
      </c>
      <c r="B412" s="143"/>
      <c r="C412" s="104"/>
      <c r="D412" s="104"/>
      <c r="E412" s="118"/>
      <c r="F412" s="118"/>
      <c r="G412" s="84"/>
    </row>
    <row r="413" spans="1:7" ht="9" hidden="1" customHeight="1" x14ac:dyDescent="0.25">
      <c r="A413" s="46">
        <v>56</v>
      </c>
      <c r="B413" s="51"/>
      <c r="C413" s="104"/>
      <c r="D413" s="104"/>
      <c r="E413" s="118"/>
      <c r="F413" s="118"/>
      <c r="G413" s="143"/>
    </row>
    <row r="414" spans="1:7" ht="9" hidden="1" customHeight="1" x14ac:dyDescent="0.25">
      <c r="A414" s="46">
        <v>57</v>
      </c>
      <c r="B414" s="84"/>
      <c r="C414" s="104"/>
      <c r="D414" s="104"/>
      <c r="E414" s="118"/>
      <c r="F414" s="118"/>
      <c r="G414" s="95"/>
    </row>
    <row r="415" spans="1:7" ht="9" hidden="1" customHeight="1" x14ac:dyDescent="0.25">
      <c r="A415" s="46">
        <v>58</v>
      </c>
      <c r="B415" s="84"/>
      <c r="C415" s="104"/>
      <c r="D415" s="104"/>
      <c r="E415" s="118"/>
      <c r="F415" s="118"/>
      <c r="G415" s="228"/>
    </row>
    <row r="416" spans="1:7" ht="9" hidden="1" customHeight="1" x14ac:dyDescent="0.25">
      <c r="A416" s="46">
        <v>59</v>
      </c>
      <c r="B416" s="84"/>
      <c r="C416" s="104"/>
      <c r="D416" s="104"/>
      <c r="E416" s="118"/>
      <c r="F416" s="118"/>
      <c r="G416" s="95"/>
    </row>
    <row r="417" spans="1:7" ht="15.6" hidden="1" customHeight="1" x14ac:dyDescent="0.25">
      <c r="A417" s="46">
        <v>60</v>
      </c>
      <c r="B417" s="84"/>
      <c r="C417" s="104"/>
      <c r="D417" s="104"/>
      <c r="E417" s="118"/>
      <c r="F417" s="118"/>
      <c r="G417" s="95"/>
    </row>
    <row r="418" spans="1:7" ht="15.6" hidden="1" customHeight="1" x14ac:dyDescent="0.25">
      <c r="A418" s="46">
        <v>61</v>
      </c>
      <c r="B418" s="84"/>
      <c r="C418" s="104"/>
      <c r="D418" s="104"/>
      <c r="E418" s="118"/>
      <c r="F418" s="118"/>
      <c r="G418" s="95"/>
    </row>
    <row r="419" spans="1:7" ht="9" hidden="1" customHeight="1" x14ac:dyDescent="0.25">
      <c r="A419" s="46">
        <v>62</v>
      </c>
      <c r="B419" s="84"/>
      <c r="C419" s="104"/>
      <c r="D419" s="104"/>
      <c r="E419" s="118"/>
      <c r="F419" s="118"/>
      <c r="G419" s="95"/>
    </row>
    <row r="420" spans="1:7" ht="9" hidden="1" customHeight="1" x14ac:dyDescent="0.25">
      <c r="A420" s="46">
        <v>63</v>
      </c>
      <c r="B420" s="84"/>
      <c r="C420" s="104"/>
      <c r="D420" s="104"/>
      <c r="E420" s="118"/>
      <c r="F420" s="118"/>
      <c r="G420" s="95"/>
    </row>
    <row r="421" spans="1:7" ht="20.399999999999999" hidden="1" customHeight="1" x14ac:dyDescent="0.25">
      <c r="A421" s="46">
        <v>64</v>
      </c>
      <c r="B421" s="84"/>
      <c r="C421" s="104"/>
      <c r="D421" s="104"/>
      <c r="E421" s="118"/>
      <c r="F421" s="118"/>
      <c r="G421" s="95"/>
    </row>
    <row r="422" spans="1:7" ht="9" hidden="1" customHeight="1" x14ac:dyDescent="0.25">
      <c r="A422" s="46">
        <v>65</v>
      </c>
      <c r="B422" s="84"/>
      <c r="C422" s="104"/>
      <c r="D422" s="104"/>
      <c r="E422" s="118"/>
      <c r="F422" s="118"/>
      <c r="G422" s="95"/>
    </row>
    <row r="423" spans="1:7" ht="20.399999999999999" hidden="1" customHeight="1" x14ac:dyDescent="0.25">
      <c r="A423" s="46">
        <v>66</v>
      </c>
      <c r="B423" s="84"/>
      <c r="C423" s="104"/>
      <c r="D423" s="104"/>
      <c r="E423" s="118"/>
      <c r="F423" s="118"/>
      <c r="G423" s="84"/>
    </row>
    <row r="424" spans="1:7" ht="21" hidden="1" customHeight="1" x14ac:dyDescent="0.25">
      <c r="A424" s="46">
        <v>67</v>
      </c>
      <c r="B424" s="84"/>
      <c r="C424" s="104"/>
      <c r="D424" s="104"/>
      <c r="E424" s="118"/>
      <c r="F424" s="118"/>
      <c r="G424" s="143"/>
    </row>
    <row r="425" spans="1:7" ht="20.25" hidden="1" customHeight="1" x14ac:dyDescent="0.25">
      <c r="A425" s="46">
        <v>68</v>
      </c>
      <c r="B425" s="84"/>
      <c r="C425" s="104"/>
      <c r="D425" s="104"/>
      <c r="E425" s="118"/>
      <c r="F425" s="118"/>
      <c r="G425" s="143"/>
    </row>
    <row r="426" spans="1:7" ht="21" hidden="1" customHeight="1" x14ac:dyDescent="0.25">
      <c r="A426" s="46">
        <v>69</v>
      </c>
      <c r="B426" s="84"/>
      <c r="C426" s="104"/>
      <c r="D426" s="104"/>
      <c r="E426" s="118"/>
      <c r="F426" s="118"/>
      <c r="G426" s="143"/>
    </row>
    <row r="427" spans="1:7" ht="21" hidden="1" customHeight="1" x14ac:dyDescent="0.25">
      <c r="A427" s="46">
        <v>70</v>
      </c>
      <c r="B427" s="84"/>
      <c r="C427" s="104"/>
      <c r="D427" s="104"/>
      <c r="E427" s="118"/>
      <c r="F427" s="118"/>
      <c r="G427" s="143"/>
    </row>
    <row r="428" spans="1:7" ht="18" hidden="1" customHeight="1" x14ac:dyDescent="0.25">
      <c r="A428" s="46">
        <v>71</v>
      </c>
      <c r="B428" s="84"/>
      <c r="C428" s="104"/>
      <c r="D428" s="104"/>
      <c r="E428" s="118"/>
      <c r="F428" s="118"/>
      <c r="G428" s="143"/>
    </row>
    <row r="429" spans="1:7" ht="13.5" hidden="1" customHeight="1" x14ac:dyDescent="0.25">
      <c r="A429" s="46">
        <v>72</v>
      </c>
      <c r="B429" s="84"/>
      <c r="C429" s="104"/>
      <c r="D429" s="104"/>
      <c r="E429" s="118"/>
      <c r="F429" s="118"/>
      <c r="G429" s="143"/>
    </row>
    <row r="430" spans="1:7" ht="15" hidden="1" customHeight="1" x14ac:dyDescent="0.25">
      <c r="A430" s="46">
        <v>73</v>
      </c>
      <c r="B430" s="95"/>
      <c r="C430" s="104"/>
      <c r="D430" s="104"/>
      <c r="E430" s="118"/>
      <c r="F430" s="118"/>
      <c r="G430" s="143"/>
    </row>
    <row r="431" spans="1:7" ht="9" hidden="1" customHeight="1" x14ac:dyDescent="0.25">
      <c r="A431" s="46">
        <v>74</v>
      </c>
      <c r="B431" s="84"/>
      <c r="C431" s="104"/>
      <c r="D431" s="104"/>
      <c r="E431" s="118"/>
      <c r="F431" s="118"/>
      <c r="G431" s="143"/>
    </row>
    <row r="432" spans="1:7" ht="12.75" hidden="1" customHeight="1" x14ac:dyDescent="0.25">
      <c r="A432" s="46">
        <v>88</v>
      </c>
      <c r="B432" s="84"/>
      <c r="C432" s="104"/>
      <c r="D432" s="104"/>
      <c r="E432" s="118"/>
      <c r="F432" s="118"/>
      <c r="G432" s="143"/>
    </row>
    <row r="433" spans="1:7" ht="9" hidden="1" customHeight="1" x14ac:dyDescent="0.25">
      <c r="A433" s="46">
        <v>75</v>
      </c>
      <c r="B433" s="84"/>
      <c r="C433" s="104"/>
      <c r="D433" s="104"/>
      <c r="E433" s="118"/>
      <c r="F433" s="118"/>
      <c r="G433" s="143"/>
    </row>
    <row r="434" spans="1:7" ht="9" hidden="1" customHeight="1" x14ac:dyDescent="0.25">
      <c r="A434" s="46">
        <v>76</v>
      </c>
      <c r="B434" s="51"/>
      <c r="C434" s="104"/>
      <c r="D434" s="104"/>
      <c r="E434" s="118"/>
      <c r="F434" s="118"/>
      <c r="G434" s="51"/>
    </row>
    <row r="435" spans="1:7" ht="9" hidden="1" customHeight="1" x14ac:dyDescent="0.25">
      <c r="A435" s="46">
        <v>77</v>
      </c>
      <c r="B435" s="51"/>
      <c r="C435" s="104"/>
      <c r="D435" s="104"/>
      <c r="E435" s="118"/>
      <c r="F435" s="118"/>
      <c r="G435" s="51"/>
    </row>
    <row r="436" spans="1:7" ht="9" hidden="1" customHeight="1" x14ac:dyDescent="0.25">
      <c r="A436" s="46">
        <v>78</v>
      </c>
      <c r="B436" s="84"/>
      <c r="C436" s="104"/>
      <c r="D436" s="104"/>
      <c r="E436" s="118"/>
      <c r="F436" s="118"/>
      <c r="G436" s="143"/>
    </row>
    <row r="437" spans="1:7" ht="9" hidden="1" customHeight="1" x14ac:dyDescent="0.25">
      <c r="A437" s="46">
        <v>79</v>
      </c>
      <c r="B437" s="84"/>
      <c r="C437" s="104"/>
      <c r="D437" s="104"/>
      <c r="E437" s="118"/>
      <c r="F437" s="118"/>
      <c r="G437" s="143"/>
    </row>
    <row r="438" spans="1:7" ht="9" hidden="1" customHeight="1" x14ac:dyDescent="0.25">
      <c r="A438" s="46">
        <v>80</v>
      </c>
      <c r="B438" s="84"/>
      <c r="C438" s="104"/>
      <c r="D438" s="104"/>
      <c r="E438" s="118"/>
      <c r="F438" s="118"/>
      <c r="G438" s="143"/>
    </row>
    <row r="439" spans="1:7" ht="32.25" hidden="1" customHeight="1" x14ac:dyDescent="0.25">
      <c r="A439" s="46">
        <v>88</v>
      </c>
      <c r="B439" s="84"/>
      <c r="C439" s="104"/>
      <c r="D439" s="104"/>
      <c r="E439" s="118"/>
      <c r="F439" s="118"/>
      <c r="G439" s="95"/>
    </row>
    <row r="440" spans="1:7" ht="32.25" hidden="1" customHeight="1" x14ac:dyDescent="0.25">
      <c r="A440" s="46">
        <v>88</v>
      </c>
      <c r="B440" s="84"/>
      <c r="C440" s="104"/>
      <c r="D440" s="104"/>
      <c r="E440" s="118"/>
      <c r="F440" s="118"/>
      <c r="G440" s="229"/>
    </row>
    <row r="441" spans="1:7" ht="9" hidden="1" customHeight="1" x14ac:dyDescent="0.25">
      <c r="A441" s="46">
        <v>81</v>
      </c>
      <c r="B441" s="95"/>
      <c r="C441" s="104"/>
      <c r="D441" s="104"/>
      <c r="E441" s="118"/>
      <c r="F441" s="118"/>
      <c r="G441" s="95"/>
    </row>
    <row r="442" spans="1:7" ht="14.25" hidden="1" customHeight="1" x14ac:dyDescent="0.25">
      <c r="A442" s="46">
        <v>82</v>
      </c>
      <c r="B442" s="95"/>
      <c r="C442" s="104"/>
      <c r="D442" s="104"/>
      <c r="E442" s="118"/>
      <c r="F442" s="118"/>
      <c r="G442" s="95"/>
    </row>
    <row r="443" spans="1:7" ht="9" hidden="1" customHeight="1" x14ac:dyDescent="0.25">
      <c r="A443" s="46">
        <v>83</v>
      </c>
      <c r="B443" s="143"/>
      <c r="C443" s="104"/>
      <c r="D443" s="104"/>
      <c r="E443" s="118"/>
      <c r="F443" s="118"/>
      <c r="G443" s="51"/>
    </row>
    <row r="444" spans="1:7" ht="9" hidden="1" customHeight="1" x14ac:dyDescent="0.25">
      <c r="A444" s="46">
        <v>84</v>
      </c>
      <c r="B444" s="143"/>
      <c r="C444" s="104"/>
      <c r="D444" s="104"/>
      <c r="E444" s="118"/>
      <c r="F444" s="118"/>
      <c r="G444" s="51"/>
    </row>
    <row r="445" spans="1:7" ht="15.6" hidden="1" customHeight="1" x14ac:dyDescent="0.25">
      <c r="A445" s="46">
        <v>85</v>
      </c>
      <c r="B445" s="51"/>
      <c r="C445" s="104"/>
      <c r="D445" s="104"/>
      <c r="E445" s="118"/>
      <c r="F445" s="118"/>
      <c r="G445" s="51"/>
    </row>
    <row r="446" spans="1:7" ht="15.6" hidden="1" customHeight="1" x14ac:dyDescent="0.25">
      <c r="A446" s="46">
        <v>86</v>
      </c>
      <c r="B446" s="84"/>
      <c r="C446" s="104"/>
      <c r="D446" s="104"/>
      <c r="E446" s="118"/>
      <c r="F446" s="118"/>
      <c r="G446" s="84"/>
    </row>
    <row r="447" spans="1:7" ht="23.25" hidden="1" customHeight="1" x14ac:dyDescent="0.25">
      <c r="A447" s="46">
        <v>87</v>
      </c>
      <c r="B447" s="84"/>
      <c r="C447" s="104"/>
      <c r="D447" s="104"/>
      <c r="E447" s="118"/>
      <c r="F447" s="118"/>
      <c r="G447" s="84"/>
    </row>
    <row r="448" spans="1:7" ht="12.75" hidden="1" customHeight="1" x14ac:dyDescent="0.25">
      <c r="A448" s="46">
        <v>88</v>
      </c>
      <c r="B448" s="84"/>
      <c r="C448" s="104"/>
      <c r="D448" s="104"/>
      <c r="E448" s="118"/>
      <c r="F448" s="118"/>
      <c r="G448" s="84"/>
    </row>
    <row r="449" spans="1:7" ht="12.75" hidden="1" customHeight="1" x14ac:dyDescent="0.25">
      <c r="A449" s="46">
        <v>89</v>
      </c>
      <c r="B449" s="84"/>
      <c r="C449" s="104"/>
      <c r="D449" s="104"/>
      <c r="E449" s="118"/>
      <c r="F449" s="118"/>
      <c r="G449" s="84"/>
    </row>
    <row r="450" spans="1:7" ht="12.75" hidden="1" customHeight="1" x14ac:dyDescent="0.25">
      <c r="A450" s="46">
        <v>90</v>
      </c>
      <c r="B450" s="84"/>
      <c r="C450" s="104"/>
      <c r="D450" s="104"/>
      <c r="E450" s="118"/>
      <c r="F450" s="118"/>
      <c r="G450" s="84"/>
    </row>
    <row r="451" spans="1:7" ht="12.75" hidden="1" customHeight="1" x14ac:dyDescent="0.25">
      <c r="A451" s="46">
        <v>91</v>
      </c>
      <c r="B451" s="84"/>
      <c r="C451" s="104"/>
      <c r="D451" s="104"/>
      <c r="E451" s="118"/>
      <c r="F451" s="118"/>
      <c r="G451" s="84"/>
    </row>
    <row r="452" spans="1:7" ht="9" hidden="1" customHeight="1" x14ac:dyDescent="0.25">
      <c r="A452" s="46">
        <v>92</v>
      </c>
      <c r="B452" s="84"/>
      <c r="C452" s="104"/>
      <c r="D452" s="104"/>
      <c r="E452" s="118"/>
      <c r="F452" s="118"/>
      <c r="G452" s="84"/>
    </row>
    <row r="453" spans="1:7" ht="9" hidden="1" customHeight="1" x14ac:dyDescent="0.25">
      <c r="A453" s="46">
        <v>93</v>
      </c>
      <c r="B453" s="84"/>
      <c r="C453" s="104"/>
      <c r="D453" s="104"/>
      <c r="E453" s="118"/>
      <c r="F453" s="118"/>
      <c r="G453" s="84"/>
    </row>
    <row r="454" spans="1:7" ht="9" hidden="1" customHeight="1" x14ac:dyDescent="0.25">
      <c r="A454" s="46">
        <v>88</v>
      </c>
      <c r="B454" s="84"/>
      <c r="C454" s="104"/>
      <c r="D454" s="104"/>
      <c r="E454" s="118"/>
      <c r="F454" s="118"/>
      <c r="G454" s="51"/>
    </row>
    <row r="455" spans="1:7" ht="9" hidden="1" customHeight="1" x14ac:dyDescent="0.25">
      <c r="A455" s="46">
        <v>88</v>
      </c>
      <c r="B455" s="84"/>
      <c r="C455" s="104"/>
      <c r="D455" s="104"/>
      <c r="E455" s="118"/>
      <c r="F455" s="118"/>
      <c r="G455" s="51"/>
    </row>
    <row r="456" spans="1:7" ht="9" hidden="1" customHeight="1" x14ac:dyDescent="0.25">
      <c r="A456" s="46">
        <v>88</v>
      </c>
      <c r="B456" s="84"/>
      <c r="C456" s="104"/>
      <c r="D456" s="104"/>
      <c r="E456" s="118"/>
      <c r="F456" s="118"/>
      <c r="G456" s="51"/>
    </row>
    <row r="457" spans="1:7" ht="9" hidden="1" customHeight="1" x14ac:dyDescent="0.25">
      <c r="A457" s="46">
        <v>88</v>
      </c>
      <c r="B457" s="84"/>
      <c r="C457" s="104"/>
      <c r="D457" s="104"/>
      <c r="E457" s="118"/>
      <c r="F457" s="118"/>
      <c r="G457" s="51"/>
    </row>
    <row r="458" spans="1:7" ht="9" hidden="1" customHeight="1" x14ac:dyDescent="0.25">
      <c r="A458" s="230"/>
      <c r="B458" s="231"/>
      <c r="C458" s="232"/>
      <c r="D458" s="232"/>
      <c r="E458" s="233"/>
      <c r="F458" s="118"/>
      <c r="G458" s="165"/>
    </row>
    <row r="459" spans="1:7" ht="9" hidden="1" customHeight="1" x14ac:dyDescent="0.25">
      <c r="A459" s="230"/>
      <c r="B459" s="231"/>
      <c r="C459" s="232"/>
      <c r="D459" s="232"/>
      <c r="E459" s="233"/>
      <c r="F459" s="118"/>
      <c r="G459" s="165"/>
    </row>
    <row r="460" spans="1:7" ht="9" hidden="1" customHeight="1" x14ac:dyDescent="0.25">
      <c r="A460" s="232"/>
      <c r="B460" s="147"/>
      <c r="C460" s="232"/>
      <c r="D460" s="232"/>
      <c r="E460" s="233"/>
      <c r="F460" s="118"/>
      <c r="G460" s="165"/>
    </row>
    <row r="461" spans="1:7" ht="9" hidden="1" customHeight="1" x14ac:dyDescent="0.25">
      <c r="A461" s="232"/>
      <c r="B461" s="147"/>
      <c r="C461" s="232"/>
      <c r="D461" s="232"/>
      <c r="E461" s="233"/>
      <c r="F461" s="118"/>
      <c r="G461" s="165"/>
    </row>
    <row r="462" spans="1:7" ht="9" hidden="1" customHeight="1" x14ac:dyDescent="0.25">
      <c r="A462" s="232"/>
      <c r="B462" s="147"/>
      <c r="C462" s="232"/>
      <c r="D462" s="232"/>
      <c r="E462" s="233"/>
      <c r="F462" s="118"/>
      <c r="G462" s="165"/>
    </row>
    <row r="463" spans="1:7" ht="9" hidden="1" customHeight="1" x14ac:dyDescent="0.25">
      <c r="A463" s="232"/>
      <c r="B463" s="147"/>
      <c r="C463" s="232"/>
      <c r="D463" s="232"/>
      <c r="E463" s="233"/>
      <c r="F463" s="118"/>
      <c r="G463" s="165"/>
    </row>
    <row r="464" spans="1:7" ht="9" hidden="1" customHeight="1" x14ac:dyDescent="0.25">
      <c r="A464" s="232"/>
      <c r="B464" s="147"/>
      <c r="C464" s="232"/>
      <c r="D464" s="232"/>
      <c r="E464" s="233"/>
      <c r="F464" s="118"/>
      <c r="G464" s="165"/>
    </row>
    <row r="465" spans="1:7" ht="9" hidden="1" customHeight="1" x14ac:dyDescent="0.25">
      <c r="A465" s="232"/>
      <c r="B465" s="147"/>
      <c r="C465" s="232"/>
      <c r="D465" s="232"/>
      <c r="E465" s="233"/>
      <c r="F465" s="118"/>
      <c r="G465" s="165"/>
    </row>
    <row r="466" spans="1:7" ht="9" hidden="1" customHeight="1" x14ac:dyDescent="0.25">
      <c r="A466" s="232"/>
      <c r="B466" s="147"/>
      <c r="C466" s="232"/>
      <c r="D466" s="232"/>
      <c r="E466" s="233"/>
      <c r="F466" s="118"/>
      <c r="G466" s="234"/>
    </row>
    <row r="467" spans="1:7" ht="13.65" customHeight="1" x14ac:dyDescent="0.25">
      <c r="A467" s="235"/>
      <c r="B467" s="109"/>
      <c r="C467" s="235"/>
      <c r="D467" s="236"/>
      <c r="E467" s="237"/>
      <c r="F467" s="238">
        <f>SUM(F402:F458)</f>
        <v>0</v>
      </c>
      <c r="G467" s="66"/>
    </row>
    <row r="468" spans="1:7" ht="13.65" customHeight="1" x14ac:dyDescent="0.25">
      <c r="A468" s="152"/>
      <c r="B468" s="239"/>
      <c r="C468" s="240"/>
      <c r="D468" s="240"/>
      <c r="E468" s="241"/>
      <c r="F468" s="242"/>
      <c r="G468" s="31"/>
    </row>
    <row r="469" spans="1:7" ht="13.65" customHeight="1" x14ac:dyDescent="0.25">
      <c r="A469" s="110"/>
      <c r="B469" s="243"/>
      <c r="C469" s="240"/>
      <c r="D469" s="222"/>
      <c r="E469" s="223"/>
      <c r="F469" s="223"/>
      <c r="G469" s="31"/>
    </row>
    <row r="470" spans="1:7" ht="13.65" customHeight="1" x14ac:dyDescent="0.25">
      <c r="A470" s="244"/>
      <c r="B470" s="41" t="s">
        <v>132</v>
      </c>
      <c r="C470" s="224"/>
      <c r="D470" s="157"/>
      <c r="E470" s="225"/>
      <c r="F470" s="225"/>
      <c r="G470" s="94"/>
    </row>
    <row r="471" spans="1:7" ht="9" hidden="1" customHeight="1" x14ac:dyDescent="0.25">
      <c r="A471" s="46">
        <v>94</v>
      </c>
      <c r="B471" s="84"/>
      <c r="C471" s="104"/>
      <c r="D471" s="104"/>
      <c r="E471" s="118"/>
      <c r="F471" s="118"/>
      <c r="G471" s="84"/>
    </row>
    <row r="472" spans="1:7" ht="9" hidden="1" customHeight="1" x14ac:dyDescent="0.25">
      <c r="A472" s="46">
        <v>95</v>
      </c>
      <c r="B472" s="84"/>
      <c r="C472" s="104"/>
      <c r="D472" s="104"/>
      <c r="E472" s="118"/>
      <c r="F472" s="118"/>
      <c r="G472" s="84"/>
    </row>
    <row r="473" spans="1:7" ht="9" hidden="1" customHeight="1" x14ac:dyDescent="0.25">
      <c r="A473" s="46">
        <v>96</v>
      </c>
      <c r="B473" s="84"/>
      <c r="C473" s="104"/>
      <c r="D473" s="104"/>
      <c r="E473" s="118"/>
      <c r="F473" s="118"/>
      <c r="G473" s="84"/>
    </row>
    <row r="474" spans="1:7" ht="9" hidden="1" customHeight="1" x14ac:dyDescent="0.25">
      <c r="A474" s="46">
        <v>97</v>
      </c>
      <c r="B474" s="84"/>
      <c r="C474" s="104"/>
      <c r="D474" s="104"/>
      <c r="E474" s="118"/>
      <c r="F474" s="118"/>
      <c r="G474" s="84"/>
    </row>
    <row r="475" spans="1:7" ht="9" hidden="1" customHeight="1" x14ac:dyDescent="0.25">
      <c r="A475" s="46">
        <v>98</v>
      </c>
      <c r="B475" s="84"/>
      <c r="C475" s="104"/>
      <c r="D475" s="104"/>
      <c r="E475" s="118"/>
      <c r="F475" s="118"/>
      <c r="G475" s="84"/>
    </row>
    <row r="476" spans="1:7" ht="9" hidden="1" customHeight="1" x14ac:dyDescent="0.25">
      <c r="A476" s="46">
        <v>99</v>
      </c>
      <c r="B476" s="84"/>
      <c r="C476" s="104"/>
      <c r="D476" s="104"/>
      <c r="E476" s="118"/>
      <c r="F476" s="118"/>
      <c r="G476" s="84"/>
    </row>
    <row r="477" spans="1:7" ht="9" hidden="1" customHeight="1" x14ac:dyDescent="0.25">
      <c r="A477" s="46">
        <v>100</v>
      </c>
      <c r="B477" s="84"/>
      <c r="C477" s="104"/>
      <c r="D477" s="104"/>
      <c r="E477" s="118"/>
      <c r="F477" s="118"/>
      <c r="G477" s="84"/>
    </row>
    <row r="478" spans="1:7" ht="9" hidden="1" customHeight="1" x14ac:dyDescent="0.25">
      <c r="A478" s="46">
        <v>101</v>
      </c>
      <c r="B478" s="84"/>
      <c r="C478" s="104"/>
      <c r="D478" s="104"/>
      <c r="E478" s="118"/>
      <c r="F478" s="118"/>
      <c r="G478" s="84"/>
    </row>
    <row r="479" spans="1:7" ht="9" hidden="1" customHeight="1" x14ac:dyDescent="0.25">
      <c r="A479" s="46">
        <v>102</v>
      </c>
      <c r="B479" s="84"/>
      <c r="C479" s="104"/>
      <c r="D479" s="104"/>
      <c r="E479" s="118"/>
      <c r="F479" s="118"/>
      <c r="G479" s="84"/>
    </row>
    <row r="480" spans="1:7" ht="9" hidden="1" customHeight="1" x14ac:dyDescent="0.25">
      <c r="A480" s="46">
        <v>103</v>
      </c>
      <c r="B480" s="84"/>
      <c r="C480" s="104"/>
      <c r="D480" s="104"/>
      <c r="E480" s="118"/>
      <c r="F480" s="118"/>
      <c r="G480" s="95"/>
    </row>
    <row r="481" spans="1:7" ht="9" hidden="1" customHeight="1" x14ac:dyDescent="0.25">
      <c r="A481" s="46">
        <v>104</v>
      </c>
      <c r="B481" s="84"/>
      <c r="C481" s="104"/>
      <c r="D481" s="104"/>
      <c r="E481" s="118"/>
      <c r="F481" s="118"/>
      <c r="G481" s="95"/>
    </row>
    <row r="482" spans="1:7" ht="9" hidden="1" customHeight="1" x14ac:dyDescent="0.25">
      <c r="A482" s="46">
        <v>105</v>
      </c>
      <c r="B482" s="84"/>
      <c r="C482" s="104"/>
      <c r="D482" s="104"/>
      <c r="E482" s="118"/>
      <c r="F482" s="118"/>
      <c r="G482" s="245"/>
    </row>
    <row r="483" spans="1:7" ht="21.75" hidden="1" customHeight="1" x14ac:dyDescent="0.25">
      <c r="A483" s="46">
        <v>106</v>
      </c>
      <c r="B483" s="84"/>
      <c r="C483" s="104"/>
      <c r="D483" s="104"/>
      <c r="E483" s="118"/>
      <c r="F483" s="118"/>
      <c r="G483" s="84"/>
    </row>
    <row r="484" spans="1:7" ht="9" hidden="1" customHeight="1" x14ac:dyDescent="0.25">
      <c r="A484" s="46">
        <v>107</v>
      </c>
      <c r="B484" s="84"/>
      <c r="C484" s="104"/>
      <c r="D484" s="104"/>
      <c r="E484" s="118"/>
      <c r="F484" s="118"/>
      <c r="G484" s="84"/>
    </row>
    <row r="485" spans="1:7" ht="9" hidden="1" customHeight="1" x14ac:dyDescent="0.25">
      <c r="A485" s="46">
        <v>109</v>
      </c>
      <c r="B485" s="84"/>
      <c r="C485" s="104"/>
      <c r="D485" s="104"/>
      <c r="E485" s="118"/>
      <c r="F485" s="118"/>
      <c r="G485" s="84"/>
    </row>
    <row r="486" spans="1:7" ht="12.75" hidden="1" customHeight="1" x14ac:dyDescent="0.25">
      <c r="A486" s="104"/>
      <c r="B486" s="84"/>
      <c r="C486" s="104"/>
      <c r="D486" s="104"/>
      <c r="E486" s="118"/>
      <c r="F486" s="118"/>
      <c r="G486" s="51"/>
    </row>
    <row r="487" spans="1:7" ht="12.75" hidden="1" customHeight="1" x14ac:dyDescent="0.25">
      <c r="A487" s="104"/>
      <c r="B487" s="84"/>
      <c r="C487" s="104"/>
      <c r="D487" s="246"/>
      <c r="E487" s="233"/>
      <c r="F487" s="118"/>
      <c r="G487" s="165"/>
    </row>
    <row r="488" spans="1:7" ht="12.75" hidden="1" customHeight="1" x14ac:dyDescent="0.25">
      <c r="A488" s="232"/>
      <c r="B488" s="147"/>
      <c r="C488" s="232"/>
      <c r="D488" s="232"/>
      <c r="E488" s="233"/>
      <c r="F488" s="118"/>
      <c r="G488" s="165"/>
    </row>
    <row r="489" spans="1:7" ht="12.75" hidden="1" customHeight="1" x14ac:dyDescent="0.25">
      <c r="A489" s="232"/>
      <c r="B489" s="147"/>
      <c r="C489" s="232"/>
      <c r="D489" s="232"/>
      <c r="E489" s="233"/>
      <c r="F489" s="118"/>
      <c r="G489" s="165"/>
    </row>
    <row r="490" spans="1:7" ht="12.75" hidden="1" customHeight="1" x14ac:dyDescent="0.25">
      <c r="A490" s="232"/>
      <c r="B490" s="147"/>
      <c r="C490" s="232"/>
      <c r="D490" s="232"/>
      <c r="E490" s="233"/>
      <c r="F490" s="118"/>
      <c r="G490" s="165"/>
    </row>
    <row r="491" spans="1:7" ht="13.65" customHeight="1" x14ac:dyDescent="0.25">
      <c r="A491" s="235"/>
      <c r="B491" s="109"/>
      <c r="C491" s="235"/>
      <c r="D491" s="236"/>
      <c r="E491" s="237"/>
      <c r="F491" s="238">
        <f>SUM(F470:F486)</f>
        <v>0</v>
      </c>
      <c r="G491" s="66"/>
    </row>
    <row r="492" spans="1:7" ht="13.65" customHeight="1" x14ac:dyDescent="0.25">
      <c r="A492" s="110"/>
      <c r="B492" s="243"/>
      <c r="C492" s="247"/>
      <c r="D492" s="76"/>
      <c r="E492" s="77"/>
      <c r="F492" s="180"/>
      <c r="G492" s="78"/>
    </row>
    <row r="493" spans="1:7" ht="13.65" customHeight="1" x14ac:dyDescent="0.25">
      <c r="A493" s="248"/>
      <c r="B493" s="199" t="s">
        <v>133</v>
      </c>
      <c r="C493" s="200"/>
      <c r="D493" s="201"/>
      <c r="E493" s="202"/>
      <c r="F493" s="203">
        <f>(F467+F491)</f>
        <v>0</v>
      </c>
      <c r="G493" s="249"/>
    </row>
    <row r="494" spans="1:7" ht="13.65" customHeight="1" x14ac:dyDescent="0.25">
      <c r="A494" s="250"/>
      <c r="B494" s="206"/>
      <c r="C494" s="207"/>
      <c r="D494" s="135"/>
      <c r="E494" s="72"/>
      <c r="F494" s="208"/>
      <c r="G494" s="136"/>
    </row>
    <row r="495" spans="1:7" ht="13.65" customHeight="1" x14ac:dyDescent="0.25">
      <c r="A495" s="251"/>
      <c r="B495" s="252"/>
      <c r="C495" s="210"/>
      <c r="D495" s="70"/>
      <c r="E495" s="71"/>
      <c r="F495" s="71"/>
      <c r="G495" s="31"/>
    </row>
    <row r="496" spans="1:7" ht="13.65" customHeight="1" x14ac:dyDescent="0.25">
      <c r="A496" s="244"/>
      <c r="B496" s="253" t="s">
        <v>134</v>
      </c>
      <c r="C496" s="254"/>
      <c r="D496" s="117"/>
      <c r="E496" s="92"/>
      <c r="F496" s="92"/>
      <c r="G496" s="94"/>
    </row>
    <row r="497" spans="1:7" ht="12.75" hidden="1" customHeight="1" x14ac:dyDescent="0.25">
      <c r="A497" s="54">
        <v>157</v>
      </c>
      <c r="B497" s="84"/>
      <c r="C497" s="85"/>
      <c r="D497" s="95"/>
      <c r="E497" s="58"/>
      <c r="F497" s="58"/>
      <c r="G497" s="51"/>
    </row>
    <row r="498" spans="1:7" ht="12.75" hidden="1" customHeight="1" x14ac:dyDescent="0.25">
      <c r="A498" s="54">
        <v>158</v>
      </c>
      <c r="B498" s="84"/>
      <c r="C498" s="85"/>
      <c r="D498" s="95"/>
      <c r="E498" s="58"/>
      <c r="F498" s="58"/>
      <c r="G498" s="51"/>
    </row>
    <row r="499" spans="1:7" ht="9" hidden="1" customHeight="1" x14ac:dyDescent="0.25">
      <c r="A499" s="104"/>
      <c r="B499" s="51"/>
      <c r="C499" s="104"/>
      <c r="D499" s="104"/>
      <c r="E499" s="50"/>
      <c r="F499" s="50">
        <f>E499</f>
        <v>0</v>
      </c>
      <c r="G499" s="51"/>
    </row>
    <row r="500" spans="1:7" ht="9" hidden="1" customHeight="1" x14ac:dyDescent="0.25">
      <c r="A500" s="46">
        <v>108</v>
      </c>
      <c r="B500" s="255"/>
      <c r="C500" s="256"/>
      <c r="D500" s="256"/>
      <c r="E500" s="257"/>
      <c r="F500" s="257"/>
      <c r="G500" s="255"/>
    </row>
    <row r="501" spans="1:7" ht="9" hidden="1" customHeight="1" x14ac:dyDescent="0.25">
      <c r="A501" s="46">
        <v>109</v>
      </c>
      <c r="B501" s="51"/>
      <c r="C501" s="104"/>
      <c r="D501" s="104"/>
      <c r="E501" s="50"/>
      <c r="F501" s="50"/>
      <c r="G501" s="51"/>
    </row>
    <row r="502" spans="1:7" ht="13.65" customHeight="1" x14ac:dyDescent="0.25">
      <c r="A502" s="46">
        <v>82</v>
      </c>
      <c r="B502" s="59" t="s">
        <v>135</v>
      </c>
      <c r="C502" s="79" t="s">
        <v>136</v>
      </c>
      <c r="D502" s="46">
        <v>1</v>
      </c>
      <c r="E502" s="50"/>
      <c r="F502" s="50">
        <f>E502*D502</f>
        <v>0</v>
      </c>
      <c r="G502" s="59"/>
    </row>
    <row r="503" spans="1:7" ht="12.75" hidden="1" customHeight="1" x14ac:dyDescent="0.25">
      <c r="A503" s="46">
        <v>91</v>
      </c>
      <c r="B503" s="51"/>
      <c r="C503" s="104"/>
      <c r="D503" s="104"/>
      <c r="E503" s="50"/>
      <c r="F503" s="50"/>
      <c r="G503" s="51"/>
    </row>
    <row r="504" spans="1:7" ht="12.75" hidden="1" customHeight="1" x14ac:dyDescent="0.25">
      <c r="A504" s="46">
        <v>92</v>
      </c>
      <c r="B504" s="51"/>
      <c r="C504" s="104"/>
      <c r="D504" s="104"/>
      <c r="E504" s="50"/>
      <c r="F504" s="50"/>
      <c r="G504" s="51"/>
    </row>
    <row r="505" spans="1:7" ht="12.75" hidden="1" customHeight="1" x14ac:dyDescent="0.25">
      <c r="A505" s="46">
        <v>93</v>
      </c>
      <c r="B505" s="51"/>
      <c r="C505" s="104"/>
      <c r="D505" s="104"/>
      <c r="E505" s="50"/>
      <c r="F505" s="50"/>
      <c r="G505" s="51"/>
    </row>
    <row r="506" spans="1:7" ht="12.75" hidden="1" customHeight="1" x14ac:dyDescent="0.25">
      <c r="A506" s="46">
        <v>94</v>
      </c>
      <c r="B506" s="51"/>
      <c r="C506" s="104"/>
      <c r="D506" s="104"/>
      <c r="E506" s="50"/>
      <c r="F506" s="50"/>
      <c r="G506" s="51"/>
    </row>
    <row r="507" spans="1:7" ht="12.75" hidden="1" customHeight="1" x14ac:dyDescent="0.25">
      <c r="A507" s="46">
        <v>95</v>
      </c>
      <c r="B507" s="51"/>
      <c r="C507" s="104"/>
      <c r="D507" s="104"/>
      <c r="E507" s="50"/>
      <c r="F507" s="50"/>
      <c r="G507" s="51"/>
    </row>
    <row r="508" spans="1:7" ht="13.65" customHeight="1" x14ac:dyDescent="0.25">
      <c r="A508" s="104"/>
      <c r="B508" s="51"/>
      <c r="C508" s="104"/>
      <c r="D508" s="104"/>
      <c r="E508" s="50"/>
      <c r="F508" s="50"/>
      <c r="G508" s="51"/>
    </row>
    <row r="509" spans="1:7" ht="12.75" hidden="1" customHeight="1" x14ac:dyDescent="0.25">
      <c r="A509" s="85"/>
      <c r="B509" s="160"/>
      <c r="C509" s="79" t="s">
        <v>136</v>
      </c>
      <c r="D509" s="46">
        <v>1</v>
      </c>
      <c r="E509" s="58">
        <v>0</v>
      </c>
      <c r="F509" s="58">
        <f>E509*D509</f>
        <v>0</v>
      </c>
      <c r="G509" s="51"/>
    </row>
    <row r="510" spans="1:7" ht="12.75" hidden="1" customHeight="1" x14ac:dyDescent="0.25">
      <c r="A510" s="85"/>
      <c r="B510" s="160"/>
      <c r="C510" s="104"/>
      <c r="D510" s="104"/>
      <c r="E510" s="58"/>
      <c r="F510" s="58"/>
      <c r="G510" s="51"/>
    </row>
    <row r="511" spans="1:7" ht="12.75" hidden="1" customHeight="1" x14ac:dyDescent="0.25">
      <c r="A511" s="85"/>
      <c r="B511" s="160"/>
      <c r="C511" s="104"/>
      <c r="D511" s="104"/>
      <c r="E511" s="58"/>
      <c r="F511" s="58"/>
      <c r="G511" s="51"/>
    </row>
    <row r="512" spans="1:7" ht="12.75" hidden="1" customHeight="1" x14ac:dyDescent="0.25">
      <c r="A512" s="85"/>
      <c r="B512" s="160"/>
      <c r="C512" s="104"/>
      <c r="D512" s="104"/>
      <c r="E512" s="58"/>
      <c r="F512" s="58"/>
      <c r="G512" s="51"/>
    </row>
    <row r="513" spans="1:7" ht="12.75" hidden="1" customHeight="1" x14ac:dyDescent="0.25">
      <c r="A513" s="85"/>
      <c r="B513" s="160"/>
      <c r="C513" s="104"/>
      <c r="D513" s="246"/>
      <c r="E513" s="93"/>
      <c r="F513" s="93"/>
      <c r="G513" s="191"/>
    </row>
    <row r="514" spans="1:7" ht="12.75" hidden="1" customHeight="1" x14ac:dyDescent="0.25">
      <c r="A514" s="186"/>
      <c r="B514" s="258"/>
      <c r="C514" s="232"/>
      <c r="D514" s="232"/>
      <c r="E514" s="93"/>
      <c r="F514" s="93"/>
      <c r="G514" s="191"/>
    </row>
    <row r="515" spans="1:7" ht="12.75" hidden="1" customHeight="1" x14ac:dyDescent="0.25">
      <c r="A515" s="186"/>
      <c r="B515" s="258"/>
      <c r="C515" s="259"/>
      <c r="D515" s="85"/>
      <c r="E515" s="58"/>
      <c r="F515" s="58"/>
      <c r="G515" s="51"/>
    </row>
    <row r="516" spans="1:7" ht="13.65" customHeight="1" x14ac:dyDescent="0.25">
      <c r="A516" s="98"/>
      <c r="B516" s="260"/>
      <c r="C516" s="98"/>
      <c r="D516" s="87"/>
      <c r="E516" s="64"/>
      <c r="F516" s="65">
        <f>SUM(F496:F515)</f>
        <v>0</v>
      </c>
      <c r="G516" s="66"/>
    </row>
    <row r="517" spans="1:7" ht="13.65" customHeight="1" x14ac:dyDescent="0.25">
      <c r="A517" s="111"/>
      <c r="B517" s="70"/>
      <c r="C517" s="111"/>
      <c r="D517" s="111"/>
      <c r="E517" s="71"/>
      <c r="F517" s="261"/>
      <c r="G517" s="31"/>
    </row>
    <row r="518" spans="1:7" ht="13.65" customHeight="1" x14ac:dyDescent="0.25">
      <c r="A518" s="110"/>
      <c r="B518" s="76"/>
      <c r="C518" s="111"/>
      <c r="D518" s="111"/>
      <c r="E518" s="71"/>
      <c r="F518" s="71"/>
      <c r="G518" s="31"/>
    </row>
    <row r="519" spans="1:7" ht="13.65" customHeight="1" x14ac:dyDescent="0.25">
      <c r="A519" s="40" t="s">
        <v>23</v>
      </c>
      <c r="B519" s="41" t="s">
        <v>26</v>
      </c>
      <c r="C519" s="75"/>
      <c r="D519" s="91"/>
      <c r="E519" s="92"/>
      <c r="F519" s="92"/>
      <c r="G519" s="262"/>
    </row>
    <row r="520" spans="1:7" ht="22.95" customHeight="1" x14ac:dyDescent="0.25">
      <c r="A520" s="46">
        <v>83</v>
      </c>
      <c r="B520" s="47" t="s">
        <v>137</v>
      </c>
      <c r="C520" s="79" t="s">
        <v>138</v>
      </c>
      <c r="D520" s="46">
        <v>1</v>
      </c>
      <c r="E520" s="50"/>
      <c r="F520" s="50">
        <f>D520*E520</f>
        <v>0</v>
      </c>
      <c r="G520" s="47"/>
    </row>
    <row r="521" spans="1:7" ht="12.75" hidden="1" customHeight="1" x14ac:dyDescent="0.25">
      <c r="A521" s="46">
        <v>187</v>
      </c>
      <c r="B521" s="160"/>
      <c r="C521" s="104"/>
      <c r="D521" s="104"/>
      <c r="E521" s="50"/>
      <c r="F521" s="50"/>
      <c r="G521" s="263"/>
    </row>
    <row r="522" spans="1:7" ht="13.65" customHeight="1" x14ac:dyDescent="0.25">
      <c r="A522" s="46">
        <v>84</v>
      </c>
      <c r="B522" s="47" t="s">
        <v>139</v>
      </c>
      <c r="C522" s="79" t="s">
        <v>138</v>
      </c>
      <c r="D522" s="46">
        <v>1</v>
      </c>
      <c r="E522" s="50"/>
      <c r="F522" s="50">
        <f>E522*D522</f>
        <v>0</v>
      </c>
      <c r="G522" s="302"/>
    </row>
    <row r="523" spans="1:7" ht="13.65" customHeight="1" x14ac:dyDescent="0.25">
      <c r="A523" s="235"/>
      <c r="B523" s="264"/>
      <c r="C523" s="98"/>
      <c r="D523" s="265"/>
      <c r="E523" s="266"/>
      <c r="F523" s="297">
        <f>SUM(F519:F522)</f>
        <v>0</v>
      </c>
      <c r="G523" s="303"/>
    </row>
    <row r="524" spans="1:7" ht="13.65" customHeight="1" x14ac:dyDescent="0.25">
      <c r="A524" s="267" t="s">
        <v>25</v>
      </c>
      <c r="B524" s="268" t="s">
        <v>28</v>
      </c>
      <c r="C524" s="269"/>
      <c r="D524" s="2"/>
      <c r="E524" s="25"/>
      <c r="F524" s="298"/>
      <c r="G524" s="304"/>
    </row>
    <row r="525" spans="1:7" ht="13.65" customHeight="1" x14ac:dyDescent="0.25">
      <c r="A525" s="270">
        <v>84</v>
      </c>
      <c r="B525" s="271" t="s">
        <v>140</v>
      </c>
      <c r="C525" s="272" t="s">
        <v>141</v>
      </c>
      <c r="D525" s="273">
        <v>25</v>
      </c>
      <c r="E525" s="77"/>
      <c r="F525" s="299">
        <f>D525*E525</f>
        <v>0</v>
      </c>
      <c r="G525" s="304"/>
    </row>
    <row r="526" spans="1:7" ht="13.65" customHeight="1" x14ac:dyDescent="0.25">
      <c r="A526" s="270">
        <v>85</v>
      </c>
      <c r="B526" s="274" t="s">
        <v>142</v>
      </c>
      <c r="C526" s="60"/>
      <c r="D526" s="86"/>
      <c r="E526" s="102"/>
      <c r="F526" s="300"/>
      <c r="G526" s="304"/>
    </row>
    <row r="527" spans="1:7" ht="13.65" customHeight="1" x14ac:dyDescent="0.25">
      <c r="A527" s="270">
        <v>86</v>
      </c>
      <c r="B527" s="274" t="s">
        <v>143</v>
      </c>
      <c r="C527" s="60"/>
      <c r="D527" s="86"/>
      <c r="E527" s="102"/>
      <c r="F527" s="300"/>
      <c r="G527" s="304"/>
    </row>
    <row r="528" spans="1:7" ht="13.65" customHeight="1" x14ac:dyDescent="0.25">
      <c r="A528" s="270">
        <v>87</v>
      </c>
      <c r="B528" s="274" t="s">
        <v>144</v>
      </c>
      <c r="C528" s="275" t="s">
        <v>67</v>
      </c>
      <c r="D528" s="276">
        <v>2</v>
      </c>
      <c r="E528" s="102"/>
      <c r="F528" s="300">
        <f>D528*E528</f>
        <v>0</v>
      </c>
      <c r="G528" s="304"/>
    </row>
    <row r="529" spans="1:19" ht="13.65" customHeight="1" x14ac:dyDescent="0.25">
      <c r="A529" s="272" t="s">
        <v>145</v>
      </c>
      <c r="B529" s="274" t="s">
        <v>146</v>
      </c>
      <c r="C529" s="275" t="s">
        <v>67</v>
      </c>
      <c r="D529" s="276">
        <v>1</v>
      </c>
      <c r="E529" s="102"/>
      <c r="F529" s="300">
        <f>E529</f>
        <v>0</v>
      </c>
      <c r="G529" s="304"/>
    </row>
    <row r="530" spans="1:19" ht="9" hidden="1" customHeight="1" x14ac:dyDescent="0.3">
      <c r="A530" s="277"/>
      <c r="B530" s="278" t="s">
        <v>35</v>
      </c>
      <c r="C530" s="279"/>
      <c r="D530" s="280"/>
      <c r="E530" s="281"/>
      <c r="F530" s="301"/>
      <c r="G530" s="304"/>
    </row>
    <row r="531" spans="1:19" ht="9" hidden="1" customHeight="1" x14ac:dyDescent="0.3">
      <c r="A531" s="277"/>
      <c r="B531" s="282" t="s">
        <v>147</v>
      </c>
      <c r="C531" s="279"/>
      <c r="D531" s="283"/>
      <c r="E531" s="281"/>
      <c r="F531" s="301"/>
      <c r="G531" s="304"/>
    </row>
    <row r="532" spans="1:19" ht="9" hidden="1" customHeight="1" x14ac:dyDescent="0.3">
      <c r="A532" s="277"/>
      <c r="B532" s="305" t="s">
        <v>148</v>
      </c>
      <c r="C532" s="306"/>
      <c r="D532" s="306"/>
      <c r="E532" s="306"/>
      <c r="F532" s="307"/>
      <c r="G532" s="304"/>
    </row>
    <row r="533" spans="1:19" ht="9" hidden="1" customHeight="1" x14ac:dyDescent="0.3">
      <c r="A533" s="277"/>
      <c r="B533" s="305" t="s">
        <v>149</v>
      </c>
      <c r="C533" s="306"/>
      <c r="D533" s="306"/>
      <c r="E533" s="306"/>
      <c r="F533" s="307"/>
      <c r="G533" s="304"/>
    </row>
    <row r="534" spans="1:19" ht="34.5" hidden="1" customHeight="1" x14ac:dyDescent="0.3">
      <c r="A534" s="284"/>
      <c r="B534" s="308" t="s">
        <v>150</v>
      </c>
      <c r="C534" s="309"/>
      <c r="D534" s="309"/>
      <c r="E534" s="309"/>
      <c r="F534" s="309"/>
      <c r="G534" s="304"/>
    </row>
    <row r="535" spans="1:19" ht="13.65" customHeight="1" x14ac:dyDescent="0.25">
      <c r="A535" s="285"/>
      <c r="B535" s="310"/>
      <c r="C535" s="311"/>
      <c r="D535" s="311"/>
      <c r="E535" s="311"/>
      <c r="F535" s="311"/>
      <c r="G535" s="304"/>
    </row>
    <row r="536" spans="1:19" ht="45.75" customHeight="1" x14ac:dyDescent="0.25">
      <c r="A536" s="286"/>
      <c r="B536" s="312"/>
      <c r="C536" s="312"/>
      <c r="D536" s="312"/>
      <c r="E536" s="312"/>
      <c r="F536" s="312"/>
      <c r="G536" s="304"/>
    </row>
    <row r="537" spans="1:19" ht="16.649999999999999" customHeight="1" x14ac:dyDescent="0.3">
      <c r="A537" s="287"/>
      <c r="B537" s="288"/>
      <c r="C537" s="289"/>
      <c r="D537" s="290"/>
      <c r="E537" s="291"/>
      <c r="F537" s="291"/>
      <c r="G537" s="292"/>
      <c r="H537" s="292"/>
      <c r="I537" s="292"/>
      <c r="J537" s="292"/>
      <c r="K537" s="292"/>
      <c r="L537" s="292"/>
      <c r="M537" s="292"/>
      <c r="N537" s="292"/>
      <c r="O537" s="292"/>
      <c r="P537" s="292"/>
      <c r="Q537" s="292"/>
      <c r="R537" s="292"/>
      <c r="S537" s="292"/>
    </row>
    <row r="538" spans="1:19" ht="13.65" customHeight="1" x14ac:dyDescent="0.25">
      <c r="A538" s="9"/>
      <c r="B538" s="12"/>
      <c r="C538" s="12"/>
      <c r="D538" s="12"/>
      <c r="E538" s="13"/>
      <c r="F538" s="13"/>
      <c r="G538" s="292"/>
      <c r="H538" s="292"/>
      <c r="I538" s="292"/>
      <c r="J538" s="292"/>
      <c r="K538" s="292"/>
      <c r="L538" s="292"/>
      <c r="M538" s="292"/>
      <c r="N538" s="292"/>
      <c r="O538" s="292"/>
      <c r="P538" s="292"/>
      <c r="Q538" s="292"/>
      <c r="R538" s="292"/>
      <c r="S538" s="292"/>
    </row>
    <row r="539" spans="1:19" ht="13.65" customHeight="1" x14ac:dyDescent="0.25">
      <c r="A539" s="9"/>
      <c r="B539" s="12"/>
      <c r="C539" s="12"/>
      <c r="D539" s="12"/>
      <c r="E539" s="13"/>
      <c r="F539" s="13"/>
      <c r="G539" s="292"/>
      <c r="H539" s="292"/>
      <c r="I539" s="292"/>
      <c r="J539" s="292"/>
      <c r="K539" s="292"/>
      <c r="L539" s="292"/>
      <c r="M539" s="292"/>
      <c r="N539" s="292"/>
      <c r="O539" s="292"/>
      <c r="P539" s="292"/>
      <c r="Q539" s="292"/>
      <c r="R539" s="292"/>
      <c r="S539" s="292"/>
    </row>
    <row r="540" spans="1:19" ht="13.65" customHeight="1" x14ac:dyDescent="0.25">
      <c r="A540" s="9"/>
      <c r="B540" s="12"/>
      <c r="C540" s="12"/>
      <c r="D540" s="12"/>
      <c r="E540" s="13"/>
      <c r="F540" s="13"/>
      <c r="G540" s="292"/>
      <c r="H540" s="292"/>
      <c r="I540" s="292"/>
      <c r="J540" s="292"/>
      <c r="K540" s="292"/>
      <c r="L540" s="292"/>
      <c r="M540" s="292"/>
      <c r="N540" s="292"/>
      <c r="O540" s="292"/>
      <c r="P540" s="292"/>
      <c r="Q540" s="292"/>
      <c r="R540" s="292"/>
      <c r="S540" s="292"/>
    </row>
    <row r="541" spans="1:19" ht="13.65" customHeight="1" x14ac:dyDescent="0.25">
      <c r="A541" s="9"/>
      <c r="B541" s="12"/>
      <c r="C541" s="12"/>
      <c r="D541" s="12"/>
      <c r="E541" s="13"/>
      <c r="F541" s="13"/>
      <c r="G541" s="292"/>
      <c r="H541" s="292"/>
      <c r="I541" s="292"/>
      <c r="J541" s="292"/>
      <c r="K541" s="292"/>
      <c r="L541" s="292"/>
      <c r="M541" s="292"/>
      <c r="N541" s="292"/>
      <c r="O541" s="292"/>
      <c r="P541" s="292"/>
      <c r="Q541" s="292"/>
      <c r="R541" s="292"/>
      <c r="S541" s="292"/>
    </row>
    <row r="542" spans="1:19" ht="13.65" customHeight="1" x14ac:dyDescent="0.25">
      <c r="A542" s="9"/>
      <c r="B542" s="12"/>
      <c r="C542" s="12"/>
      <c r="D542" s="12"/>
      <c r="E542" s="13"/>
      <c r="F542" s="13"/>
      <c r="G542" s="292"/>
      <c r="H542" s="292"/>
      <c r="I542" s="292"/>
      <c r="J542" s="292"/>
      <c r="K542" s="292"/>
      <c r="L542" s="292"/>
      <c r="M542" s="292"/>
      <c r="N542" s="292"/>
      <c r="O542" s="292"/>
      <c r="P542" s="292"/>
      <c r="Q542" s="292"/>
      <c r="R542" s="292"/>
      <c r="S542" s="292"/>
    </row>
    <row r="543" spans="1:19" ht="13.65" customHeight="1" x14ac:dyDescent="0.25">
      <c r="A543" s="9"/>
      <c r="B543" s="12"/>
      <c r="C543" s="12"/>
      <c r="D543" s="12"/>
      <c r="E543" s="13"/>
      <c r="F543" s="13"/>
      <c r="G543" s="292"/>
      <c r="H543" s="292"/>
      <c r="I543" s="292"/>
      <c r="J543" s="292"/>
      <c r="K543" s="292"/>
      <c r="L543" s="292"/>
      <c r="M543" s="292"/>
      <c r="N543" s="292"/>
      <c r="O543" s="292"/>
      <c r="P543" s="292"/>
      <c r="Q543" s="292"/>
      <c r="R543" s="292"/>
      <c r="S543" s="292"/>
    </row>
    <row r="544" spans="1:19" ht="13.65" customHeight="1" x14ac:dyDescent="0.25">
      <c r="A544" s="9"/>
      <c r="B544" s="12"/>
      <c r="C544" s="12"/>
      <c r="D544" s="12"/>
      <c r="E544" s="13"/>
      <c r="F544" s="13"/>
      <c r="G544" s="292"/>
      <c r="H544" s="292"/>
      <c r="I544" s="292"/>
      <c r="J544" s="292"/>
      <c r="K544" s="292"/>
      <c r="L544" s="292"/>
      <c r="M544" s="292"/>
      <c r="N544" s="292"/>
      <c r="O544" s="292"/>
      <c r="P544" s="292"/>
      <c r="Q544" s="292"/>
      <c r="R544" s="292"/>
      <c r="S544" s="292"/>
    </row>
    <row r="545" spans="1:19" ht="13.65" customHeight="1" x14ac:dyDescent="0.25">
      <c r="A545" s="9"/>
      <c r="B545" s="12"/>
      <c r="C545" s="12"/>
      <c r="D545" s="12"/>
      <c r="E545" s="13"/>
      <c r="F545" s="13"/>
      <c r="G545" s="292"/>
      <c r="H545" s="292"/>
      <c r="I545" s="292"/>
      <c r="J545" s="292"/>
      <c r="K545" s="292"/>
      <c r="L545" s="292"/>
      <c r="M545" s="292"/>
      <c r="N545" s="292"/>
      <c r="O545" s="292"/>
      <c r="P545" s="292"/>
      <c r="Q545" s="292"/>
      <c r="R545" s="292"/>
      <c r="S545" s="292"/>
    </row>
    <row r="546" spans="1:19" ht="13.65" customHeight="1" x14ac:dyDescent="0.25">
      <c r="A546" s="9"/>
      <c r="B546" s="12"/>
      <c r="C546" s="12"/>
      <c r="D546" s="12"/>
      <c r="E546" s="13"/>
      <c r="F546" s="13"/>
      <c r="G546" s="292"/>
      <c r="H546" s="292"/>
      <c r="I546" s="292"/>
      <c r="J546" s="292"/>
      <c r="K546" s="292"/>
      <c r="L546" s="292"/>
      <c r="M546" s="292"/>
      <c r="N546" s="292"/>
      <c r="O546" s="292"/>
      <c r="P546" s="292"/>
      <c r="Q546" s="292"/>
      <c r="R546" s="292"/>
      <c r="S546" s="292"/>
    </row>
    <row r="547" spans="1:19" ht="13.65" customHeight="1" x14ac:dyDescent="0.25">
      <c r="A547" s="9"/>
      <c r="B547" s="12"/>
      <c r="C547" s="12"/>
      <c r="D547" s="12"/>
      <c r="E547" s="13"/>
      <c r="F547" s="13"/>
      <c r="G547" s="292"/>
      <c r="H547" s="292"/>
      <c r="I547" s="292"/>
      <c r="J547" s="292"/>
      <c r="K547" s="292"/>
      <c r="L547" s="292"/>
      <c r="M547" s="292"/>
      <c r="N547" s="292"/>
      <c r="O547" s="292"/>
      <c r="P547" s="292"/>
      <c r="Q547" s="292"/>
      <c r="R547" s="292"/>
      <c r="S547" s="292"/>
    </row>
    <row r="548" spans="1:19" ht="13.65" customHeight="1" x14ac:dyDescent="0.25">
      <c r="A548" s="9"/>
      <c r="B548" s="12"/>
      <c r="C548" s="12"/>
      <c r="D548" s="12"/>
      <c r="E548" s="13"/>
      <c r="F548" s="13"/>
      <c r="G548" s="292"/>
      <c r="H548" s="292"/>
      <c r="I548" s="292"/>
      <c r="J548" s="292"/>
      <c r="K548" s="292"/>
      <c r="L548" s="292"/>
      <c r="M548" s="292"/>
      <c r="N548" s="292"/>
      <c r="O548" s="292"/>
      <c r="P548" s="292"/>
      <c r="Q548" s="292"/>
      <c r="R548" s="292"/>
      <c r="S548" s="292"/>
    </row>
    <row r="549" spans="1:19" ht="13.65" customHeight="1" x14ac:dyDescent="0.25">
      <c r="A549" s="9"/>
      <c r="B549" s="12"/>
      <c r="C549" s="12"/>
      <c r="D549" s="12"/>
      <c r="E549" s="13"/>
      <c r="F549" s="13"/>
      <c r="G549" s="292"/>
      <c r="H549" s="292"/>
      <c r="I549" s="292"/>
      <c r="J549" s="292"/>
      <c r="K549" s="292"/>
      <c r="L549" s="292"/>
      <c r="M549" s="292"/>
      <c r="N549" s="292"/>
      <c r="O549" s="292"/>
      <c r="P549" s="292"/>
      <c r="Q549" s="292"/>
      <c r="R549" s="292"/>
      <c r="S549" s="292"/>
    </row>
    <row r="550" spans="1:19" ht="13.65" customHeight="1" x14ac:dyDescent="0.25">
      <c r="A550" s="9"/>
      <c r="B550" s="12"/>
      <c r="C550" s="12"/>
      <c r="D550" s="12"/>
      <c r="E550" s="13"/>
      <c r="F550" s="13"/>
      <c r="G550" s="292"/>
      <c r="H550" s="292"/>
      <c r="I550" s="292"/>
      <c r="J550" s="292"/>
      <c r="K550" s="292"/>
      <c r="L550" s="292"/>
      <c r="M550" s="292"/>
      <c r="N550" s="292"/>
      <c r="O550" s="292"/>
      <c r="P550" s="292"/>
      <c r="Q550" s="292"/>
      <c r="R550" s="292"/>
      <c r="S550" s="292"/>
    </row>
    <row r="551" spans="1:19" ht="13.65" customHeight="1" x14ac:dyDescent="0.25">
      <c r="A551" s="9"/>
      <c r="B551" s="12"/>
      <c r="C551" s="12"/>
      <c r="D551" s="12"/>
      <c r="E551" s="13"/>
      <c r="F551" s="13"/>
      <c r="G551" s="292"/>
      <c r="H551" s="292"/>
      <c r="I551" s="292"/>
      <c r="J551" s="292"/>
      <c r="K551" s="292"/>
      <c r="L551" s="292"/>
      <c r="M551" s="292"/>
      <c r="N551" s="292"/>
      <c r="O551" s="292"/>
      <c r="P551" s="292"/>
      <c r="Q551" s="292"/>
      <c r="R551" s="292"/>
      <c r="S551" s="292"/>
    </row>
    <row r="552" spans="1:19" ht="13.65" customHeight="1" x14ac:dyDescent="0.25">
      <c r="A552" s="9"/>
      <c r="B552" s="12"/>
      <c r="C552" s="12"/>
      <c r="D552" s="12"/>
      <c r="E552" s="13"/>
      <c r="F552" s="13"/>
      <c r="G552" s="292"/>
      <c r="H552" s="292"/>
      <c r="I552" s="292"/>
      <c r="J552" s="292"/>
      <c r="K552" s="292"/>
      <c r="L552" s="292"/>
      <c r="M552" s="292"/>
      <c r="N552" s="292"/>
      <c r="O552" s="292"/>
      <c r="P552" s="292"/>
      <c r="Q552" s="292"/>
      <c r="R552" s="292"/>
      <c r="S552" s="292"/>
    </row>
    <row r="553" spans="1:19" ht="13.65" customHeight="1" x14ac:dyDescent="0.25">
      <c r="A553" s="9"/>
      <c r="B553" s="12"/>
      <c r="C553" s="12"/>
      <c r="D553" s="12"/>
      <c r="E553" s="13"/>
      <c r="F553" s="13"/>
      <c r="G553" s="292"/>
      <c r="H553" s="292"/>
      <c r="I553" s="292"/>
      <c r="J553" s="292"/>
      <c r="K553" s="292"/>
      <c r="L553" s="292"/>
      <c r="M553" s="292"/>
      <c r="N553" s="292"/>
      <c r="O553" s="292"/>
      <c r="P553" s="292"/>
      <c r="Q553" s="292"/>
      <c r="R553" s="292"/>
      <c r="S553" s="292"/>
    </row>
    <row r="554" spans="1:19" ht="13.65" customHeight="1" x14ac:dyDescent="0.25">
      <c r="A554" s="9"/>
      <c r="B554" s="12"/>
      <c r="C554" s="12"/>
      <c r="D554" s="12"/>
      <c r="E554" s="13"/>
      <c r="F554" s="13"/>
      <c r="G554" s="292"/>
      <c r="H554" s="292"/>
      <c r="I554" s="292"/>
      <c r="J554" s="292"/>
      <c r="K554" s="292"/>
      <c r="L554" s="292"/>
      <c r="M554" s="292"/>
      <c r="N554" s="292"/>
      <c r="O554" s="292"/>
      <c r="P554" s="292"/>
      <c r="Q554" s="292"/>
      <c r="R554" s="292"/>
      <c r="S554" s="292"/>
    </row>
    <row r="555" spans="1:19" ht="13.65" customHeight="1" x14ac:dyDescent="0.25">
      <c r="A555" s="9"/>
      <c r="B555" s="12"/>
      <c r="C555" s="12"/>
      <c r="D555" s="12"/>
      <c r="E555" s="13"/>
      <c r="F555" s="13"/>
      <c r="G555" s="292"/>
      <c r="H555" s="292"/>
      <c r="I555" s="292"/>
      <c r="J555" s="292"/>
      <c r="K555" s="292"/>
      <c r="L555" s="292"/>
      <c r="M555" s="292"/>
      <c r="N555" s="292"/>
      <c r="O555" s="292"/>
      <c r="P555" s="292"/>
      <c r="Q555" s="292"/>
      <c r="R555" s="292"/>
      <c r="S555" s="292"/>
    </row>
    <row r="556" spans="1:19" ht="13.65" customHeight="1" x14ac:dyDescent="0.25">
      <c r="A556" s="9"/>
      <c r="B556" s="12"/>
      <c r="C556" s="12"/>
      <c r="D556" s="12"/>
      <c r="E556" s="13"/>
      <c r="F556" s="13"/>
      <c r="G556" s="292"/>
      <c r="H556" s="292"/>
      <c r="I556" s="292"/>
      <c r="J556" s="292"/>
      <c r="K556" s="292"/>
      <c r="L556" s="292"/>
      <c r="M556" s="292"/>
      <c r="N556" s="292"/>
      <c r="O556" s="292"/>
      <c r="P556" s="292"/>
      <c r="Q556" s="292"/>
      <c r="R556" s="292"/>
      <c r="S556" s="292"/>
    </row>
    <row r="557" spans="1:19" ht="13.65" customHeight="1" x14ac:dyDescent="0.25">
      <c r="A557" s="9"/>
      <c r="B557" s="12"/>
      <c r="C557" s="12"/>
      <c r="D557" s="12"/>
      <c r="E557" s="13"/>
      <c r="F557" s="13"/>
      <c r="G557" s="292"/>
      <c r="H557" s="292"/>
      <c r="I557" s="292"/>
      <c r="J557" s="292"/>
      <c r="K557" s="292"/>
      <c r="L557" s="292"/>
      <c r="M557" s="292"/>
      <c r="N557" s="292"/>
      <c r="O557" s="292"/>
      <c r="P557" s="292"/>
      <c r="Q557" s="292"/>
      <c r="R557" s="292"/>
      <c r="S557" s="292"/>
    </row>
    <row r="558" spans="1:19" ht="13.65" customHeight="1" x14ac:dyDescent="0.25">
      <c r="A558" s="9"/>
      <c r="B558" s="12"/>
      <c r="C558" s="12"/>
      <c r="D558" s="12"/>
      <c r="E558" s="13"/>
      <c r="F558" s="13"/>
      <c r="G558" s="292"/>
      <c r="H558" s="292"/>
      <c r="I558" s="292"/>
      <c r="J558" s="292"/>
      <c r="K558" s="292"/>
      <c r="L558" s="292"/>
      <c r="M558" s="292"/>
      <c r="N558" s="292"/>
      <c r="O558" s="292"/>
      <c r="P558" s="292"/>
      <c r="Q558" s="292"/>
      <c r="R558" s="292"/>
      <c r="S558" s="292"/>
    </row>
    <row r="559" spans="1:19" ht="13.65" customHeight="1" x14ac:dyDescent="0.25">
      <c r="A559" s="9"/>
      <c r="B559" s="12"/>
      <c r="C559" s="12"/>
      <c r="D559" s="12"/>
      <c r="E559" s="13"/>
      <c r="F559" s="13"/>
      <c r="G559" s="292"/>
      <c r="H559" s="292"/>
      <c r="I559" s="292"/>
      <c r="J559" s="292"/>
      <c r="K559" s="292"/>
      <c r="L559" s="292"/>
      <c r="M559" s="292"/>
      <c r="N559" s="292"/>
      <c r="O559" s="292"/>
      <c r="P559" s="292"/>
      <c r="Q559" s="292"/>
      <c r="R559" s="292"/>
      <c r="S559" s="292"/>
    </row>
    <row r="560" spans="1:19" ht="13.65" customHeight="1" x14ac:dyDescent="0.25">
      <c r="A560" s="9"/>
      <c r="B560" s="12"/>
      <c r="C560" s="12"/>
      <c r="D560" s="12"/>
      <c r="E560" s="13"/>
      <c r="F560" s="13"/>
      <c r="G560" s="292"/>
      <c r="H560" s="292"/>
      <c r="I560" s="292"/>
      <c r="J560" s="292"/>
      <c r="K560" s="292"/>
      <c r="L560" s="292"/>
      <c r="M560" s="292"/>
      <c r="N560" s="292"/>
      <c r="O560" s="292"/>
      <c r="P560" s="292"/>
      <c r="Q560" s="292"/>
      <c r="R560" s="292"/>
      <c r="S560" s="292"/>
    </row>
    <row r="561" spans="1:19" ht="13.65" customHeight="1" x14ac:dyDescent="0.25">
      <c r="A561" s="9"/>
      <c r="B561" s="12"/>
      <c r="C561" s="12"/>
      <c r="D561" s="12"/>
      <c r="E561" s="13"/>
      <c r="F561" s="13"/>
      <c r="G561" s="292"/>
      <c r="H561" s="292"/>
      <c r="I561" s="292"/>
      <c r="J561" s="292"/>
      <c r="K561" s="292"/>
      <c r="L561" s="292"/>
      <c r="M561" s="292"/>
      <c r="N561" s="292"/>
      <c r="O561" s="292"/>
      <c r="P561" s="292"/>
      <c r="Q561" s="292"/>
      <c r="R561" s="292"/>
      <c r="S561" s="292"/>
    </row>
    <row r="562" spans="1:19" ht="13.65" customHeight="1" x14ac:dyDescent="0.25">
      <c r="A562" s="9"/>
      <c r="B562" s="12"/>
      <c r="C562" s="12"/>
      <c r="D562" s="12"/>
      <c r="E562" s="13"/>
      <c r="F562" s="13"/>
      <c r="G562" s="292"/>
      <c r="H562" s="292"/>
      <c r="I562" s="292"/>
      <c r="J562" s="292"/>
      <c r="K562" s="292"/>
      <c r="L562" s="292"/>
      <c r="M562" s="292"/>
      <c r="N562" s="292"/>
      <c r="O562" s="292"/>
      <c r="P562" s="292"/>
      <c r="Q562" s="292"/>
      <c r="R562" s="292"/>
      <c r="S562" s="292"/>
    </row>
    <row r="563" spans="1:19" ht="13.65" customHeight="1" x14ac:dyDescent="0.25">
      <c r="A563" s="9"/>
      <c r="B563" s="12"/>
      <c r="C563" s="12"/>
      <c r="D563" s="12"/>
      <c r="E563" s="13"/>
      <c r="F563" s="13"/>
      <c r="G563" s="292"/>
      <c r="H563" s="292"/>
      <c r="I563" s="292"/>
      <c r="J563" s="292"/>
      <c r="K563" s="292"/>
      <c r="L563" s="292"/>
      <c r="M563" s="292"/>
      <c r="N563" s="292"/>
      <c r="O563" s="292"/>
      <c r="P563" s="292"/>
      <c r="Q563" s="292"/>
      <c r="R563" s="292"/>
      <c r="S563" s="292"/>
    </row>
    <row r="564" spans="1:19" ht="13.65" customHeight="1" x14ac:dyDescent="0.25">
      <c r="A564" s="9"/>
      <c r="B564" s="12"/>
      <c r="C564" s="12"/>
      <c r="D564" s="12"/>
      <c r="E564" s="13"/>
      <c r="F564" s="13"/>
      <c r="G564" s="292"/>
      <c r="H564" s="292"/>
      <c r="I564" s="292"/>
      <c r="J564" s="292"/>
      <c r="K564" s="292"/>
      <c r="L564" s="292"/>
      <c r="M564" s="292"/>
      <c r="N564" s="292"/>
      <c r="O564" s="292"/>
      <c r="P564" s="292"/>
      <c r="Q564" s="292"/>
      <c r="R564" s="292"/>
      <c r="S564" s="292"/>
    </row>
    <row r="565" spans="1:19" ht="13.65" customHeight="1" x14ac:dyDescent="0.25">
      <c r="A565" s="9"/>
      <c r="B565" s="12"/>
      <c r="C565" s="12"/>
      <c r="D565" s="12"/>
      <c r="E565" s="13"/>
      <c r="F565" s="13"/>
      <c r="G565" s="292"/>
      <c r="H565" s="292"/>
      <c r="I565" s="292"/>
      <c r="J565" s="292"/>
      <c r="K565" s="292"/>
      <c r="L565" s="292"/>
      <c r="M565" s="292"/>
      <c r="N565" s="292"/>
      <c r="O565" s="292"/>
      <c r="P565" s="292"/>
      <c r="Q565" s="292"/>
      <c r="R565" s="292"/>
      <c r="S565" s="292"/>
    </row>
    <row r="566" spans="1:19" ht="13.65" customHeight="1" x14ac:dyDescent="0.25">
      <c r="A566" s="9"/>
      <c r="B566" s="12"/>
      <c r="C566" s="12"/>
      <c r="D566" s="12"/>
      <c r="E566" s="13"/>
      <c r="F566" s="13"/>
      <c r="G566" s="292"/>
      <c r="H566" s="292"/>
      <c r="I566" s="292"/>
      <c r="J566" s="292"/>
      <c r="K566" s="292"/>
      <c r="L566" s="292"/>
      <c r="M566" s="292"/>
      <c r="N566" s="292"/>
      <c r="O566" s="292"/>
      <c r="P566" s="292"/>
      <c r="Q566" s="292"/>
      <c r="R566" s="292"/>
      <c r="S566" s="292"/>
    </row>
    <row r="567" spans="1:19" ht="13.65" customHeight="1" x14ac:dyDescent="0.25">
      <c r="A567" s="9"/>
      <c r="B567" s="12"/>
      <c r="C567" s="12"/>
      <c r="D567" s="12"/>
      <c r="E567" s="13"/>
      <c r="F567" s="13"/>
      <c r="G567" s="292"/>
      <c r="H567" s="292"/>
      <c r="I567" s="292"/>
      <c r="J567" s="292"/>
      <c r="K567" s="292"/>
      <c r="L567" s="292"/>
      <c r="M567" s="292"/>
      <c r="N567" s="292"/>
      <c r="O567" s="292"/>
      <c r="P567" s="292"/>
      <c r="Q567" s="292"/>
      <c r="R567" s="292"/>
      <c r="S567" s="292"/>
    </row>
    <row r="568" spans="1:19" ht="13.65" customHeight="1" x14ac:dyDescent="0.25">
      <c r="A568" s="9"/>
      <c r="B568" s="12"/>
      <c r="C568" s="12"/>
      <c r="D568" s="12"/>
      <c r="E568" s="13"/>
      <c r="F568" s="13"/>
      <c r="G568" s="292"/>
      <c r="H568" s="292"/>
      <c r="I568" s="292"/>
      <c r="J568" s="292"/>
      <c r="K568" s="292"/>
      <c r="L568" s="292"/>
      <c r="M568" s="292"/>
      <c r="N568" s="292"/>
      <c r="O568" s="292"/>
      <c r="P568" s="292"/>
      <c r="Q568" s="292"/>
      <c r="R568" s="292"/>
      <c r="S568" s="292"/>
    </row>
    <row r="569" spans="1:19" ht="13.65" customHeight="1" x14ac:dyDescent="0.25">
      <c r="A569" s="9"/>
      <c r="B569" s="12"/>
      <c r="C569" s="12"/>
      <c r="D569" s="12"/>
      <c r="E569" s="13"/>
      <c r="F569" s="13"/>
      <c r="G569" s="292"/>
      <c r="H569" s="292"/>
      <c r="I569" s="292"/>
      <c r="J569" s="292"/>
      <c r="K569" s="292"/>
      <c r="L569" s="292"/>
      <c r="M569" s="292"/>
      <c r="N569" s="292"/>
      <c r="O569" s="292"/>
      <c r="P569" s="292"/>
      <c r="Q569" s="292"/>
      <c r="R569" s="292"/>
      <c r="S569" s="292"/>
    </row>
    <row r="570" spans="1:19" ht="13.65" customHeight="1" x14ac:dyDescent="0.25">
      <c r="A570" s="9"/>
      <c r="B570" s="12"/>
      <c r="C570" s="12"/>
      <c r="D570" s="12"/>
      <c r="E570" s="13"/>
      <c r="F570" s="13"/>
      <c r="G570" s="292"/>
      <c r="H570" s="292"/>
      <c r="I570" s="292"/>
      <c r="J570" s="292"/>
      <c r="K570" s="292"/>
      <c r="L570" s="292"/>
      <c r="M570" s="292"/>
      <c r="N570" s="292"/>
      <c r="O570" s="292"/>
      <c r="P570" s="292"/>
      <c r="Q570" s="292"/>
      <c r="R570" s="292"/>
      <c r="S570" s="292"/>
    </row>
    <row r="571" spans="1:19" ht="13.65" customHeight="1" x14ac:dyDescent="0.25">
      <c r="A571" s="9"/>
      <c r="B571" s="12"/>
      <c r="C571" s="12"/>
      <c r="D571" s="12"/>
      <c r="E571" s="13"/>
      <c r="F571" s="13"/>
      <c r="G571" s="292"/>
      <c r="H571" s="292"/>
      <c r="I571" s="292"/>
      <c r="J571" s="292"/>
      <c r="K571" s="292"/>
      <c r="L571" s="292"/>
      <c r="M571" s="292"/>
      <c r="N571" s="292"/>
      <c r="O571" s="292"/>
      <c r="P571" s="292"/>
      <c r="Q571" s="292"/>
      <c r="R571" s="292"/>
      <c r="S571" s="292"/>
    </row>
    <row r="572" spans="1:19" ht="13.65" customHeight="1" x14ac:dyDescent="0.25">
      <c r="A572" s="9"/>
      <c r="B572" s="12"/>
      <c r="C572" s="12"/>
      <c r="D572" s="12"/>
      <c r="E572" s="13"/>
      <c r="F572" s="13"/>
      <c r="G572" s="292"/>
      <c r="H572" s="292"/>
      <c r="I572" s="292"/>
      <c r="J572" s="292"/>
      <c r="K572" s="292"/>
      <c r="L572" s="292"/>
      <c r="M572" s="292"/>
      <c r="N572" s="292"/>
      <c r="O572" s="292"/>
      <c r="P572" s="292"/>
      <c r="Q572" s="292"/>
      <c r="R572" s="292"/>
      <c r="S572" s="292"/>
    </row>
    <row r="573" spans="1:19" ht="13.65" customHeight="1" x14ac:dyDescent="0.25">
      <c r="A573" s="9"/>
      <c r="B573" s="12"/>
      <c r="C573" s="12"/>
      <c r="D573" s="12"/>
      <c r="E573" s="13"/>
      <c r="F573" s="13"/>
      <c r="G573" s="292"/>
      <c r="H573" s="292"/>
      <c r="I573" s="292"/>
      <c r="J573" s="292"/>
      <c r="K573" s="292"/>
      <c r="L573" s="292"/>
      <c r="M573" s="292"/>
      <c r="N573" s="292"/>
      <c r="O573" s="292"/>
      <c r="P573" s="292"/>
      <c r="Q573" s="292"/>
      <c r="R573" s="292"/>
      <c r="S573" s="292"/>
    </row>
    <row r="574" spans="1:19" ht="13.65" customHeight="1" x14ac:dyDescent="0.25">
      <c r="A574" s="9"/>
      <c r="B574" s="12"/>
      <c r="C574" s="12"/>
      <c r="D574" s="12"/>
      <c r="E574" s="13"/>
      <c r="F574" s="13"/>
      <c r="G574" s="292"/>
      <c r="H574" s="292"/>
      <c r="I574" s="292"/>
      <c r="J574" s="292"/>
      <c r="K574" s="292"/>
      <c r="L574" s="292"/>
      <c r="M574" s="292"/>
      <c r="N574" s="292"/>
      <c r="O574" s="292"/>
      <c r="P574" s="292"/>
      <c r="Q574" s="292"/>
      <c r="R574" s="292"/>
      <c r="S574" s="292"/>
    </row>
    <row r="575" spans="1:19" ht="13.65" customHeight="1" x14ac:dyDescent="0.25">
      <c r="A575" s="9"/>
      <c r="B575" s="12"/>
      <c r="C575" s="12"/>
      <c r="D575" s="12"/>
      <c r="E575" s="13"/>
      <c r="F575" s="13"/>
      <c r="G575" s="292"/>
      <c r="H575" s="292"/>
      <c r="I575" s="292"/>
      <c r="J575" s="292"/>
      <c r="K575" s="292"/>
      <c r="L575" s="292"/>
      <c r="M575" s="292"/>
      <c r="N575" s="292"/>
      <c r="O575" s="292"/>
      <c r="P575" s="292"/>
      <c r="Q575" s="292"/>
      <c r="R575" s="292"/>
      <c r="S575" s="292"/>
    </row>
    <row r="576" spans="1:19" ht="13.65" customHeight="1" x14ac:dyDescent="0.25">
      <c r="A576" s="9"/>
      <c r="B576" s="12"/>
      <c r="C576" s="12"/>
      <c r="D576" s="12"/>
      <c r="E576" s="13"/>
      <c r="F576" s="13"/>
      <c r="G576" s="292"/>
      <c r="H576" s="292"/>
      <c r="I576" s="292"/>
      <c r="J576" s="292"/>
      <c r="K576" s="292"/>
      <c r="L576" s="292"/>
      <c r="M576" s="292"/>
      <c r="N576" s="292"/>
      <c r="O576" s="292"/>
      <c r="P576" s="292"/>
      <c r="Q576" s="292"/>
      <c r="R576" s="292"/>
      <c r="S576" s="292"/>
    </row>
    <row r="577" spans="1:19" ht="13.65" customHeight="1" x14ac:dyDescent="0.25">
      <c r="A577" s="9"/>
      <c r="B577" s="12"/>
      <c r="C577" s="12"/>
      <c r="D577" s="12"/>
      <c r="E577" s="13"/>
      <c r="F577" s="13"/>
      <c r="G577" s="292"/>
      <c r="H577" s="292"/>
      <c r="I577" s="292"/>
      <c r="J577" s="292"/>
      <c r="K577" s="292"/>
      <c r="L577" s="292"/>
      <c r="M577" s="292"/>
      <c r="N577" s="292"/>
      <c r="O577" s="292"/>
      <c r="P577" s="292"/>
      <c r="Q577" s="292"/>
      <c r="R577" s="292"/>
      <c r="S577" s="292"/>
    </row>
    <row r="578" spans="1:19" ht="13.65" customHeight="1" x14ac:dyDescent="0.25">
      <c r="A578" s="9"/>
      <c r="B578" s="12"/>
      <c r="C578" s="12"/>
      <c r="D578" s="12"/>
      <c r="E578" s="13"/>
      <c r="F578" s="13"/>
      <c r="G578" s="292"/>
      <c r="H578" s="292"/>
      <c r="I578" s="292"/>
      <c r="J578" s="292"/>
      <c r="K578" s="292"/>
      <c r="L578" s="292"/>
      <c r="M578" s="292"/>
      <c r="N578" s="292"/>
      <c r="O578" s="292"/>
      <c r="P578" s="292"/>
      <c r="Q578" s="292"/>
      <c r="R578" s="292"/>
      <c r="S578" s="292"/>
    </row>
    <row r="579" spans="1:19" ht="13.65" customHeight="1" x14ac:dyDescent="0.25">
      <c r="A579" s="9"/>
      <c r="B579" s="12"/>
      <c r="C579" s="12"/>
      <c r="D579" s="12"/>
      <c r="E579" s="13"/>
      <c r="F579" s="13"/>
      <c r="G579" s="292"/>
      <c r="H579" s="292"/>
      <c r="I579" s="292"/>
      <c r="J579" s="292"/>
      <c r="K579" s="292"/>
      <c r="L579" s="292"/>
      <c r="M579" s="292"/>
      <c r="N579" s="292"/>
      <c r="O579" s="292"/>
      <c r="P579" s="292"/>
      <c r="Q579" s="292"/>
      <c r="R579" s="292"/>
      <c r="S579" s="292"/>
    </row>
    <row r="580" spans="1:19" ht="13.65" customHeight="1" x14ac:dyDescent="0.25">
      <c r="A580" s="9"/>
      <c r="B580" s="12"/>
      <c r="C580" s="12"/>
      <c r="D580" s="12"/>
      <c r="E580" s="13"/>
      <c r="F580" s="13"/>
      <c r="G580" s="292"/>
      <c r="H580" s="292"/>
      <c r="I580" s="292"/>
      <c r="J580" s="292"/>
      <c r="K580" s="292"/>
      <c r="L580" s="292"/>
      <c r="M580" s="292"/>
      <c r="N580" s="292"/>
      <c r="O580" s="292"/>
      <c r="P580" s="292"/>
      <c r="Q580" s="292"/>
      <c r="R580" s="292"/>
      <c r="S580" s="292"/>
    </row>
    <row r="581" spans="1:19" ht="13.65" customHeight="1" x14ac:dyDescent="0.25">
      <c r="A581" s="9"/>
      <c r="B581" s="12"/>
      <c r="C581" s="12"/>
      <c r="D581" s="12"/>
      <c r="E581" s="13"/>
      <c r="F581" s="13"/>
      <c r="G581" s="292"/>
      <c r="H581" s="292"/>
      <c r="I581" s="292"/>
      <c r="J581" s="292"/>
      <c r="K581" s="292"/>
      <c r="L581" s="292"/>
      <c r="M581" s="292"/>
      <c r="N581" s="292"/>
      <c r="O581" s="292"/>
      <c r="P581" s="292"/>
      <c r="Q581" s="292"/>
      <c r="R581" s="292"/>
      <c r="S581" s="292"/>
    </row>
    <row r="582" spans="1:19" ht="13.65" customHeight="1" x14ac:dyDescent="0.25">
      <c r="A582" s="9"/>
      <c r="B582" s="12"/>
      <c r="C582" s="12"/>
      <c r="D582" s="12"/>
      <c r="E582" s="13"/>
      <c r="F582" s="13"/>
      <c r="G582" s="292"/>
      <c r="H582" s="292"/>
      <c r="I582" s="292"/>
      <c r="J582" s="292"/>
      <c r="K582" s="292"/>
      <c r="L582" s="292"/>
      <c r="M582" s="292"/>
      <c r="N582" s="292"/>
      <c r="O582" s="292"/>
      <c r="P582" s="292"/>
      <c r="Q582" s="292"/>
      <c r="R582" s="292"/>
      <c r="S582" s="292"/>
    </row>
    <row r="583" spans="1:19" ht="13.65" customHeight="1" x14ac:dyDescent="0.25">
      <c r="A583" s="9"/>
      <c r="B583" s="12"/>
      <c r="C583" s="12"/>
      <c r="D583" s="12"/>
      <c r="E583" s="13"/>
      <c r="F583" s="13"/>
      <c r="G583" s="292"/>
      <c r="H583" s="292"/>
      <c r="I583" s="292"/>
      <c r="J583" s="292"/>
      <c r="K583" s="292"/>
      <c r="L583" s="292"/>
      <c r="M583" s="292"/>
      <c r="N583" s="292"/>
      <c r="O583" s="292"/>
      <c r="P583" s="292"/>
      <c r="Q583" s="292"/>
      <c r="R583" s="292"/>
      <c r="S583" s="292"/>
    </row>
    <row r="584" spans="1:19" ht="13.65" customHeight="1" x14ac:dyDescent="0.25">
      <c r="A584" s="9"/>
      <c r="B584" s="12"/>
      <c r="C584" s="12"/>
      <c r="D584" s="12"/>
      <c r="E584" s="13"/>
      <c r="F584" s="13"/>
      <c r="G584" s="292"/>
      <c r="H584" s="292"/>
      <c r="I584" s="292"/>
      <c r="J584" s="292"/>
      <c r="K584" s="292"/>
      <c r="L584" s="292"/>
      <c r="M584" s="292"/>
      <c r="N584" s="292"/>
      <c r="O584" s="292"/>
      <c r="P584" s="292"/>
      <c r="Q584" s="292"/>
      <c r="R584" s="292"/>
      <c r="S584" s="292"/>
    </row>
    <row r="585" spans="1:19" ht="13.65" customHeight="1" x14ac:dyDescent="0.25">
      <c r="A585" s="9"/>
      <c r="B585" s="12"/>
      <c r="C585" s="12"/>
      <c r="D585" s="12"/>
      <c r="E585" s="13"/>
      <c r="F585" s="13"/>
      <c r="G585" s="292"/>
      <c r="H585" s="292"/>
      <c r="I585" s="292"/>
      <c r="J585" s="292"/>
      <c r="K585" s="292"/>
      <c r="L585" s="292"/>
      <c r="M585" s="292"/>
      <c r="N585" s="292"/>
      <c r="O585" s="292"/>
      <c r="P585" s="292"/>
      <c r="Q585" s="292"/>
      <c r="R585" s="292"/>
      <c r="S585" s="292"/>
    </row>
    <row r="586" spans="1:19" ht="13.65" customHeight="1" x14ac:dyDescent="0.25">
      <c r="A586" s="9"/>
      <c r="B586" s="12"/>
      <c r="C586" s="12"/>
      <c r="D586" s="12"/>
      <c r="E586" s="13"/>
      <c r="F586" s="13"/>
      <c r="G586" s="292"/>
      <c r="H586" s="292"/>
      <c r="I586" s="292"/>
      <c r="J586" s="292"/>
      <c r="K586" s="292"/>
      <c r="L586" s="292"/>
      <c r="M586" s="292"/>
      <c r="N586" s="292"/>
      <c r="O586" s="292"/>
      <c r="P586" s="292"/>
      <c r="Q586" s="292"/>
      <c r="R586" s="292"/>
      <c r="S586" s="292"/>
    </row>
    <row r="587" spans="1:19" ht="13.65" customHeight="1" x14ac:dyDescent="0.25">
      <c r="A587" s="9"/>
      <c r="B587" s="12"/>
      <c r="C587" s="12"/>
      <c r="D587" s="12"/>
      <c r="E587" s="13"/>
      <c r="F587" s="13"/>
      <c r="G587" s="292"/>
      <c r="H587" s="292"/>
      <c r="I587" s="292"/>
      <c r="J587" s="292"/>
      <c r="K587" s="292"/>
      <c r="L587" s="292"/>
      <c r="M587" s="292"/>
      <c r="N587" s="292"/>
      <c r="O587" s="292"/>
      <c r="P587" s="292"/>
      <c r="Q587" s="292"/>
      <c r="R587" s="292"/>
      <c r="S587" s="292"/>
    </row>
    <row r="588" spans="1:19" ht="13.65" customHeight="1" x14ac:dyDescent="0.25">
      <c r="A588" s="9"/>
      <c r="B588" s="12"/>
      <c r="C588" s="12"/>
      <c r="D588" s="12"/>
      <c r="E588" s="13"/>
      <c r="F588" s="13"/>
      <c r="G588" s="292"/>
      <c r="H588" s="292"/>
      <c r="I588" s="292"/>
      <c r="J588" s="292"/>
      <c r="K588" s="292"/>
      <c r="L588" s="292"/>
      <c r="M588" s="292"/>
      <c r="N588" s="292"/>
      <c r="O588" s="292"/>
      <c r="P588" s="292"/>
      <c r="Q588" s="292"/>
      <c r="R588" s="292"/>
      <c r="S588" s="292"/>
    </row>
    <row r="589" spans="1:19" ht="13.65" customHeight="1" x14ac:dyDescent="0.25">
      <c r="A589" s="9"/>
      <c r="B589" s="12"/>
      <c r="C589" s="12"/>
      <c r="D589" s="12"/>
      <c r="E589" s="13"/>
      <c r="F589" s="13"/>
      <c r="G589" s="292"/>
      <c r="H589" s="292"/>
      <c r="I589" s="292"/>
      <c r="J589" s="292"/>
      <c r="K589" s="292"/>
      <c r="L589" s="292"/>
      <c r="M589" s="292"/>
      <c r="N589" s="292"/>
      <c r="O589" s="292"/>
      <c r="P589" s="292"/>
      <c r="Q589" s="292"/>
      <c r="R589" s="292"/>
      <c r="S589" s="292"/>
    </row>
    <row r="590" spans="1:19" ht="13.65" customHeight="1" x14ac:dyDescent="0.25">
      <c r="A590" s="9"/>
      <c r="B590" s="12"/>
      <c r="C590" s="12"/>
      <c r="D590" s="12"/>
      <c r="E590" s="13"/>
      <c r="F590" s="13"/>
      <c r="G590" s="292"/>
      <c r="H590" s="292"/>
      <c r="I590" s="292"/>
      <c r="J590" s="292"/>
      <c r="K590" s="292"/>
      <c r="L590" s="292"/>
      <c r="M590" s="292"/>
      <c r="N590" s="292"/>
      <c r="O590" s="292"/>
      <c r="P590" s="292"/>
      <c r="Q590" s="292"/>
      <c r="R590" s="292"/>
      <c r="S590" s="292"/>
    </row>
    <row r="591" spans="1:19" ht="13.65" customHeight="1" x14ac:dyDescent="0.25">
      <c r="A591" s="9"/>
      <c r="B591" s="12"/>
      <c r="C591" s="12"/>
      <c r="D591" s="12"/>
      <c r="E591" s="13"/>
      <c r="F591" s="13"/>
      <c r="G591" s="292"/>
      <c r="H591" s="292"/>
      <c r="I591" s="292"/>
      <c r="J591" s="292"/>
      <c r="K591" s="292"/>
      <c r="L591" s="292"/>
      <c r="M591" s="292"/>
      <c r="N591" s="292"/>
      <c r="O591" s="292"/>
      <c r="P591" s="292"/>
      <c r="Q591" s="292"/>
      <c r="R591" s="292"/>
      <c r="S591" s="292"/>
    </row>
    <row r="592" spans="1:19" ht="13.65" customHeight="1" x14ac:dyDescent="0.25">
      <c r="A592" s="9"/>
      <c r="B592" s="12"/>
      <c r="C592" s="12"/>
      <c r="D592" s="12"/>
      <c r="E592" s="13"/>
      <c r="F592" s="13"/>
      <c r="G592" s="292"/>
      <c r="H592" s="292"/>
      <c r="I592" s="292"/>
      <c r="J592" s="292"/>
      <c r="K592" s="292"/>
      <c r="L592" s="292"/>
      <c r="M592" s="292"/>
      <c r="N592" s="292"/>
      <c r="O592" s="292"/>
      <c r="P592" s="292"/>
      <c r="Q592" s="292"/>
      <c r="R592" s="292"/>
      <c r="S592" s="292"/>
    </row>
    <row r="593" spans="1:19" ht="13.65" customHeight="1" x14ac:dyDescent="0.25">
      <c r="A593" s="9"/>
      <c r="B593" s="12"/>
      <c r="C593" s="12"/>
      <c r="D593" s="12"/>
      <c r="E593" s="13"/>
      <c r="F593" s="13"/>
      <c r="G593" s="292"/>
      <c r="H593" s="292"/>
      <c r="I593" s="292"/>
      <c r="J593" s="292"/>
      <c r="K593" s="292"/>
      <c r="L593" s="292"/>
      <c r="M593" s="292"/>
      <c r="N593" s="292"/>
      <c r="O593" s="292"/>
      <c r="P593" s="292"/>
      <c r="Q593" s="292"/>
      <c r="R593" s="292"/>
      <c r="S593" s="292"/>
    </row>
    <row r="594" spans="1:19" ht="13.65" customHeight="1" x14ac:dyDescent="0.25">
      <c r="A594" s="9"/>
      <c r="B594" s="12"/>
      <c r="C594" s="12"/>
      <c r="D594" s="12"/>
      <c r="E594" s="13"/>
      <c r="F594" s="13"/>
      <c r="G594" s="292"/>
      <c r="H594" s="292"/>
      <c r="I594" s="292"/>
      <c r="J594" s="292"/>
      <c r="K594" s="292"/>
      <c r="L594" s="292"/>
      <c r="M594" s="292"/>
      <c r="N594" s="292"/>
      <c r="O594" s="292"/>
      <c r="P594" s="292"/>
      <c r="Q594" s="292"/>
      <c r="R594" s="292"/>
      <c r="S594" s="292"/>
    </row>
    <row r="595" spans="1:19" ht="13.65" customHeight="1" x14ac:dyDescent="0.25">
      <c r="A595" s="9"/>
      <c r="B595" s="12"/>
      <c r="C595" s="12"/>
      <c r="D595" s="12"/>
      <c r="E595" s="13"/>
      <c r="F595" s="13"/>
      <c r="G595" s="292"/>
      <c r="H595" s="292"/>
      <c r="I595" s="292"/>
      <c r="J595" s="292"/>
      <c r="K595" s="292"/>
      <c r="L595" s="292"/>
      <c r="M595" s="292"/>
      <c r="N595" s="292"/>
      <c r="O595" s="292"/>
      <c r="P595" s="292"/>
      <c r="Q595" s="292"/>
      <c r="R595" s="292"/>
      <c r="S595" s="292"/>
    </row>
    <row r="596" spans="1:19" ht="13.65" customHeight="1" x14ac:dyDescent="0.25">
      <c r="A596" s="9"/>
      <c r="B596" s="12"/>
      <c r="C596" s="12"/>
      <c r="D596" s="12"/>
      <c r="E596" s="13"/>
      <c r="F596" s="13"/>
      <c r="G596" s="292"/>
      <c r="H596" s="292"/>
      <c r="I596" s="292"/>
      <c r="J596" s="292"/>
      <c r="K596" s="292"/>
      <c r="L596" s="292"/>
      <c r="M596" s="292"/>
      <c r="N596" s="292"/>
      <c r="O596" s="292"/>
      <c r="P596" s="292"/>
      <c r="Q596" s="292"/>
      <c r="R596" s="292"/>
      <c r="S596" s="292"/>
    </row>
    <row r="597" spans="1:19" ht="13.65" customHeight="1" x14ac:dyDescent="0.25">
      <c r="A597" s="9"/>
      <c r="B597" s="12"/>
      <c r="C597" s="12"/>
      <c r="D597" s="12"/>
      <c r="E597" s="13"/>
      <c r="F597" s="13"/>
      <c r="G597" s="292"/>
      <c r="H597" s="292"/>
      <c r="I597" s="292"/>
      <c r="J597" s="292"/>
      <c r="K597" s="292"/>
      <c r="L597" s="292"/>
      <c r="M597" s="292"/>
      <c r="N597" s="292"/>
      <c r="O597" s="292"/>
      <c r="P597" s="292"/>
      <c r="Q597" s="292"/>
      <c r="R597" s="292"/>
      <c r="S597" s="292"/>
    </row>
    <row r="598" spans="1:19" ht="13.65" customHeight="1" x14ac:dyDescent="0.25">
      <c r="A598" s="9"/>
      <c r="B598" s="12"/>
      <c r="C598" s="12"/>
      <c r="D598" s="12"/>
      <c r="E598" s="13"/>
      <c r="F598" s="13"/>
      <c r="G598" s="292"/>
      <c r="H598" s="292"/>
      <c r="I598" s="292"/>
      <c r="J598" s="292"/>
      <c r="K598" s="292"/>
      <c r="L598" s="292"/>
      <c r="M598" s="292"/>
      <c r="N598" s="292"/>
      <c r="O598" s="292"/>
      <c r="P598" s="292"/>
      <c r="Q598" s="292"/>
      <c r="R598" s="292"/>
      <c r="S598" s="292"/>
    </row>
    <row r="599" spans="1:19" ht="13.65" customHeight="1" x14ac:dyDescent="0.25">
      <c r="A599" s="9"/>
      <c r="B599" s="12"/>
      <c r="C599" s="12"/>
      <c r="D599" s="12"/>
      <c r="E599" s="13"/>
      <c r="F599" s="13"/>
      <c r="G599" s="292"/>
      <c r="H599" s="292"/>
      <c r="I599" s="292"/>
      <c r="J599" s="292"/>
      <c r="K599" s="292"/>
      <c r="L599" s="292"/>
      <c r="M599" s="292"/>
      <c r="N599" s="292"/>
      <c r="O599" s="292"/>
      <c r="P599" s="292"/>
      <c r="Q599" s="292"/>
      <c r="R599" s="292"/>
      <c r="S599" s="292"/>
    </row>
    <row r="600" spans="1:19" ht="13.65" customHeight="1" x14ac:dyDescent="0.25">
      <c r="A600" s="9"/>
      <c r="B600" s="12"/>
      <c r="C600" s="12"/>
      <c r="D600" s="12"/>
      <c r="E600" s="13"/>
      <c r="F600" s="13"/>
      <c r="G600" s="292"/>
      <c r="H600" s="292"/>
      <c r="I600" s="292"/>
      <c r="J600" s="292"/>
      <c r="K600" s="292"/>
      <c r="L600" s="292"/>
      <c r="M600" s="292"/>
      <c r="N600" s="292"/>
      <c r="O600" s="292"/>
      <c r="P600" s="292"/>
      <c r="Q600" s="292"/>
      <c r="R600" s="292"/>
      <c r="S600" s="292"/>
    </row>
    <row r="601" spans="1:19" ht="13.65" customHeight="1" x14ac:dyDescent="0.25">
      <c r="A601" s="9"/>
      <c r="B601" s="12"/>
      <c r="C601" s="12"/>
      <c r="D601" s="12"/>
      <c r="E601" s="13"/>
      <c r="F601" s="13"/>
      <c r="G601" s="292"/>
      <c r="H601" s="292"/>
      <c r="I601" s="292"/>
      <c r="J601" s="292"/>
      <c r="K601" s="292"/>
      <c r="L601" s="292"/>
      <c r="M601" s="292"/>
      <c r="N601" s="292"/>
      <c r="O601" s="292"/>
      <c r="P601" s="292"/>
      <c r="Q601" s="292"/>
      <c r="R601" s="292"/>
      <c r="S601" s="292"/>
    </row>
    <row r="602" spans="1:19" ht="13.65" customHeight="1" x14ac:dyDescent="0.25">
      <c r="A602" s="9"/>
      <c r="B602" s="12"/>
      <c r="C602" s="12"/>
      <c r="D602" s="12"/>
      <c r="E602" s="13"/>
      <c r="F602" s="13"/>
      <c r="G602" s="292"/>
      <c r="H602" s="292"/>
      <c r="I602" s="292"/>
      <c r="J602" s="292"/>
      <c r="K602" s="292"/>
      <c r="L602" s="292"/>
      <c r="M602" s="292"/>
      <c r="N602" s="292"/>
      <c r="O602" s="292"/>
      <c r="P602" s="292"/>
      <c r="Q602" s="292"/>
      <c r="R602" s="292"/>
      <c r="S602" s="292"/>
    </row>
    <row r="603" spans="1:19" ht="13.65" customHeight="1" x14ac:dyDescent="0.25">
      <c r="A603" s="9"/>
      <c r="B603" s="12"/>
      <c r="C603" s="12"/>
      <c r="D603" s="12"/>
      <c r="E603" s="13"/>
      <c r="F603" s="13"/>
      <c r="G603" s="292"/>
      <c r="H603" s="292"/>
      <c r="I603" s="292"/>
      <c r="J603" s="292"/>
      <c r="K603" s="292"/>
      <c r="L603" s="292"/>
      <c r="M603" s="292"/>
      <c r="N603" s="292"/>
      <c r="O603" s="292"/>
      <c r="P603" s="292"/>
      <c r="Q603" s="292"/>
      <c r="R603" s="292"/>
      <c r="S603" s="292"/>
    </row>
    <row r="604" spans="1:19" ht="13.65" customHeight="1" x14ac:dyDescent="0.25">
      <c r="A604" s="9"/>
      <c r="B604" s="12"/>
      <c r="C604" s="12"/>
      <c r="D604" s="12"/>
      <c r="E604" s="13"/>
      <c r="F604" s="13"/>
      <c r="G604" s="292"/>
      <c r="H604" s="292"/>
      <c r="I604" s="292"/>
      <c r="J604" s="292"/>
      <c r="K604" s="292"/>
      <c r="L604" s="292"/>
      <c r="M604" s="292"/>
      <c r="N604" s="292"/>
      <c r="O604" s="292"/>
      <c r="P604" s="292"/>
      <c r="Q604" s="292"/>
      <c r="R604" s="292"/>
      <c r="S604" s="292"/>
    </row>
    <row r="605" spans="1:19" ht="13.65" customHeight="1" x14ac:dyDescent="0.25">
      <c r="A605" s="9"/>
      <c r="B605" s="12"/>
      <c r="C605" s="12"/>
      <c r="D605" s="12"/>
      <c r="E605" s="13"/>
      <c r="F605" s="13"/>
      <c r="G605" s="292"/>
      <c r="H605" s="292"/>
      <c r="I605" s="292"/>
      <c r="J605" s="292"/>
      <c r="K605" s="292"/>
      <c r="L605" s="292"/>
      <c r="M605" s="292"/>
      <c r="N605" s="292"/>
      <c r="O605" s="292"/>
      <c r="P605" s="292"/>
      <c r="Q605" s="292"/>
      <c r="R605" s="292"/>
      <c r="S605" s="292"/>
    </row>
    <row r="606" spans="1:19" ht="13.65" customHeight="1" x14ac:dyDescent="0.25">
      <c r="A606" s="9"/>
      <c r="B606" s="12"/>
      <c r="C606" s="12"/>
      <c r="D606" s="12"/>
      <c r="E606" s="13"/>
      <c r="F606" s="13"/>
      <c r="G606" s="292"/>
      <c r="H606" s="292"/>
      <c r="I606" s="292"/>
      <c r="J606" s="292"/>
      <c r="K606" s="292"/>
      <c r="L606" s="292"/>
      <c r="M606" s="292"/>
      <c r="N606" s="292"/>
      <c r="O606" s="292"/>
      <c r="P606" s="292"/>
      <c r="Q606" s="292"/>
      <c r="R606" s="292"/>
      <c r="S606" s="292"/>
    </row>
    <row r="607" spans="1:19" ht="13.65" customHeight="1" x14ac:dyDescent="0.25">
      <c r="A607" s="9"/>
      <c r="B607" s="12"/>
      <c r="C607" s="12"/>
      <c r="D607" s="12"/>
      <c r="E607" s="13"/>
      <c r="F607" s="13"/>
      <c r="G607" s="292"/>
      <c r="H607" s="292"/>
      <c r="I607" s="292"/>
      <c r="J607" s="292"/>
      <c r="K607" s="292"/>
      <c r="L607" s="292"/>
      <c r="M607" s="292"/>
      <c r="N607" s="292"/>
      <c r="O607" s="292"/>
      <c r="P607" s="292"/>
      <c r="Q607" s="292"/>
      <c r="R607" s="292"/>
      <c r="S607" s="292"/>
    </row>
    <row r="608" spans="1:19" ht="13.65" customHeight="1" x14ac:dyDescent="0.25">
      <c r="A608" s="9"/>
      <c r="B608" s="12"/>
      <c r="C608" s="12"/>
      <c r="D608" s="12"/>
      <c r="E608" s="13"/>
      <c r="F608" s="13"/>
      <c r="G608" s="292"/>
      <c r="H608" s="292"/>
      <c r="I608" s="292"/>
      <c r="J608" s="292"/>
      <c r="K608" s="292"/>
      <c r="L608" s="292"/>
      <c r="M608" s="292"/>
      <c r="N608" s="292"/>
      <c r="O608" s="292"/>
      <c r="P608" s="292"/>
      <c r="Q608" s="292"/>
      <c r="R608" s="292"/>
      <c r="S608" s="292"/>
    </row>
    <row r="609" spans="1:19" ht="13.65" customHeight="1" x14ac:dyDescent="0.25">
      <c r="A609" s="9"/>
      <c r="B609" s="12"/>
      <c r="C609" s="12"/>
      <c r="D609" s="12"/>
      <c r="E609" s="13"/>
      <c r="F609" s="13"/>
      <c r="G609" s="292"/>
      <c r="H609" s="292"/>
      <c r="I609" s="292"/>
      <c r="J609" s="292"/>
      <c r="K609" s="292"/>
      <c r="L609" s="292"/>
      <c r="M609" s="292"/>
      <c r="N609" s="292"/>
      <c r="O609" s="292"/>
      <c r="P609" s="292"/>
      <c r="Q609" s="292"/>
      <c r="R609" s="292"/>
      <c r="S609" s="292"/>
    </row>
    <row r="610" spans="1:19" ht="13.65" customHeight="1" x14ac:dyDescent="0.25">
      <c r="A610" s="9"/>
      <c r="B610" s="12"/>
      <c r="C610" s="12"/>
      <c r="D610" s="12"/>
      <c r="E610" s="13"/>
      <c r="F610" s="13"/>
      <c r="G610" s="292"/>
      <c r="H610" s="292"/>
      <c r="I610" s="292"/>
      <c r="J610" s="292"/>
      <c r="K610" s="292"/>
      <c r="L610" s="292"/>
      <c r="M610" s="292"/>
      <c r="N610" s="292"/>
      <c r="O610" s="292"/>
      <c r="P610" s="292"/>
      <c r="Q610" s="292"/>
      <c r="R610" s="292"/>
      <c r="S610" s="292"/>
    </row>
    <row r="611" spans="1:19" ht="13.65" customHeight="1" x14ac:dyDescent="0.25">
      <c r="A611" s="9"/>
      <c r="B611" s="12"/>
      <c r="C611" s="12"/>
      <c r="D611" s="12"/>
      <c r="E611" s="13"/>
      <c r="F611" s="13"/>
      <c r="G611" s="292"/>
      <c r="H611" s="292"/>
      <c r="I611" s="292"/>
      <c r="J611" s="292"/>
      <c r="K611" s="292"/>
      <c r="L611" s="292"/>
      <c r="M611" s="292"/>
      <c r="N611" s="292"/>
      <c r="O611" s="292"/>
      <c r="P611" s="292"/>
      <c r="Q611" s="292"/>
      <c r="R611" s="292"/>
      <c r="S611" s="292"/>
    </row>
    <row r="612" spans="1:19" ht="13.65" customHeight="1" x14ac:dyDescent="0.25">
      <c r="A612" s="9"/>
      <c r="B612" s="12"/>
      <c r="C612" s="12"/>
      <c r="D612" s="12"/>
      <c r="E612" s="13"/>
      <c r="F612" s="13"/>
      <c r="G612" s="292"/>
      <c r="H612" s="292"/>
      <c r="I612" s="292"/>
      <c r="J612" s="292"/>
      <c r="K612" s="292"/>
      <c r="L612" s="292"/>
      <c r="M612" s="292"/>
      <c r="N612" s="292"/>
      <c r="O612" s="292"/>
      <c r="P612" s="292"/>
      <c r="Q612" s="292"/>
      <c r="R612" s="292"/>
      <c r="S612" s="292"/>
    </row>
    <row r="613" spans="1:19" ht="13.65" customHeight="1" x14ac:dyDescent="0.25">
      <c r="A613" s="9"/>
      <c r="B613" s="12"/>
      <c r="C613" s="12"/>
      <c r="D613" s="12"/>
      <c r="E613" s="13"/>
      <c r="F613" s="13"/>
      <c r="G613" s="292"/>
      <c r="H613" s="292"/>
      <c r="I613" s="292"/>
      <c r="J613" s="292"/>
      <c r="K613" s="292"/>
      <c r="L613" s="292"/>
      <c r="M613" s="292"/>
      <c r="N613" s="292"/>
      <c r="O613" s="292"/>
      <c r="P613" s="292"/>
      <c r="Q613" s="292"/>
      <c r="R613" s="292"/>
      <c r="S613" s="292"/>
    </row>
    <row r="614" spans="1:19" ht="13.65" customHeight="1" x14ac:dyDescent="0.25">
      <c r="A614" s="9"/>
      <c r="B614" s="12"/>
      <c r="C614" s="12"/>
      <c r="D614" s="12"/>
      <c r="E614" s="13"/>
      <c r="F614" s="13"/>
      <c r="G614" s="292"/>
      <c r="H614" s="292"/>
      <c r="I614" s="292"/>
      <c r="J614" s="292"/>
      <c r="K614" s="292"/>
      <c r="L614" s="292"/>
      <c r="M614" s="292"/>
      <c r="N614" s="292"/>
      <c r="O614" s="292"/>
      <c r="P614" s="292"/>
      <c r="Q614" s="292"/>
      <c r="R614" s="292"/>
      <c r="S614" s="292"/>
    </row>
    <row r="615" spans="1:19" ht="13.65" customHeight="1" x14ac:dyDescent="0.25">
      <c r="A615" s="9"/>
      <c r="B615" s="12"/>
      <c r="C615" s="12"/>
      <c r="D615" s="12"/>
      <c r="E615" s="13"/>
      <c r="F615" s="13"/>
      <c r="G615" s="292"/>
      <c r="H615" s="292"/>
      <c r="I615" s="292"/>
      <c r="J615" s="292"/>
      <c r="K615" s="292"/>
      <c r="L615" s="292"/>
      <c r="M615" s="292"/>
      <c r="N615" s="292"/>
      <c r="O615" s="292"/>
      <c r="P615" s="292"/>
      <c r="Q615" s="292"/>
      <c r="R615" s="292"/>
      <c r="S615" s="292"/>
    </row>
    <row r="616" spans="1:19" ht="13.65" customHeight="1" x14ac:dyDescent="0.25">
      <c r="A616" s="9"/>
      <c r="B616" s="12"/>
      <c r="C616" s="12"/>
      <c r="D616" s="12"/>
      <c r="E616" s="13"/>
      <c r="F616" s="13"/>
      <c r="G616" s="292"/>
      <c r="H616" s="292"/>
      <c r="I616" s="292"/>
      <c r="J616" s="292"/>
      <c r="K616" s="292"/>
      <c r="L616" s="292"/>
      <c r="M616" s="292"/>
      <c r="N616" s="292"/>
      <c r="O616" s="292"/>
      <c r="P616" s="292"/>
      <c r="Q616" s="292"/>
      <c r="R616" s="292"/>
      <c r="S616" s="292"/>
    </row>
    <row r="617" spans="1:19" ht="13.65" customHeight="1" x14ac:dyDescent="0.25">
      <c r="A617" s="9"/>
      <c r="B617" s="12"/>
      <c r="C617" s="12"/>
      <c r="D617" s="12"/>
      <c r="E617" s="13"/>
      <c r="F617" s="13"/>
      <c r="G617" s="292"/>
      <c r="H617" s="292"/>
      <c r="I617" s="292"/>
      <c r="J617" s="292"/>
      <c r="K617" s="292"/>
      <c r="L617" s="292"/>
      <c r="M617" s="292"/>
      <c r="N617" s="292"/>
      <c r="O617" s="292"/>
      <c r="P617" s="292"/>
      <c r="Q617" s="292"/>
      <c r="R617" s="292"/>
      <c r="S617" s="292"/>
    </row>
    <row r="618" spans="1:19" ht="13.65" customHeight="1" x14ac:dyDescent="0.25">
      <c r="A618" s="9"/>
      <c r="B618" s="12"/>
      <c r="C618" s="12"/>
      <c r="D618" s="12"/>
      <c r="E618" s="13"/>
      <c r="F618" s="13"/>
      <c r="G618" s="292"/>
      <c r="H618" s="292"/>
      <c r="I618" s="292"/>
      <c r="J618" s="292"/>
      <c r="K618" s="292"/>
      <c r="L618" s="292"/>
      <c r="M618" s="292"/>
      <c r="N618" s="292"/>
      <c r="O618" s="292"/>
      <c r="P618" s="292"/>
      <c r="Q618" s="292"/>
      <c r="R618" s="292"/>
      <c r="S618" s="292"/>
    </row>
    <row r="619" spans="1:19" ht="13.65" customHeight="1" x14ac:dyDescent="0.25">
      <c r="A619" s="9"/>
      <c r="B619" s="12"/>
      <c r="C619" s="12"/>
      <c r="D619" s="12"/>
      <c r="E619" s="13"/>
      <c r="F619" s="13"/>
      <c r="G619" s="292"/>
      <c r="H619" s="292"/>
      <c r="I619" s="292"/>
      <c r="J619" s="292"/>
      <c r="K619" s="292"/>
      <c r="L619" s="292"/>
      <c r="M619" s="292"/>
      <c r="N619" s="292"/>
      <c r="O619" s="292"/>
      <c r="P619" s="292"/>
      <c r="Q619" s="292"/>
      <c r="R619" s="292"/>
      <c r="S619" s="292"/>
    </row>
    <row r="620" spans="1:19" ht="13.65" customHeight="1" x14ac:dyDescent="0.25">
      <c r="A620" s="9"/>
      <c r="B620" s="12"/>
      <c r="C620" s="12"/>
      <c r="D620" s="12"/>
      <c r="E620" s="13"/>
      <c r="F620" s="13"/>
      <c r="G620" s="292"/>
      <c r="H620" s="292"/>
      <c r="I620" s="292"/>
      <c r="J620" s="292"/>
      <c r="K620" s="292"/>
      <c r="L620" s="292"/>
      <c r="M620" s="292"/>
      <c r="N620" s="292"/>
      <c r="O620" s="292"/>
      <c r="P620" s="292"/>
      <c r="Q620" s="292"/>
      <c r="R620" s="292"/>
      <c r="S620" s="292"/>
    </row>
    <row r="621" spans="1:19" ht="13.65" customHeight="1" x14ac:dyDescent="0.25">
      <c r="A621" s="9"/>
      <c r="B621" s="12"/>
      <c r="C621" s="12"/>
      <c r="D621" s="12"/>
      <c r="E621" s="13"/>
      <c r="F621" s="13"/>
      <c r="G621" s="292"/>
      <c r="H621" s="292"/>
      <c r="I621" s="292"/>
      <c r="J621" s="292"/>
      <c r="K621" s="292"/>
      <c r="L621" s="292"/>
      <c r="M621" s="292"/>
      <c r="N621" s="292"/>
      <c r="O621" s="292"/>
      <c r="P621" s="292"/>
      <c r="Q621" s="292"/>
      <c r="R621" s="292"/>
      <c r="S621" s="292"/>
    </row>
    <row r="622" spans="1:19" ht="13.65" customHeight="1" x14ac:dyDescent="0.25">
      <c r="A622" s="9"/>
      <c r="B622" s="12"/>
      <c r="C622" s="12"/>
      <c r="D622" s="12"/>
      <c r="E622" s="13"/>
      <c r="F622" s="13"/>
      <c r="G622" s="292"/>
      <c r="H622" s="292"/>
      <c r="I622" s="292"/>
      <c r="J622" s="292"/>
      <c r="K622" s="292"/>
      <c r="L622" s="292"/>
      <c r="M622" s="292"/>
      <c r="N622" s="292"/>
      <c r="O622" s="292"/>
      <c r="P622" s="292"/>
      <c r="Q622" s="292"/>
      <c r="R622" s="292"/>
      <c r="S622" s="292"/>
    </row>
    <row r="623" spans="1:19" ht="13.65" customHeight="1" x14ac:dyDescent="0.25">
      <c r="A623" s="9"/>
      <c r="B623" s="12"/>
      <c r="C623" s="12"/>
      <c r="D623" s="12"/>
      <c r="E623" s="13"/>
      <c r="F623" s="13"/>
      <c r="G623" s="292"/>
      <c r="H623" s="292"/>
      <c r="I623" s="292"/>
      <c r="J623" s="292"/>
      <c r="K623" s="292"/>
      <c r="L623" s="292"/>
      <c r="M623" s="292"/>
      <c r="N623" s="292"/>
      <c r="O623" s="292"/>
      <c r="P623" s="292"/>
      <c r="Q623" s="292"/>
      <c r="R623" s="292"/>
      <c r="S623" s="292"/>
    </row>
    <row r="624" spans="1:19" ht="13.65" customHeight="1" x14ac:dyDescent="0.25">
      <c r="A624" s="9"/>
      <c r="B624" s="12"/>
      <c r="C624" s="12"/>
      <c r="D624" s="12"/>
      <c r="E624" s="13"/>
      <c r="F624" s="13"/>
      <c r="G624" s="292"/>
      <c r="H624" s="292"/>
      <c r="I624" s="292"/>
      <c r="J624" s="292"/>
      <c r="K624" s="292"/>
      <c r="L624" s="292"/>
      <c r="M624" s="292"/>
      <c r="N624" s="292"/>
      <c r="O624" s="292"/>
      <c r="P624" s="292"/>
      <c r="Q624" s="292"/>
      <c r="R624" s="292"/>
      <c r="S624" s="292"/>
    </row>
    <row r="625" spans="1:19" ht="13.65" customHeight="1" x14ac:dyDescent="0.25">
      <c r="A625" s="9"/>
      <c r="B625" s="12"/>
      <c r="C625" s="12"/>
      <c r="D625" s="12"/>
      <c r="E625" s="13"/>
      <c r="F625" s="13"/>
      <c r="G625" s="292"/>
      <c r="H625" s="292"/>
      <c r="I625" s="292"/>
      <c r="J625" s="292"/>
      <c r="K625" s="292"/>
      <c r="L625" s="292"/>
      <c r="M625" s="292"/>
      <c r="N625" s="292"/>
      <c r="O625" s="292"/>
      <c r="P625" s="292"/>
      <c r="Q625" s="292"/>
      <c r="R625" s="292"/>
      <c r="S625" s="292"/>
    </row>
    <row r="626" spans="1:19" ht="13.65" customHeight="1" x14ac:dyDescent="0.25">
      <c r="A626" s="9"/>
      <c r="B626" s="12"/>
      <c r="C626" s="12"/>
      <c r="D626" s="12"/>
      <c r="E626" s="13"/>
      <c r="F626" s="13"/>
      <c r="G626" s="292"/>
      <c r="H626" s="292"/>
      <c r="I626" s="292"/>
      <c r="J626" s="292"/>
      <c r="K626" s="292"/>
      <c r="L626" s="292"/>
      <c r="M626" s="292"/>
      <c r="N626" s="292"/>
      <c r="O626" s="292"/>
      <c r="P626" s="292"/>
      <c r="Q626" s="292"/>
      <c r="R626" s="292"/>
      <c r="S626" s="292"/>
    </row>
    <row r="627" spans="1:19" ht="13.65" customHeight="1" x14ac:dyDescent="0.25">
      <c r="A627" s="9"/>
      <c r="B627" s="12"/>
      <c r="C627" s="12"/>
      <c r="D627" s="12"/>
      <c r="E627" s="13"/>
      <c r="F627" s="13"/>
      <c r="G627" s="292"/>
      <c r="H627" s="292"/>
      <c r="I627" s="292"/>
      <c r="J627" s="292"/>
      <c r="K627" s="292"/>
      <c r="L627" s="292"/>
      <c r="M627" s="292"/>
      <c r="N627" s="292"/>
      <c r="O627" s="292"/>
      <c r="P627" s="292"/>
      <c r="Q627" s="292"/>
      <c r="R627" s="292"/>
      <c r="S627" s="292"/>
    </row>
    <row r="628" spans="1:19" ht="13.65" customHeight="1" x14ac:dyDescent="0.25">
      <c r="A628" s="9"/>
      <c r="B628" s="12"/>
      <c r="C628" s="12"/>
      <c r="D628" s="12"/>
      <c r="E628" s="13"/>
      <c r="F628" s="13"/>
      <c r="G628" s="292"/>
      <c r="H628" s="292"/>
      <c r="I628" s="292"/>
      <c r="J628" s="292"/>
      <c r="K628" s="292"/>
      <c r="L628" s="292"/>
      <c r="M628" s="292"/>
      <c r="N628" s="292"/>
      <c r="O628" s="292"/>
      <c r="P628" s="292"/>
      <c r="Q628" s="292"/>
      <c r="R628" s="292"/>
      <c r="S628" s="292"/>
    </row>
    <row r="629" spans="1:19" ht="13.65" customHeight="1" x14ac:dyDescent="0.25">
      <c r="A629" s="9"/>
      <c r="B629" s="12"/>
      <c r="C629" s="12"/>
      <c r="D629" s="12"/>
      <c r="E629" s="13"/>
      <c r="F629" s="13"/>
      <c r="G629" s="292"/>
      <c r="H629" s="292"/>
      <c r="I629" s="292"/>
      <c r="J629" s="292"/>
      <c r="K629" s="292"/>
      <c r="L629" s="292"/>
      <c r="M629" s="292"/>
      <c r="N629" s="292"/>
      <c r="O629" s="292"/>
      <c r="P629" s="292"/>
      <c r="Q629" s="292"/>
      <c r="R629" s="292"/>
      <c r="S629" s="292"/>
    </row>
    <row r="630" spans="1:19" ht="13.65" customHeight="1" x14ac:dyDescent="0.25">
      <c r="A630" s="9"/>
      <c r="B630" s="12"/>
      <c r="C630" s="12"/>
      <c r="D630" s="12"/>
      <c r="E630" s="13"/>
      <c r="F630" s="13"/>
      <c r="G630" s="292"/>
      <c r="H630" s="292"/>
      <c r="I630" s="292"/>
      <c r="J630" s="292"/>
      <c r="K630" s="292"/>
      <c r="L630" s="292"/>
      <c r="M630" s="292"/>
      <c r="N630" s="292"/>
      <c r="O630" s="292"/>
      <c r="P630" s="292"/>
      <c r="Q630" s="292"/>
      <c r="R630" s="292"/>
      <c r="S630" s="292"/>
    </row>
    <row r="631" spans="1:19" ht="13.65" customHeight="1" x14ac:dyDescent="0.25">
      <c r="A631" s="9"/>
      <c r="B631" s="12"/>
      <c r="C631" s="12"/>
      <c r="D631" s="12"/>
      <c r="E631" s="13"/>
      <c r="F631" s="13"/>
      <c r="G631" s="292"/>
      <c r="H631" s="292"/>
      <c r="I631" s="292"/>
      <c r="J631" s="292"/>
      <c r="K631" s="292"/>
      <c r="L631" s="292"/>
      <c r="M631" s="292"/>
      <c r="N631" s="292"/>
      <c r="O631" s="292"/>
      <c r="P631" s="292"/>
      <c r="Q631" s="292"/>
      <c r="R631" s="292"/>
      <c r="S631" s="292"/>
    </row>
    <row r="632" spans="1:19" ht="13.65" customHeight="1" x14ac:dyDescent="0.25">
      <c r="A632" s="9"/>
      <c r="B632" s="12"/>
      <c r="C632" s="12"/>
      <c r="D632" s="12"/>
      <c r="E632" s="13"/>
      <c r="F632" s="13"/>
      <c r="G632" s="292"/>
      <c r="H632" s="292"/>
      <c r="I632" s="292"/>
      <c r="J632" s="292"/>
      <c r="K632" s="292"/>
      <c r="L632" s="292"/>
      <c r="M632" s="292"/>
      <c r="N632" s="292"/>
      <c r="O632" s="292"/>
      <c r="P632" s="292"/>
      <c r="Q632" s="292"/>
      <c r="R632" s="292"/>
      <c r="S632" s="292"/>
    </row>
    <row r="633" spans="1:19" ht="13.65" customHeight="1" x14ac:dyDescent="0.25">
      <c r="A633" s="9"/>
      <c r="B633" s="12"/>
      <c r="C633" s="12"/>
      <c r="D633" s="12"/>
      <c r="E633" s="13"/>
      <c r="F633" s="13"/>
      <c r="G633" s="292"/>
      <c r="H633" s="292"/>
      <c r="I633" s="292"/>
      <c r="J633" s="292"/>
      <c r="K633" s="292"/>
      <c r="L633" s="292"/>
      <c r="M633" s="292"/>
      <c r="N633" s="292"/>
      <c r="O633" s="292"/>
      <c r="P633" s="292"/>
      <c r="Q633" s="292"/>
      <c r="R633" s="292"/>
      <c r="S633" s="292"/>
    </row>
    <row r="634" spans="1:19" ht="13.65" customHeight="1" x14ac:dyDescent="0.25">
      <c r="A634" s="9"/>
      <c r="B634" s="12"/>
      <c r="C634" s="12"/>
      <c r="D634" s="12"/>
      <c r="E634" s="13"/>
      <c r="F634" s="13"/>
      <c r="G634" s="292"/>
      <c r="H634" s="292"/>
      <c r="I634" s="292"/>
      <c r="J634" s="292"/>
      <c r="K634" s="292"/>
      <c r="L634" s="292"/>
      <c r="M634" s="292"/>
      <c r="N634" s="292"/>
      <c r="O634" s="292"/>
      <c r="P634" s="292"/>
      <c r="Q634" s="292"/>
      <c r="R634" s="292"/>
      <c r="S634" s="292"/>
    </row>
    <row r="635" spans="1:19" ht="13.65" customHeight="1" x14ac:dyDescent="0.25">
      <c r="A635" s="9"/>
      <c r="B635" s="12"/>
      <c r="C635" s="12"/>
      <c r="D635" s="12"/>
      <c r="E635" s="13"/>
      <c r="F635" s="13"/>
      <c r="G635" s="292"/>
      <c r="H635" s="292"/>
      <c r="I635" s="292"/>
      <c r="J635" s="292"/>
      <c r="K635" s="292"/>
      <c r="L635" s="292"/>
      <c r="M635" s="292"/>
      <c r="N635" s="292"/>
      <c r="O635" s="292"/>
      <c r="P635" s="292"/>
      <c r="Q635" s="292"/>
      <c r="R635" s="292"/>
      <c r="S635" s="292"/>
    </row>
    <row r="636" spans="1:19" ht="13.65" customHeight="1" x14ac:dyDescent="0.25">
      <c r="A636" s="9"/>
      <c r="B636" s="12"/>
      <c r="C636" s="12"/>
      <c r="D636" s="12"/>
      <c r="E636" s="13"/>
      <c r="F636" s="13"/>
      <c r="G636" s="292"/>
      <c r="H636" s="292"/>
      <c r="I636" s="292"/>
      <c r="J636" s="292"/>
      <c r="K636" s="292"/>
      <c r="L636" s="292"/>
      <c r="M636" s="292"/>
      <c r="N636" s="292"/>
      <c r="O636" s="292"/>
      <c r="P636" s="292"/>
      <c r="Q636" s="292"/>
      <c r="R636" s="292"/>
      <c r="S636" s="292"/>
    </row>
    <row r="637" spans="1:19" ht="13.65" customHeight="1" x14ac:dyDescent="0.25">
      <c r="A637" s="9"/>
      <c r="B637" s="12"/>
      <c r="C637" s="12"/>
      <c r="D637" s="12"/>
      <c r="E637" s="13"/>
      <c r="F637" s="13"/>
      <c r="G637" s="292"/>
      <c r="H637" s="292"/>
      <c r="I637" s="292"/>
      <c r="J637" s="292"/>
      <c r="K637" s="292"/>
      <c r="L637" s="292"/>
      <c r="M637" s="292"/>
      <c r="N637" s="292"/>
      <c r="O637" s="292"/>
      <c r="P637" s="292"/>
      <c r="Q637" s="292"/>
      <c r="R637" s="292"/>
      <c r="S637" s="292"/>
    </row>
    <row r="638" spans="1:19" ht="13.65" customHeight="1" x14ac:dyDescent="0.25">
      <c r="A638" s="9"/>
      <c r="B638" s="12"/>
      <c r="C638" s="12"/>
      <c r="D638" s="12"/>
      <c r="E638" s="13"/>
      <c r="F638" s="13"/>
      <c r="G638" s="292"/>
      <c r="H638" s="292"/>
      <c r="I638" s="292"/>
      <c r="J638" s="292"/>
      <c r="K638" s="292"/>
      <c r="L638" s="292"/>
      <c r="M638" s="292"/>
      <c r="N638" s="292"/>
      <c r="O638" s="292"/>
      <c r="P638" s="292"/>
      <c r="Q638" s="292"/>
      <c r="R638" s="292"/>
      <c r="S638" s="292"/>
    </row>
    <row r="639" spans="1:19" ht="13.65" customHeight="1" x14ac:dyDescent="0.25">
      <c r="A639" s="9"/>
      <c r="B639" s="12"/>
      <c r="C639" s="12"/>
      <c r="D639" s="12"/>
      <c r="E639" s="13"/>
      <c r="F639" s="13"/>
      <c r="G639" s="292"/>
      <c r="H639" s="292"/>
      <c r="I639" s="292"/>
      <c r="J639" s="292"/>
      <c r="K639" s="292"/>
      <c r="L639" s="292"/>
      <c r="M639" s="292"/>
      <c r="N639" s="292"/>
      <c r="O639" s="292"/>
      <c r="P639" s="292"/>
      <c r="Q639" s="292"/>
      <c r="R639" s="292"/>
      <c r="S639" s="292"/>
    </row>
    <row r="640" spans="1:19" ht="13.65" customHeight="1" x14ac:dyDescent="0.25">
      <c r="A640" s="9"/>
      <c r="B640" s="12"/>
      <c r="C640" s="12"/>
      <c r="D640" s="12"/>
      <c r="E640" s="13"/>
      <c r="F640" s="13"/>
      <c r="G640" s="292"/>
      <c r="H640" s="292"/>
      <c r="I640" s="292"/>
      <c r="J640" s="292"/>
      <c r="K640" s="292"/>
      <c r="L640" s="292"/>
      <c r="M640" s="292"/>
      <c r="N640" s="292"/>
      <c r="O640" s="292"/>
      <c r="P640" s="292"/>
      <c r="Q640" s="292"/>
      <c r="R640" s="292"/>
      <c r="S640" s="292"/>
    </row>
    <row r="641" spans="1:19" ht="13.65" customHeight="1" x14ac:dyDescent="0.25">
      <c r="A641" s="9"/>
      <c r="B641" s="12"/>
      <c r="C641" s="12"/>
      <c r="D641" s="12"/>
      <c r="E641" s="13"/>
      <c r="F641" s="13"/>
      <c r="G641" s="292"/>
      <c r="H641" s="292"/>
      <c r="I641" s="292"/>
      <c r="J641" s="292"/>
      <c r="K641" s="292"/>
      <c r="L641" s="292"/>
      <c r="M641" s="292"/>
      <c r="N641" s="292"/>
      <c r="O641" s="292"/>
      <c r="P641" s="292"/>
      <c r="Q641" s="292"/>
      <c r="R641" s="292"/>
      <c r="S641" s="292"/>
    </row>
    <row r="642" spans="1:19" ht="13.65" customHeight="1" x14ac:dyDescent="0.25">
      <c r="A642" s="9"/>
      <c r="B642" s="12"/>
      <c r="C642" s="12"/>
      <c r="D642" s="12"/>
      <c r="E642" s="13"/>
      <c r="F642" s="13"/>
      <c r="G642" s="292"/>
      <c r="H642" s="292"/>
      <c r="I642" s="292"/>
      <c r="J642" s="292"/>
      <c r="K642" s="292"/>
      <c r="L642" s="292"/>
      <c r="M642" s="292"/>
      <c r="N642" s="292"/>
      <c r="O642" s="292"/>
      <c r="P642" s="292"/>
      <c r="Q642" s="292"/>
      <c r="R642" s="292"/>
      <c r="S642" s="292"/>
    </row>
    <row r="643" spans="1:19" ht="13.65" customHeight="1" x14ac:dyDescent="0.25">
      <c r="A643" s="9"/>
      <c r="B643" s="12"/>
      <c r="C643" s="12"/>
      <c r="D643" s="12"/>
      <c r="E643" s="13"/>
      <c r="F643" s="13"/>
      <c r="G643" s="292"/>
      <c r="H643" s="292"/>
      <c r="I643" s="292"/>
      <c r="J643" s="292"/>
      <c r="K643" s="292"/>
      <c r="L643" s="292"/>
      <c r="M643" s="292"/>
      <c r="N643" s="292"/>
      <c r="O643" s="292"/>
      <c r="P643" s="292"/>
      <c r="Q643" s="292"/>
      <c r="R643" s="292"/>
      <c r="S643" s="292"/>
    </row>
    <row r="644" spans="1:19" ht="13.65" customHeight="1" x14ac:dyDescent="0.25">
      <c r="A644" s="9"/>
      <c r="B644" s="12"/>
      <c r="C644" s="12"/>
      <c r="D644" s="12"/>
      <c r="E644" s="13"/>
      <c r="F644" s="13"/>
      <c r="G644" s="292"/>
      <c r="H644" s="292"/>
      <c r="I644" s="292"/>
      <c r="J644" s="292"/>
      <c r="K644" s="292"/>
      <c r="L644" s="292"/>
      <c r="M644" s="292"/>
      <c r="N644" s="292"/>
      <c r="O644" s="292"/>
      <c r="P644" s="292"/>
      <c r="Q644" s="292"/>
      <c r="R644" s="292"/>
      <c r="S644" s="292"/>
    </row>
    <row r="645" spans="1:19" ht="13.65" customHeight="1" x14ac:dyDescent="0.25">
      <c r="A645" s="9"/>
      <c r="B645" s="12"/>
      <c r="C645" s="12"/>
      <c r="D645" s="12"/>
      <c r="E645" s="13"/>
      <c r="F645" s="13"/>
      <c r="G645" s="292"/>
      <c r="H645" s="292"/>
      <c r="I645" s="292"/>
      <c r="J645" s="292"/>
      <c r="K645" s="292"/>
      <c r="L645" s="292"/>
      <c r="M645" s="292"/>
      <c r="N645" s="292"/>
      <c r="O645" s="292"/>
      <c r="P645" s="292"/>
      <c r="Q645" s="292"/>
      <c r="R645" s="292"/>
      <c r="S645" s="292"/>
    </row>
    <row r="646" spans="1:19" ht="13.65" customHeight="1" x14ac:dyDescent="0.25">
      <c r="A646" s="9"/>
      <c r="B646" s="12"/>
      <c r="C646" s="12"/>
      <c r="D646" s="12"/>
      <c r="E646" s="13"/>
      <c r="F646" s="13"/>
      <c r="G646" s="292"/>
      <c r="H646" s="292"/>
      <c r="I646" s="292"/>
      <c r="J646" s="292"/>
      <c r="K646" s="292"/>
      <c r="L646" s="292"/>
      <c r="M646" s="292"/>
      <c r="N646" s="292"/>
      <c r="O646" s="292"/>
      <c r="P646" s="292"/>
      <c r="Q646" s="292"/>
      <c r="R646" s="292"/>
      <c r="S646" s="292"/>
    </row>
    <row r="647" spans="1:19" ht="13.65" customHeight="1" x14ac:dyDescent="0.25">
      <c r="A647" s="9"/>
      <c r="B647" s="12"/>
      <c r="C647" s="12"/>
      <c r="D647" s="12"/>
      <c r="E647" s="13"/>
      <c r="F647" s="13"/>
      <c r="G647" s="292"/>
      <c r="H647" s="292"/>
      <c r="I647" s="292"/>
      <c r="J647" s="292"/>
      <c r="K647" s="292"/>
      <c r="L647" s="292"/>
      <c r="M647" s="292"/>
      <c r="N647" s="292"/>
      <c r="O647" s="292"/>
      <c r="P647" s="292"/>
      <c r="Q647" s="292"/>
      <c r="R647" s="292"/>
      <c r="S647" s="292"/>
    </row>
    <row r="648" spans="1:19" ht="13.65" customHeight="1" x14ac:dyDescent="0.25">
      <c r="A648" s="9"/>
      <c r="B648" s="12"/>
      <c r="C648" s="12"/>
      <c r="D648" s="12"/>
      <c r="E648" s="13"/>
      <c r="F648" s="13"/>
      <c r="G648" s="292"/>
      <c r="H648" s="292"/>
      <c r="I648" s="292"/>
      <c r="J648" s="292"/>
      <c r="K648" s="292"/>
      <c r="L648" s="292"/>
      <c r="M648" s="292"/>
      <c r="N648" s="292"/>
      <c r="O648" s="292"/>
      <c r="P648" s="292"/>
      <c r="Q648" s="292"/>
      <c r="R648" s="292"/>
      <c r="S648" s="292"/>
    </row>
    <row r="649" spans="1:19" ht="13.65" customHeight="1" x14ac:dyDescent="0.25">
      <c r="A649" s="9"/>
      <c r="B649" s="12"/>
      <c r="C649" s="12"/>
      <c r="D649" s="12"/>
      <c r="E649" s="13"/>
      <c r="F649" s="13"/>
      <c r="G649" s="292"/>
      <c r="H649" s="292"/>
      <c r="I649" s="292"/>
      <c r="J649" s="292"/>
      <c r="K649" s="292"/>
      <c r="L649" s="292"/>
      <c r="M649" s="292"/>
      <c r="N649" s="292"/>
      <c r="O649" s="292"/>
      <c r="P649" s="292"/>
      <c r="Q649" s="292"/>
      <c r="R649" s="292"/>
      <c r="S649" s="292"/>
    </row>
    <row r="650" spans="1:19" ht="13.65" customHeight="1" x14ac:dyDescent="0.25">
      <c r="A650" s="9"/>
      <c r="B650" s="12"/>
      <c r="C650" s="12"/>
      <c r="D650" s="12"/>
      <c r="E650" s="13"/>
      <c r="F650" s="13"/>
      <c r="G650" s="292"/>
      <c r="H650" s="292"/>
      <c r="I650" s="292"/>
      <c r="J650" s="292"/>
      <c r="K650" s="292"/>
      <c r="L650" s="292"/>
      <c r="M650" s="292"/>
      <c r="N650" s="292"/>
      <c r="O650" s="292"/>
      <c r="P650" s="292"/>
      <c r="Q650" s="292"/>
      <c r="R650" s="292"/>
      <c r="S650" s="292"/>
    </row>
    <row r="651" spans="1:19" ht="13.65" customHeight="1" x14ac:dyDescent="0.25">
      <c r="A651" s="9"/>
      <c r="B651" s="12"/>
      <c r="C651" s="12"/>
      <c r="D651" s="12"/>
      <c r="E651" s="13"/>
      <c r="F651" s="13"/>
      <c r="G651" s="292"/>
      <c r="H651" s="292"/>
      <c r="I651" s="292"/>
      <c r="J651" s="292"/>
      <c r="K651" s="292"/>
      <c r="L651" s="292"/>
      <c r="M651" s="292"/>
      <c r="N651" s="292"/>
      <c r="O651" s="292"/>
      <c r="P651" s="292"/>
      <c r="Q651" s="292"/>
      <c r="R651" s="292"/>
      <c r="S651" s="292"/>
    </row>
    <row r="652" spans="1:19" ht="13.65" customHeight="1" x14ac:dyDescent="0.25">
      <c r="A652" s="9"/>
      <c r="B652" s="12"/>
      <c r="C652" s="12"/>
      <c r="D652" s="12"/>
      <c r="E652" s="13"/>
      <c r="F652" s="13"/>
      <c r="G652" s="292"/>
      <c r="H652" s="292"/>
      <c r="I652" s="292"/>
      <c r="J652" s="292"/>
      <c r="K652" s="292"/>
      <c r="L652" s="292"/>
      <c r="M652" s="292"/>
      <c r="N652" s="292"/>
      <c r="O652" s="292"/>
      <c r="P652" s="292"/>
      <c r="Q652" s="292"/>
      <c r="R652" s="292"/>
      <c r="S652" s="292"/>
    </row>
    <row r="653" spans="1:19" ht="13.65" customHeight="1" x14ac:dyDescent="0.25">
      <c r="A653" s="9"/>
      <c r="B653" s="12"/>
      <c r="C653" s="12"/>
      <c r="D653" s="12"/>
      <c r="E653" s="13"/>
      <c r="F653" s="13"/>
      <c r="G653" s="292"/>
      <c r="H653" s="292"/>
      <c r="I653" s="292"/>
      <c r="J653" s="292"/>
      <c r="K653" s="292"/>
      <c r="L653" s="292"/>
      <c r="M653" s="292"/>
      <c r="N653" s="292"/>
      <c r="O653" s="292"/>
      <c r="P653" s="292"/>
      <c r="Q653" s="292"/>
      <c r="R653" s="292"/>
      <c r="S653" s="292"/>
    </row>
    <row r="654" spans="1:19" ht="13.65" customHeight="1" x14ac:dyDescent="0.25">
      <c r="A654" s="9"/>
      <c r="B654" s="12"/>
      <c r="C654" s="12"/>
      <c r="D654" s="12"/>
      <c r="E654" s="13"/>
      <c r="F654" s="13"/>
      <c r="G654" s="292"/>
      <c r="H654" s="292"/>
      <c r="I654" s="292"/>
      <c r="J654" s="292"/>
      <c r="K654" s="292"/>
      <c r="L654" s="292"/>
      <c r="M654" s="292"/>
      <c r="N654" s="292"/>
      <c r="O654" s="292"/>
      <c r="P654" s="292"/>
      <c r="Q654" s="292"/>
      <c r="R654" s="292"/>
      <c r="S654" s="292"/>
    </row>
    <row r="655" spans="1:19" ht="13.65" customHeight="1" x14ac:dyDescent="0.25">
      <c r="A655" s="9"/>
      <c r="B655" s="12"/>
      <c r="C655" s="12"/>
      <c r="D655" s="12"/>
      <c r="E655" s="13"/>
      <c r="F655" s="13"/>
      <c r="G655" s="292"/>
      <c r="H655" s="292"/>
      <c r="I655" s="292"/>
      <c r="J655" s="292"/>
      <c r="K655" s="292"/>
      <c r="L655" s="292"/>
      <c r="M655" s="292"/>
      <c r="N655" s="292"/>
      <c r="O655" s="292"/>
      <c r="P655" s="292"/>
      <c r="Q655" s="292"/>
      <c r="R655" s="292"/>
      <c r="S655" s="292"/>
    </row>
    <row r="656" spans="1:19" ht="13.65" customHeight="1" x14ac:dyDescent="0.25">
      <c r="A656" s="9"/>
      <c r="B656" s="12"/>
      <c r="C656" s="12"/>
      <c r="D656" s="12"/>
      <c r="E656" s="13"/>
      <c r="F656" s="13"/>
      <c r="G656" s="292"/>
      <c r="H656" s="292"/>
      <c r="I656" s="292"/>
      <c r="J656" s="292"/>
      <c r="K656" s="292"/>
      <c r="L656" s="292"/>
      <c r="M656" s="292"/>
      <c r="N656" s="292"/>
      <c r="O656" s="292"/>
      <c r="P656" s="292"/>
      <c r="Q656" s="292"/>
      <c r="R656" s="292"/>
      <c r="S656" s="292"/>
    </row>
    <row r="657" spans="1:19" ht="13.65" customHeight="1" x14ac:dyDescent="0.25">
      <c r="A657" s="9"/>
      <c r="B657" s="12"/>
      <c r="C657" s="12"/>
      <c r="D657" s="12"/>
      <c r="E657" s="13"/>
      <c r="F657" s="13"/>
      <c r="G657" s="292"/>
      <c r="H657" s="292"/>
      <c r="I657" s="292"/>
      <c r="J657" s="292"/>
      <c r="K657" s="292"/>
      <c r="L657" s="292"/>
      <c r="M657" s="292"/>
      <c r="N657" s="292"/>
      <c r="O657" s="292"/>
      <c r="P657" s="292"/>
      <c r="Q657" s="292"/>
      <c r="R657" s="292"/>
      <c r="S657" s="292"/>
    </row>
    <row r="658" spans="1:19" ht="13.65" customHeight="1" x14ac:dyDescent="0.25">
      <c r="A658" s="9"/>
      <c r="B658" s="12"/>
      <c r="C658" s="12"/>
      <c r="D658" s="12"/>
      <c r="E658" s="13"/>
      <c r="F658" s="13"/>
      <c r="G658" s="292"/>
      <c r="H658" s="292"/>
      <c r="I658" s="292"/>
      <c r="J658" s="292"/>
      <c r="K658" s="292"/>
      <c r="L658" s="292"/>
      <c r="M658" s="292"/>
      <c r="N658" s="292"/>
      <c r="O658" s="292"/>
      <c r="P658" s="292"/>
      <c r="Q658" s="292"/>
      <c r="R658" s="292"/>
      <c r="S658" s="292"/>
    </row>
    <row r="659" spans="1:19" ht="13.65" customHeight="1" x14ac:dyDescent="0.25">
      <c r="A659" s="9"/>
      <c r="B659" s="12"/>
      <c r="C659" s="12"/>
      <c r="D659" s="12"/>
      <c r="E659" s="13"/>
      <c r="F659" s="13"/>
      <c r="G659" s="292"/>
      <c r="H659" s="292"/>
      <c r="I659" s="292"/>
      <c r="J659" s="292"/>
      <c r="K659" s="292"/>
      <c r="L659" s="292"/>
      <c r="M659" s="292"/>
      <c r="N659" s="292"/>
      <c r="O659" s="292"/>
      <c r="P659" s="292"/>
      <c r="Q659" s="292"/>
      <c r="R659" s="292"/>
      <c r="S659" s="292"/>
    </row>
    <row r="660" spans="1:19" ht="13.65" customHeight="1" x14ac:dyDescent="0.25">
      <c r="A660" s="9"/>
      <c r="B660" s="12"/>
      <c r="C660" s="12"/>
      <c r="D660" s="12"/>
      <c r="E660" s="13"/>
      <c r="F660" s="13"/>
      <c r="G660" s="292"/>
      <c r="H660" s="292"/>
      <c r="I660" s="292"/>
      <c r="J660" s="292"/>
      <c r="K660" s="292"/>
      <c r="L660" s="292"/>
      <c r="M660" s="292"/>
      <c r="N660" s="292"/>
      <c r="O660" s="292"/>
      <c r="P660" s="292"/>
      <c r="Q660" s="292"/>
      <c r="R660" s="292"/>
      <c r="S660" s="292"/>
    </row>
    <row r="661" spans="1:19" ht="13.65" customHeight="1" x14ac:dyDescent="0.25">
      <c r="A661" s="9"/>
      <c r="B661" s="12"/>
      <c r="C661" s="12"/>
      <c r="D661" s="12"/>
      <c r="E661" s="13"/>
      <c r="F661" s="13"/>
      <c r="G661" s="292"/>
      <c r="H661" s="292"/>
      <c r="I661" s="292"/>
      <c r="J661" s="292"/>
      <c r="K661" s="292"/>
      <c r="L661" s="292"/>
      <c r="M661" s="292"/>
      <c r="N661" s="292"/>
      <c r="O661" s="292"/>
      <c r="P661" s="292"/>
      <c r="Q661" s="292"/>
      <c r="R661" s="292"/>
      <c r="S661" s="292"/>
    </row>
    <row r="662" spans="1:19" ht="13.65" customHeight="1" x14ac:dyDescent="0.25">
      <c r="A662" s="9"/>
      <c r="B662" s="12"/>
      <c r="C662" s="12"/>
      <c r="D662" s="12"/>
      <c r="E662" s="13"/>
      <c r="F662" s="13"/>
      <c r="G662" s="292"/>
    </row>
    <row r="663" spans="1:19" ht="13.65" customHeight="1" x14ac:dyDescent="0.25">
      <c r="A663" s="9"/>
      <c r="B663" s="12"/>
      <c r="C663" s="12"/>
      <c r="D663" s="12"/>
      <c r="E663" s="13"/>
      <c r="F663" s="13"/>
      <c r="G663" s="292"/>
    </row>
    <row r="664" spans="1:19" ht="13.65" customHeight="1" x14ac:dyDescent="0.25">
      <c r="A664" s="9"/>
      <c r="B664" s="12"/>
      <c r="C664" s="12"/>
      <c r="D664" s="12"/>
      <c r="E664" s="13"/>
      <c r="F664" s="13"/>
      <c r="G664" s="292"/>
    </row>
    <row r="665" spans="1:19" ht="13.65" customHeight="1" x14ac:dyDescent="0.25">
      <c r="A665" s="9"/>
      <c r="B665" s="12"/>
      <c r="C665" s="12"/>
      <c r="D665" s="12"/>
      <c r="E665" s="13"/>
      <c r="F665" s="13"/>
      <c r="G665" s="292"/>
    </row>
    <row r="666" spans="1:19" ht="13.65" customHeight="1" x14ac:dyDescent="0.25">
      <c r="A666" s="9"/>
      <c r="B666" s="12"/>
      <c r="C666" s="12"/>
      <c r="D666" s="12"/>
      <c r="E666" s="13"/>
      <c r="F666" s="13"/>
      <c r="G666" s="292"/>
    </row>
    <row r="667" spans="1:19" ht="13.65" customHeight="1" x14ac:dyDescent="0.25">
      <c r="A667" s="9"/>
      <c r="B667" s="12"/>
      <c r="C667" s="12"/>
      <c r="D667" s="12"/>
      <c r="E667" s="13"/>
      <c r="F667" s="13"/>
      <c r="G667" s="292"/>
    </row>
    <row r="668" spans="1:19" ht="13.65" customHeight="1" x14ac:dyDescent="0.25">
      <c r="A668" s="9"/>
      <c r="B668" s="12"/>
      <c r="C668" s="12"/>
      <c r="D668" s="12"/>
      <c r="E668" s="13"/>
      <c r="F668" s="13"/>
      <c r="G668" s="292"/>
    </row>
    <row r="669" spans="1:19" ht="13.65" customHeight="1" x14ac:dyDescent="0.25">
      <c r="A669" s="9"/>
      <c r="B669" s="12"/>
      <c r="C669" s="12"/>
      <c r="D669" s="12"/>
      <c r="E669" s="13"/>
      <c r="F669" s="13"/>
      <c r="G669" s="292"/>
    </row>
    <row r="670" spans="1:19" ht="13.65" customHeight="1" x14ac:dyDescent="0.25">
      <c r="A670" s="9"/>
      <c r="B670" s="12"/>
      <c r="C670" s="12"/>
      <c r="D670" s="12"/>
      <c r="E670" s="13"/>
      <c r="F670" s="13"/>
      <c r="G670" s="292"/>
    </row>
    <row r="671" spans="1:19" ht="13.65" customHeight="1" x14ac:dyDescent="0.25">
      <c r="A671" s="9"/>
      <c r="B671" s="12"/>
      <c r="C671" s="12"/>
      <c r="D671" s="12"/>
      <c r="E671" s="13"/>
      <c r="F671" s="13"/>
      <c r="G671" s="292"/>
    </row>
    <row r="672" spans="1:19" ht="13.65" customHeight="1" x14ac:dyDescent="0.25">
      <c r="A672" s="9"/>
      <c r="B672" s="12"/>
      <c r="C672" s="12"/>
      <c r="D672" s="12"/>
      <c r="E672" s="13"/>
      <c r="F672" s="13"/>
      <c r="G672" s="292"/>
    </row>
    <row r="673" spans="1:7" ht="13.65" customHeight="1" x14ac:dyDescent="0.25">
      <c r="A673" s="293"/>
      <c r="B673" s="294"/>
      <c r="C673" s="294"/>
      <c r="D673" s="294"/>
      <c r="E673" s="295"/>
      <c r="F673" s="295"/>
      <c r="G673" s="296"/>
    </row>
  </sheetData>
  <mergeCells count="4">
    <mergeCell ref="B532:F532"/>
    <mergeCell ref="B533:F533"/>
    <mergeCell ref="B534:F534"/>
    <mergeCell ref="B535:F536"/>
  </mergeCells>
  <pageMargins left="0.75" right="0.75" top="0.48" bottom="0.47" header="0.39" footer="0.41"/>
  <pageSetup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anna jaszewska</cp:lastModifiedBy>
  <dcterms:created xsi:type="dcterms:W3CDTF">2024-09-11T12:00:13Z</dcterms:created>
  <dcterms:modified xsi:type="dcterms:W3CDTF">2024-09-11T12:02:56Z</dcterms:modified>
</cp:coreProperties>
</file>