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m.zakrzewska\Desktop\Praca\!Projekty\SMART\!58. Novacode\Moduł B+R\Zapytania ofertowe\Materiały do badań\Folie samoprzylepne polipropylenowe\Wersja anglojęzyczna\"/>
    </mc:Choice>
  </mc:AlternateContent>
  <xr:revisionPtr revIDLastSave="0" documentId="13_ncr:1_{A6ECDE17-CCE2-49EE-8B11-991DE8FDD7F9}" xr6:coauthVersionLast="47" xr6:coauthVersionMax="47" xr10:uidLastSave="{00000000-0000-0000-0000-000000000000}"/>
  <bookViews>
    <workbookView xWindow="-108" yWindow="-108" windowWidth="23256" windowHeight="12456" xr2:uid="{E416D5A2-08C0-8543-A323-2BD39C9FC6E1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1" i="2" l="1"/>
  <c r="Q50" i="2"/>
  <c r="Q47" i="2"/>
  <c r="Q46" i="2"/>
  <c r="Q43" i="2"/>
  <c r="Q42" i="2"/>
  <c r="Q41" i="2"/>
  <c r="Q38" i="2"/>
  <c r="Q37" i="2"/>
  <c r="Q34" i="2"/>
  <c r="Q33" i="2"/>
  <c r="Q32" i="2"/>
  <c r="Q29" i="2"/>
  <c r="Q28" i="2"/>
  <c r="Q27" i="2"/>
  <c r="Q24" i="2"/>
  <c r="Q23" i="2"/>
  <c r="Q20" i="2"/>
  <c r="Q19" i="2"/>
  <c r="Q16" i="2"/>
  <c r="Q15" i="2"/>
  <c r="Q14" i="2"/>
  <c r="Q13" i="2" s="1"/>
  <c r="Q11" i="2"/>
  <c r="Q10" i="2"/>
  <c r="Q36" i="2" l="1"/>
  <c r="Q49" i="2"/>
  <c r="Q18" i="2"/>
  <c r="Q22" i="2"/>
  <c r="Q45" i="2"/>
  <c r="Q40" i="2"/>
  <c r="Q26" i="2"/>
  <c r="Q31" i="2"/>
  <c r="Q9" i="2"/>
  <c r="Q53" i="2" l="1"/>
</calcChain>
</file>

<file path=xl/sharedStrings.xml><?xml version="1.0" encoding="utf-8"?>
<sst xmlns="http://schemas.openxmlformats.org/spreadsheetml/2006/main" count="104" uniqueCount="52">
  <si>
    <t>SUMA</t>
  </si>
  <si>
    <t>Transparentna folia polipropylenowa zorientowana dwuosiowo</t>
  </si>
  <si>
    <t>Annex No. 4 Technical and quantitative specification of self-adhesive polypropylene foils</t>
  </si>
  <si>
    <t>PRODUCT GROUP</t>
  </si>
  <si>
    <t>NUMBER</t>
  </si>
  <si>
    <t>Raw material - general description</t>
  </si>
  <si>
    <t>Material Application</t>
  </si>
  <si>
    <t>Upper material - description</t>
  </si>
  <si>
    <t>Outer material - weight [g/m²]</t>
  </si>
  <si>
    <t>Outer material - thickness [μm]</t>
  </si>
  <si>
    <t>Glue - description</t>
  </si>
  <si>
    <t>Adhesive - adhesion (according to FTM 9) [N/25mm]</t>
  </si>
  <si>
    <t>Foundation - description</t>
  </si>
  <si>
    <t>Backing - grammage [g/m²]</t>
  </si>
  <si>
    <t>Base - thickness [μm]</t>
  </si>
  <si>
    <t>Delivery time</t>
  </si>
  <si>
    <t>Roll width [mm]</t>
  </si>
  <si>
    <t>Roll length [m]</t>
  </si>
  <si>
    <t>number of rolls [pcs]</t>
  </si>
  <si>
    <t>amount of raw material [m²]</t>
  </si>
  <si>
    <t>Raw material no. 1</t>
  </si>
  <si>
    <t>Raw material no. 2</t>
  </si>
  <si>
    <t>Raw material no. 3</t>
  </si>
  <si>
    <t>Raw material no. 4</t>
  </si>
  <si>
    <t>Raw material no. 5</t>
  </si>
  <si>
    <t>Raw material no. 6</t>
  </si>
  <si>
    <t>Raw material no. 7</t>
  </si>
  <si>
    <t>Raw material no. 8</t>
  </si>
  <si>
    <t>Raw material no. 9</t>
  </si>
  <si>
    <t>Raw material no. 10</t>
  </si>
  <si>
    <t>white polypropylene foil, with acrylic adhesive, on a silicone paper backing</t>
  </si>
  <si>
    <t>transparent polypropylene foil, with acrylic adhesive, on a silicone paper backing</t>
  </si>
  <si>
    <t>For printing in flexographic and digital technology, used as a material for the production of self-adhesive labels.</t>
  </si>
  <si>
    <t>Permanent, acrylic</t>
  </si>
  <si>
    <t>Silicone paper, white color</t>
  </si>
  <si>
    <t>tranche no. 1</t>
  </si>
  <si>
    <t>tranche no. 2</t>
  </si>
  <si>
    <t>SELF-ADHESIVE POLYPROPYLENE FOILS</t>
  </si>
  <si>
    <t>White biaxially oriented polypropylene film</t>
  </si>
  <si>
    <t>Transparent biaxially oriented polypropylene film</t>
  </si>
  <si>
    <t>Transparent biaxially oriented polypropylene film with a high degree of transparency</t>
  </si>
  <si>
    <t>Silver, metallized, biaxially oriented polypropylene film</t>
  </si>
  <si>
    <t>White polypropylene foil with a rubber adhesive of very high adhesive strength, on a siliconized paper backing</t>
  </si>
  <si>
    <t>Transparent polypropylene foil with rubber adhesive of very high adhesive strength, on a siliconized paper backing</t>
  </si>
  <si>
    <t>transparent polypropylene foil with a high degree of transparency, with acrylic adhesive, on a transparent PET foil backing</t>
  </si>
  <si>
    <t>Silver, metallized polypropylene foil with acrylic adhesive on a siliconized paper backing</t>
  </si>
  <si>
    <t>Transparent polypropylene foil with easy-to-release acrylic adhesive on a silicone paper backing</t>
  </si>
  <si>
    <t>White polypropylene foil with acrylic adhesive on a silicone paper backing</t>
  </si>
  <si>
    <t>Removable, acrylic</t>
  </si>
  <si>
    <t>Permanent, acrylic, highly transparent</t>
  </si>
  <si>
    <t>Transparent PET foil</t>
  </si>
  <si>
    <t>Permanent, rubber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</si>
</sst>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4" fillId="0" borderId="0" xfId="0" applyFont="1"/>
    <xf numFmtId="4" fontId="4" fillId="0" borderId="0" xfId="1" applyNumberFormat="1" applyFont="1" applyAlignment="1">
      <alignment wrapText="1"/>
    </xf>
    <xf numFmtId="3" fontId="4" fillId="0" borderId="0" xfId="1" applyNumberFormat="1" applyFont="1" applyAlignment="1">
      <alignment wrapText="1"/>
    </xf>
    <xf numFmtId="4" fontId="3" fillId="0" borderId="0" xfId="1" applyNumberFormat="1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1" applyFont="1" applyAlignment="1">
      <alignment wrapText="1"/>
    </xf>
    <xf numFmtId="3" fontId="4" fillId="0" borderId="0" xfId="0" applyNumberFormat="1" applyFont="1" applyAlignment="1">
      <alignment horizontal="center" wrapText="1"/>
    </xf>
    <xf numFmtId="17" fontId="4" fillId="0" borderId="0" xfId="1" applyNumberFormat="1" applyFont="1" applyAlignment="1">
      <alignment wrapText="1"/>
    </xf>
    <xf numFmtId="49" fontId="4" fillId="0" borderId="0" xfId="1" applyNumberFormat="1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3" fillId="5" borderId="1" xfId="1" applyNumberFormat="1" applyFont="1" applyFill="1" applyBorder="1" applyAlignment="1">
      <alignment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3" fontId="4" fillId="0" borderId="1" xfId="1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3" fontId="3" fillId="0" borderId="1" xfId="1" applyNumberFormat="1" applyFont="1" applyBorder="1" applyAlignment="1">
      <alignment vertical="center" wrapText="1"/>
    </xf>
    <xf numFmtId="4" fontId="3" fillId="4" borderId="1" xfId="1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1" applyNumberFormat="1" applyFont="1" applyBorder="1" applyAlignment="1">
      <alignment vertical="center" wrapText="1"/>
    </xf>
    <xf numFmtId="4" fontId="4" fillId="0" borderId="1" xfId="1" applyNumberFormat="1" applyFont="1" applyBorder="1" applyAlignment="1">
      <alignment vertical="center" wrapText="1"/>
    </xf>
    <xf numFmtId="17" fontId="4" fillId="0" borderId="1" xfId="1" applyNumberFormat="1" applyFont="1" applyBorder="1" applyAlignment="1">
      <alignment vertical="center" wrapText="1"/>
    </xf>
    <xf numFmtId="4" fontId="0" fillId="0" borderId="0" xfId="0" applyNumberFormat="1" applyAlignment="1">
      <alignment wrapText="1"/>
    </xf>
    <xf numFmtId="0" fontId="3" fillId="3" borderId="1" xfId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</cellXfs>
  <cellStyles count="2">
    <cellStyle name="Normalny" xfId="0" builtinId="0"/>
    <cellStyle name="Normalny 3" xfId="1" xr:uid="{D9E496F5-3B2F-BA4B-A13B-4E66E6D986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1108982</xdr:colOff>
      <xdr:row>4</xdr:row>
      <xdr:rowOff>29664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817CDF1-0709-C39C-57A0-1AEA8D210C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562725" cy="813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CEA9D-8150-B542-B7C7-0E1C529D0E5D}">
  <sheetPr>
    <pageSetUpPr fitToPage="1"/>
  </sheetPr>
  <dimension ref="A6:S59"/>
  <sheetViews>
    <sheetView tabSelected="1" topLeftCell="A13" zoomScale="70" zoomScaleNormal="70" workbookViewId="0">
      <selection activeCell="D22" sqref="D22"/>
    </sheetView>
  </sheetViews>
  <sheetFormatPr defaultColWidth="11.19921875" defaultRowHeight="15.6" x14ac:dyDescent="0.3"/>
  <cols>
    <col min="1" max="1" width="27" style="5" customWidth="1"/>
    <col min="2" max="2" width="11.5" style="5" customWidth="1"/>
    <col min="3" max="3" width="15.8984375" style="5" customWidth="1"/>
    <col min="4" max="4" width="17.19921875" style="5" customWidth="1"/>
    <col min="5" max="5" width="21" style="5" customWidth="1"/>
    <col min="6" max="6" width="18.69921875" style="7" customWidth="1"/>
    <col min="7" max="7" width="15.5" style="7" customWidth="1"/>
    <col min="8" max="8" width="16.19921875" style="5" customWidth="1"/>
    <col min="9" max="9" width="18.3984375" style="7" customWidth="1"/>
    <col min="10" max="10" width="19.19921875" style="5" customWidth="1"/>
    <col min="11" max="11" width="16.5" style="10" customWidth="1"/>
    <col min="12" max="12" width="13.19921875" style="10" customWidth="1"/>
    <col min="13" max="13" width="12.09765625" style="5" customWidth="1"/>
    <col min="14" max="14" width="11.8984375" style="5" customWidth="1"/>
    <col min="15" max="15" width="10.59765625" style="5" customWidth="1"/>
    <col min="16" max="16" width="11.3984375" style="5" customWidth="1"/>
    <col min="17" max="17" width="10.69921875" style="5" customWidth="1"/>
    <col min="18" max="18" width="10.69921875" style="1"/>
  </cols>
  <sheetData>
    <row r="6" spans="1:17" ht="15.75" customHeight="1" x14ac:dyDescent="0.3">
      <c r="A6" s="35" t="s">
        <v>2</v>
      </c>
      <c r="B6" s="35"/>
      <c r="C6" s="35"/>
      <c r="D6" s="35"/>
      <c r="E6" s="35"/>
      <c r="F6" s="35"/>
    </row>
    <row r="8" spans="1:17" s="30" customFormat="1" ht="63" customHeight="1" x14ac:dyDescent="0.3">
      <c r="A8" s="27" t="s">
        <v>3</v>
      </c>
      <c r="B8" s="27" t="s">
        <v>4</v>
      </c>
      <c r="C8" s="27" t="s">
        <v>5</v>
      </c>
      <c r="D8" s="27" t="s">
        <v>6</v>
      </c>
      <c r="E8" s="27" t="s">
        <v>7</v>
      </c>
      <c r="F8" s="28" t="s">
        <v>8</v>
      </c>
      <c r="G8" s="28" t="s">
        <v>9</v>
      </c>
      <c r="H8" s="28" t="s">
        <v>10</v>
      </c>
      <c r="I8" s="28" t="s">
        <v>11</v>
      </c>
      <c r="J8" s="28" t="s">
        <v>12</v>
      </c>
      <c r="K8" s="28" t="s">
        <v>13</v>
      </c>
      <c r="L8" s="28" t="s">
        <v>14</v>
      </c>
      <c r="M8" s="27" t="s">
        <v>15</v>
      </c>
      <c r="N8" s="29" t="s">
        <v>16</v>
      </c>
      <c r="O8" s="28" t="s">
        <v>17</v>
      </c>
      <c r="P8" s="28" t="s">
        <v>18</v>
      </c>
      <c r="Q8" s="29" t="s">
        <v>19</v>
      </c>
    </row>
    <row r="9" spans="1:17" s="11" customFormat="1" ht="170.4" customHeight="1" x14ac:dyDescent="0.3">
      <c r="A9" s="31" t="s">
        <v>37</v>
      </c>
      <c r="B9" s="13" t="s">
        <v>20</v>
      </c>
      <c r="C9" s="13" t="s">
        <v>30</v>
      </c>
      <c r="D9" s="14" t="s">
        <v>32</v>
      </c>
      <c r="E9" s="13" t="s">
        <v>38</v>
      </c>
      <c r="F9" s="15">
        <v>27</v>
      </c>
      <c r="G9" s="15">
        <v>28</v>
      </c>
      <c r="H9" s="16" t="s">
        <v>33</v>
      </c>
      <c r="I9" s="15">
        <v>10</v>
      </c>
      <c r="J9" s="14" t="s">
        <v>34</v>
      </c>
      <c r="K9" s="17">
        <v>57</v>
      </c>
      <c r="L9" s="17">
        <v>51</v>
      </c>
      <c r="M9" s="18"/>
      <c r="N9" s="19"/>
      <c r="O9" s="20"/>
      <c r="P9" s="20"/>
      <c r="Q9" s="21">
        <f>SUM(Q10:Q11)</f>
        <v>24000</v>
      </c>
    </row>
    <row r="10" spans="1:17" s="11" customFormat="1" x14ac:dyDescent="0.3">
      <c r="A10" s="31"/>
      <c r="B10" s="22"/>
      <c r="C10" s="22"/>
      <c r="D10" s="22"/>
      <c r="E10" s="22"/>
      <c r="F10" s="17"/>
      <c r="G10" s="17"/>
      <c r="H10" s="22"/>
      <c r="I10" s="17"/>
      <c r="J10" s="22"/>
      <c r="K10" s="17"/>
      <c r="L10" s="17"/>
      <c r="M10" s="23" t="s">
        <v>35</v>
      </c>
      <c r="N10" s="24">
        <v>250</v>
      </c>
      <c r="O10" s="16">
        <v>4000</v>
      </c>
      <c r="P10" s="16">
        <v>8</v>
      </c>
      <c r="Q10" s="19">
        <f>(N10/1000)*O10*P10</f>
        <v>8000</v>
      </c>
    </row>
    <row r="11" spans="1:17" s="11" customFormat="1" x14ac:dyDescent="0.3">
      <c r="A11" s="31"/>
      <c r="B11" s="13"/>
      <c r="C11" s="13"/>
      <c r="D11" s="13"/>
      <c r="E11" s="13"/>
      <c r="F11" s="15"/>
      <c r="G11" s="15"/>
      <c r="H11" s="13"/>
      <c r="I11" s="15"/>
      <c r="J11" s="13"/>
      <c r="K11" s="15"/>
      <c r="L11" s="15"/>
      <c r="M11" s="23" t="s">
        <v>36</v>
      </c>
      <c r="N11" s="24">
        <v>250</v>
      </c>
      <c r="O11" s="16">
        <v>4000</v>
      </c>
      <c r="P11" s="16">
        <v>16</v>
      </c>
      <c r="Q11" s="19">
        <f>(N11/1000)*O11*P11</f>
        <v>16000</v>
      </c>
    </row>
    <row r="12" spans="1:17" s="11" customFormat="1" x14ac:dyDescent="0.3">
      <c r="A12" s="31"/>
      <c r="B12" s="13"/>
      <c r="C12" s="13"/>
      <c r="D12" s="13"/>
      <c r="E12" s="13"/>
      <c r="F12" s="15"/>
      <c r="G12" s="15"/>
      <c r="H12" s="13"/>
      <c r="I12" s="15"/>
      <c r="J12" s="13"/>
      <c r="K12" s="15"/>
      <c r="L12" s="15"/>
      <c r="M12" s="25"/>
      <c r="N12" s="24"/>
      <c r="O12" s="16"/>
      <c r="P12" s="16"/>
      <c r="Q12" s="19"/>
    </row>
    <row r="13" spans="1:17" s="11" customFormat="1" ht="136.19999999999999" customHeight="1" x14ac:dyDescent="0.3">
      <c r="A13" s="31"/>
      <c r="B13" s="13" t="s">
        <v>21</v>
      </c>
      <c r="C13" s="13" t="s">
        <v>30</v>
      </c>
      <c r="D13" s="14" t="s">
        <v>32</v>
      </c>
      <c r="E13" s="13" t="s">
        <v>38</v>
      </c>
      <c r="F13" s="15">
        <v>30</v>
      </c>
      <c r="G13" s="15">
        <v>40</v>
      </c>
      <c r="H13" s="16" t="s">
        <v>33</v>
      </c>
      <c r="I13" s="15">
        <v>10</v>
      </c>
      <c r="J13" s="14" t="s">
        <v>34</v>
      </c>
      <c r="K13" s="17">
        <v>57</v>
      </c>
      <c r="L13" s="17">
        <v>51</v>
      </c>
      <c r="M13" s="25"/>
      <c r="N13" s="24"/>
      <c r="O13" s="16"/>
      <c r="P13" s="16"/>
      <c r="Q13" s="21">
        <f>SUM(Q14:Q16)</f>
        <v>26655</v>
      </c>
    </row>
    <row r="14" spans="1:17" s="11" customFormat="1" x14ac:dyDescent="0.3">
      <c r="A14" s="31"/>
      <c r="B14" s="22"/>
      <c r="C14" s="22"/>
      <c r="D14" s="22"/>
      <c r="E14" s="22"/>
      <c r="F14" s="17"/>
      <c r="G14" s="17"/>
      <c r="H14" s="22"/>
      <c r="I14" s="17"/>
      <c r="J14" s="22"/>
      <c r="K14" s="17"/>
      <c r="L14" s="17"/>
      <c r="M14" s="23" t="s">
        <v>35</v>
      </c>
      <c r="N14" s="24">
        <v>135</v>
      </c>
      <c r="O14" s="16">
        <v>3000</v>
      </c>
      <c r="P14" s="16">
        <v>21</v>
      </c>
      <c r="Q14" s="19">
        <f>(N14/1000)*O14*P14</f>
        <v>8505</v>
      </c>
    </row>
    <row r="15" spans="1:17" s="11" customFormat="1" x14ac:dyDescent="0.3">
      <c r="A15" s="31"/>
      <c r="B15" s="13"/>
      <c r="C15" s="13"/>
      <c r="D15" s="13"/>
      <c r="E15" s="13"/>
      <c r="F15" s="15"/>
      <c r="G15" s="15"/>
      <c r="H15" s="13"/>
      <c r="I15" s="15"/>
      <c r="J15" s="13"/>
      <c r="K15" s="15"/>
      <c r="L15" s="15"/>
      <c r="M15" s="23" t="s">
        <v>35</v>
      </c>
      <c r="N15" s="24">
        <v>280</v>
      </c>
      <c r="O15" s="16">
        <v>3000</v>
      </c>
      <c r="P15" s="16">
        <v>11</v>
      </c>
      <c r="Q15" s="19">
        <f>(N15/1000)*O15*P15</f>
        <v>9240.0000000000018</v>
      </c>
    </row>
    <row r="16" spans="1:17" s="11" customFormat="1" x14ac:dyDescent="0.3">
      <c r="A16" s="31"/>
      <c r="B16" s="13"/>
      <c r="C16" s="13"/>
      <c r="D16" s="13"/>
      <c r="E16" s="13"/>
      <c r="F16" s="15"/>
      <c r="G16" s="15"/>
      <c r="H16" s="13"/>
      <c r="I16" s="15"/>
      <c r="J16" s="13"/>
      <c r="K16" s="15"/>
      <c r="L16" s="15"/>
      <c r="M16" s="23" t="s">
        <v>36</v>
      </c>
      <c r="N16" s="24">
        <v>135</v>
      </c>
      <c r="O16" s="16">
        <v>3000</v>
      </c>
      <c r="P16" s="16">
        <v>22</v>
      </c>
      <c r="Q16" s="19">
        <f>(N16/1000)*O16*P16</f>
        <v>8910</v>
      </c>
    </row>
    <row r="17" spans="1:17" s="11" customFormat="1" x14ac:dyDescent="0.3">
      <c r="A17" s="31"/>
      <c r="B17" s="13"/>
      <c r="C17" s="13"/>
      <c r="D17" s="13"/>
      <c r="E17" s="13"/>
      <c r="F17" s="15"/>
      <c r="G17" s="15"/>
      <c r="H17" s="13"/>
      <c r="I17" s="15"/>
      <c r="J17" s="13"/>
      <c r="K17" s="15"/>
      <c r="L17" s="15"/>
      <c r="M17" s="25"/>
      <c r="N17" s="24"/>
      <c r="O17" s="16"/>
      <c r="P17" s="16"/>
      <c r="Q17" s="19"/>
    </row>
    <row r="18" spans="1:17" s="11" customFormat="1" ht="129" customHeight="1" x14ac:dyDescent="0.3">
      <c r="A18" s="31"/>
      <c r="B18" s="13" t="s">
        <v>22</v>
      </c>
      <c r="C18" s="13" t="s">
        <v>30</v>
      </c>
      <c r="D18" s="14" t="s">
        <v>32</v>
      </c>
      <c r="E18" s="13" t="s">
        <v>38</v>
      </c>
      <c r="F18" s="15">
        <v>39</v>
      </c>
      <c r="G18" s="15">
        <v>47</v>
      </c>
      <c r="H18" s="16" t="s">
        <v>33</v>
      </c>
      <c r="I18" s="15">
        <v>9</v>
      </c>
      <c r="J18" s="14" t="s">
        <v>34</v>
      </c>
      <c r="K18" s="17">
        <v>57</v>
      </c>
      <c r="L18" s="17">
        <v>51</v>
      </c>
      <c r="M18" s="23"/>
      <c r="N18" s="24"/>
      <c r="O18" s="16"/>
      <c r="P18" s="16"/>
      <c r="Q18" s="21">
        <f>SUM(Q19:Q20)</f>
        <v>24600</v>
      </c>
    </row>
    <row r="19" spans="1:17" s="11" customFormat="1" x14ac:dyDescent="0.3">
      <c r="A19" s="31"/>
      <c r="B19" s="22"/>
      <c r="C19" s="22"/>
      <c r="D19" s="22"/>
      <c r="E19" s="22"/>
      <c r="F19" s="17"/>
      <c r="G19" s="17"/>
      <c r="H19" s="22"/>
      <c r="I19" s="17"/>
      <c r="J19" s="22"/>
      <c r="K19" s="17"/>
      <c r="L19" s="17"/>
      <c r="M19" s="23" t="s">
        <v>35</v>
      </c>
      <c r="N19" s="24">
        <v>410</v>
      </c>
      <c r="O19" s="16">
        <v>4000</v>
      </c>
      <c r="P19" s="16">
        <v>5</v>
      </c>
      <c r="Q19" s="19">
        <f>(N19/1000)*O19*P19</f>
        <v>8200</v>
      </c>
    </row>
    <row r="20" spans="1:17" s="11" customFormat="1" x14ac:dyDescent="0.3">
      <c r="A20" s="31"/>
      <c r="B20" s="13"/>
      <c r="C20" s="13"/>
      <c r="D20" s="13"/>
      <c r="E20" s="13"/>
      <c r="F20" s="15"/>
      <c r="G20" s="15"/>
      <c r="H20" s="13"/>
      <c r="I20" s="15"/>
      <c r="J20" s="13"/>
      <c r="K20" s="15"/>
      <c r="L20" s="15"/>
      <c r="M20" s="23" t="s">
        <v>36</v>
      </c>
      <c r="N20" s="24">
        <v>410</v>
      </c>
      <c r="O20" s="16">
        <v>4000</v>
      </c>
      <c r="P20" s="16">
        <v>10</v>
      </c>
      <c r="Q20" s="19">
        <f>(N20/1000)*O20*P20</f>
        <v>16400</v>
      </c>
    </row>
    <row r="21" spans="1:17" s="11" customFormat="1" x14ac:dyDescent="0.3">
      <c r="A21" s="31"/>
      <c r="B21" s="13"/>
      <c r="C21" s="13"/>
      <c r="D21" s="13"/>
      <c r="E21" s="13"/>
      <c r="F21" s="15"/>
      <c r="G21" s="15"/>
      <c r="H21" s="13"/>
      <c r="I21" s="15"/>
      <c r="J21" s="13"/>
      <c r="K21" s="15"/>
      <c r="L21" s="15"/>
      <c r="M21" s="25"/>
      <c r="N21" s="24"/>
      <c r="O21" s="16"/>
      <c r="P21" s="16"/>
      <c r="Q21" s="19"/>
    </row>
    <row r="22" spans="1:17" s="11" customFormat="1" ht="115.8" customHeight="1" x14ac:dyDescent="0.3">
      <c r="A22" s="31"/>
      <c r="B22" s="13" t="s">
        <v>23</v>
      </c>
      <c r="C22" s="13" t="s">
        <v>31</v>
      </c>
      <c r="D22" s="14" t="s">
        <v>32</v>
      </c>
      <c r="E22" s="13" t="s">
        <v>39</v>
      </c>
      <c r="F22" s="15">
        <v>43</v>
      </c>
      <c r="G22" s="15">
        <v>47</v>
      </c>
      <c r="H22" s="16" t="s">
        <v>33</v>
      </c>
      <c r="I22" s="15">
        <v>9</v>
      </c>
      <c r="J22" s="14" t="s">
        <v>34</v>
      </c>
      <c r="K22" s="17">
        <v>57</v>
      </c>
      <c r="L22" s="17">
        <v>51</v>
      </c>
      <c r="M22" s="23"/>
      <c r="N22" s="24"/>
      <c r="O22" s="16"/>
      <c r="P22" s="16"/>
      <c r="Q22" s="21">
        <f>SUM(Q23:Q24)</f>
        <v>5641</v>
      </c>
    </row>
    <row r="23" spans="1:17" s="11" customFormat="1" x14ac:dyDescent="0.3">
      <c r="A23" s="31"/>
      <c r="B23" s="22"/>
      <c r="C23" s="22"/>
      <c r="D23" s="22"/>
      <c r="E23" s="22"/>
      <c r="F23" s="17"/>
      <c r="G23" s="17"/>
      <c r="H23" s="22"/>
      <c r="I23" s="17"/>
      <c r="J23" s="22"/>
      <c r="K23" s="17"/>
      <c r="L23" s="17"/>
      <c r="M23" s="23" t="s">
        <v>35</v>
      </c>
      <c r="N23" s="24">
        <v>165.75</v>
      </c>
      <c r="O23" s="16">
        <v>2000</v>
      </c>
      <c r="P23" s="16">
        <v>6</v>
      </c>
      <c r="Q23" s="19">
        <f>(N23/1000)*O23*P23</f>
        <v>1989</v>
      </c>
    </row>
    <row r="24" spans="1:17" s="11" customFormat="1" x14ac:dyDescent="0.3">
      <c r="A24" s="31"/>
      <c r="B24" s="13"/>
      <c r="C24" s="13"/>
      <c r="D24" s="13"/>
      <c r="E24" s="13"/>
      <c r="F24" s="15"/>
      <c r="G24" s="15"/>
      <c r="H24" s="13"/>
      <c r="I24" s="15"/>
      <c r="J24" s="13"/>
      <c r="K24" s="15"/>
      <c r="L24" s="15"/>
      <c r="M24" s="23" t="s">
        <v>36</v>
      </c>
      <c r="N24" s="24">
        <v>166</v>
      </c>
      <c r="O24" s="16">
        <v>2000</v>
      </c>
      <c r="P24" s="16">
        <v>11</v>
      </c>
      <c r="Q24" s="19">
        <f>(N24/1000)*O24*P24</f>
        <v>3652</v>
      </c>
    </row>
    <row r="25" spans="1:17" s="11" customFormat="1" x14ac:dyDescent="0.3">
      <c r="A25" s="31"/>
      <c r="B25" s="13"/>
      <c r="C25" s="13"/>
      <c r="D25" s="13"/>
      <c r="E25" s="13"/>
      <c r="F25" s="15"/>
      <c r="G25" s="15"/>
      <c r="H25" s="13"/>
      <c r="I25" s="15"/>
      <c r="J25" s="13"/>
      <c r="K25" s="15"/>
      <c r="L25" s="15"/>
      <c r="M25" s="25"/>
      <c r="N25" s="24"/>
      <c r="O25" s="16"/>
      <c r="P25" s="16"/>
      <c r="Q25" s="19"/>
    </row>
    <row r="26" spans="1:17" s="11" customFormat="1" x14ac:dyDescent="0.3">
      <c r="A26" s="31"/>
      <c r="B26" s="13"/>
      <c r="C26" s="13"/>
      <c r="D26" s="13"/>
      <c r="E26" s="13"/>
      <c r="F26" s="15"/>
      <c r="G26" s="15"/>
      <c r="H26" s="13"/>
      <c r="I26" s="15"/>
      <c r="J26" s="13"/>
      <c r="K26" s="15"/>
      <c r="L26" s="15"/>
      <c r="M26" s="25"/>
      <c r="N26" s="24"/>
      <c r="O26" s="16"/>
      <c r="P26" s="16"/>
      <c r="Q26" s="21">
        <f>SUM(Q27:Q29)</f>
        <v>4920</v>
      </c>
    </row>
    <row r="27" spans="1:17" s="11" customFormat="1" ht="131.4" customHeight="1" x14ac:dyDescent="0.3">
      <c r="A27" s="31"/>
      <c r="B27" s="13" t="s">
        <v>24</v>
      </c>
      <c r="C27" s="13" t="s">
        <v>44</v>
      </c>
      <c r="D27" s="14" t="s">
        <v>32</v>
      </c>
      <c r="E27" s="13" t="s">
        <v>40</v>
      </c>
      <c r="F27" s="15">
        <v>43</v>
      </c>
      <c r="G27" s="15">
        <v>47</v>
      </c>
      <c r="H27" s="16" t="s">
        <v>49</v>
      </c>
      <c r="I27" s="15">
        <v>9</v>
      </c>
      <c r="J27" s="13" t="s">
        <v>50</v>
      </c>
      <c r="K27" s="15">
        <v>32</v>
      </c>
      <c r="L27" s="15">
        <v>23</v>
      </c>
      <c r="M27" s="23" t="s">
        <v>35</v>
      </c>
      <c r="N27" s="24">
        <v>210</v>
      </c>
      <c r="O27" s="16">
        <v>3000</v>
      </c>
      <c r="P27" s="16">
        <v>2</v>
      </c>
      <c r="Q27" s="19">
        <f>(N27/1000)*O27*P27</f>
        <v>1260</v>
      </c>
    </row>
    <row r="28" spans="1:17" s="11" customFormat="1" x14ac:dyDescent="0.3">
      <c r="A28" s="31"/>
      <c r="B28" s="13"/>
      <c r="C28" s="22"/>
      <c r="D28" s="22"/>
      <c r="E28" s="22"/>
      <c r="F28" s="17"/>
      <c r="G28" s="17"/>
      <c r="H28" s="22"/>
      <c r="I28" s="17"/>
      <c r="J28" s="22"/>
      <c r="K28" s="17"/>
      <c r="L28" s="17"/>
      <c r="M28" s="23" t="s">
        <v>36</v>
      </c>
      <c r="N28" s="24">
        <v>400</v>
      </c>
      <c r="O28" s="16">
        <v>3000</v>
      </c>
      <c r="P28" s="16">
        <v>2</v>
      </c>
      <c r="Q28" s="19">
        <f t="shared" ref="Q28:Q29" si="0">(N28/1000)*O28*P28</f>
        <v>2400</v>
      </c>
    </row>
    <row r="29" spans="1:17" s="11" customFormat="1" x14ac:dyDescent="0.3">
      <c r="A29" s="31"/>
      <c r="B29" s="13"/>
      <c r="C29" s="13"/>
      <c r="D29" s="13"/>
      <c r="E29" s="13"/>
      <c r="F29" s="15"/>
      <c r="G29" s="15"/>
      <c r="H29" s="13"/>
      <c r="I29" s="15"/>
      <c r="J29" s="13"/>
      <c r="K29" s="15"/>
      <c r="L29" s="15"/>
      <c r="M29" s="23" t="s">
        <v>36</v>
      </c>
      <c r="N29" s="24">
        <v>210</v>
      </c>
      <c r="O29" s="16">
        <v>3000</v>
      </c>
      <c r="P29" s="16">
        <v>2</v>
      </c>
      <c r="Q29" s="19">
        <f t="shared" si="0"/>
        <v>1260</v>
      </c>
    </row>
    <row r="30" spans="1:17" s="11" customFormat="1" x14ac:dyDescent="0.3">
      <c r="A30" s="31"/>
      <c r="B30" s="13"/>
      <c r="C30" s="13"/>
      <c r="D30" s="13"/>
      <c r="E30" s="13"/>
      <c r="F30" s="15"/>
      <c r="G30" s="15"/>
      <c r="H30" s="13"/>
      <c r="I30" s="15"/>
      <c r="J30" s="13"/>
      <c r="K30" s="15"/>
      <c r="L30" s="15"/>
      <c r="M30" s="23"/>
      <c r="N30" s="24"/>
      <c r="O30" s="16"/>
      <c r="P30" s="16"/>
      <c r="Q30" s="19"/>
    </row>
    <row r="31" spans="1:17" s="11" customFormat="1" ht="109.2" x14ac:dyDescent="0.3">
      <c r="A31" s="31"/>
      <c r="B31" s="13" t="s">
        <v>25</v>
      </c>
      <c r="C31" s="13" t="s">
        <v>45</v>
      </c>
      <c r="D31" s="14" t="s">
        <v>32</v>
      </c>
      <c r="E31" s="13" t="s">
        <v>41</v>
      </c>
      <c r="F31" s="15">
        <v>44</v>
      </c>
      <c r="G31" s="15">
        <v>48</v>
      </c>
      <c r="H31" s="16" t="s">
        <v>33</v>
      </c>
      <c r="I31" s="15">
        <v>10</v>
      </c>
      <c r="J31" s="14" t="s">
        <v>34</v>
      </c>
      <c r="K31" s="17">
        <v>57</v>
      </c>
      <c r="L31" s="17">
        <v>51</v>
      </c>
      <c r="M31" s="25"/>
      <c r="N31" s="24"/>
      <c r="O31" s="16"/>
      <c r="P31" s="16"/>
      <c r="Q31" s="21">
        <f>SUM(Q32:Q34)</f>
        <v>34160</v>
      </c>
    </row>
    <row r="32" spans="1:17" s="11" customFormat="1" x14ac:dyDescent="0.3">
      <c r="A32" s="31"/>
      <c r="B32" s="22"/>
      <c r="C32" s="22"/>
      <c r="D32" s="22"/>
      <c r="E32" s="22"/>
      <c r="F32" s="17"/>
      <c r="G32" s="17"/>
      <c r="H32" s="22"/>
      <c r="I32" s="17"/>
      <c r="J32" s="22"/>
      <c r="K32" s="17"/>
      <c r="L32" s="17"/>
      <c r="M32" s="23" t="s">
        <v>35</v>
      </c>
      <c r="N32" s="24">
        <v>185</v>
      </c>
      <c r="O32" s="16">
        <v>2000</v>
      </c>
      <c r="P32" s="16">
        <v>31</v>
      </c>
      <c r="Q32" s="19">
        <f>(N32/1000)*O32*P32</f>
        <v>11470</v>
      </c>
    </row>
    <row r="33" spans="1:17" s="11" customFormat="1" x14ac:dyDescent="0.3">
      <c r="A33" s="31"/>
      <c r="B33" s="22"/>
      <c r="C33" s="13"/>
      <c r="D33" s="13"/>
      <c r="E33" s="13"/>
      <c r="F33" s="15"/>
      <c r="G33" s="15"/>
      <c r="H33" s="13"/>
      <c r="I33" s="15"/>
      <c r="J33" s="13"/>
      <c r="K33" s="15"/>
      <c r="L33" s="15"/>
      <c r="M33" s="23" t="s">
        <v>36</v>
      </c>
      <c r="N33" s="24">
        <v>330</v>
      </c>
      <c r="O33" s="16">
        <v>2000</v>
      </c>
      <c r="P33" s="16">
        <v>17</v>
      </c>
      <c r="Q33" s="19">
        <f t="shared" ref="Q33:Q34" si="1">(N33/1000)*O33*P33</f>
        <v>11220</v>
      </c>
    </row>
    <row r="34" spans="1:17" s="11" customFormat="1" x14ac:dyDescent="0.3">
      <c r="A34" s="31"/>
      <c r="B34" s="13"/>
      <c r="C34" s="13"/>
      <c r="D34" s="13"/>
      <c r="E34" s="13"/>
      <c r="F34" s="15"/>
      <c r="G34" s="15"/>
      <c r="H34" s="13"/>
      <c r="I34" s="15"/>
      <c r="J34" s="13"/>
      <c r="K34" s="15"/>
      <c r="L34" s="15"/>
      <c r="M34" s="23" t="s">
        <v>36</v>
      </c>
      <c r="N34" s="24">
        <v>185</v>
      </c>
      <c r="O34" s="16">
        <v>2000</v>
      </c>
      <c r="P34" s="16">
        <v>31</v>
      </c>
      <c r="Q34" s="19">
        <f t="shared" si="1"/>
        <v>11470</v>
      </c>
    </row>
    <row r="35" spans="1:17" s="11" customFormat="1" x14ac:dyDescent="0.3">
      <c r="A35" s="31"/>
      <c r="B35" s="13"/>
      <c r="C35" s="13"/>
      <c r="D35" s="13"/>
      <c r="E35" s="13"/>
      <c r="F35" s="15"/>
      <c r="G35" s="15"/>
      <c r="H35" s="13"/>
      <c r="I35" s="15"/>
      <c r="J35" s="13"/>
      <c r="K35" s="15"/>
      <c r="L35" s="15"/>
      <c r="M35" s="23"/>
      <c r="N35" s="24"/>
      <c r="O35" s="16"/>
      <c r="P35" s="16"/>
      <c r="Q35" s="19"/>
    </row>
    <row r="36" spans="1:17" s="11" customFormat="1" x14ac:dyDescent="0.3">
      <c r="A36" s="31"/>
      <c r="B36" s="13"/>
      <c r="C36" s="13"/>
      <c r="D36" s="13"/>
      <c r="E36" s="13"/>
      <c r="F36" s="15"/>
      <c r="G36" s="15"/>
      <c r="H36" s="13"/>
      <c r="I36" s="15"/>
      <c r="J36" s="13"/>
      <c r="K36" s="15"/>
      <c r="L36" s="15"/>
      <c r="M36" s="25"/>
      <c r="N36" s="24"/>
      <c r="O36" s="16"/>
      <c r="P36" s="16"/>
      <c r="Q36" s="21">
        <f>SUM(Q37:Q38)</f>
        <v>35964</v>
      </c>
    </row>
    <row r="37" spans="1:17" s="11" customFormat="1" ht="109.2" x14ac:dyDescent="0.3">
      <c r="A37" s="31"/>
      <c r="B37" s="13" t="s">
        <v>26</v>
      </c>
      <c r="C37" s="13" t="s">
        <v>46</v>
      </c>
      <c r="D37" s="14" t="s">
        <v>32</v>
      </c>
      <c r="E37" s="13" t="s">
        <v>1</v>
      </c>
      <c r="F37" s="15">
        <v>53</v>
      </c>
      <c r="G37" s="15">
        <v>57</v>
      </c>
      <c r="H37" s="16" t="s">
        <v>48</v>
      </c>
      <c r="I37" s="15">
        <v>4</v>
      </c>
      <c r="J37" s="14" t="s">
        <v>34</v>
      </c>
      <c r="K37" s="17">
        <v>57</v>
      </c>
      <c r="L37" s="17">
        <v>51</v>
      </c>
      <c r="M37" s="23" t="s">
        <v>35</v>
      </c>
      <c r="N37" s="24">
        <v>333</v>
      </c>
      <c r="O37" s="16">
        <v>3000</v>
      </c>
      <c r="P37" s="16">
        <v>24</v>
      </c>
      <c r="Q37" s="19">
        <f>(N37/1000)*O37*P37</f>
        <v>23976</v>
      </c>
    </row>
    <row r="38" spans="1:17" s="11" customFormat="1" x14ac:dyDescent="0.3">
      <c r="A38" s="31"/>
      <c r="B38" s="13"/>
      <c r="C38" s="13"/>
      <c r="D38" s="13"/>
      <c r="E38" s="13"/>
      <c r="F38" s="15"/>
      <c r="G38" s="15"/>
      <c r="H38" s="13"/>
      <c r="I38" s="15"/>
      <c r="J38" s="13"/>
      <c r="K38" s="15"/>
      <c r="L38" s="15"/>
      <c r="M38" s="23" t="s">
        <v>36</v>
      </c>
      <c r="N38" s="24">
        <v>333</v>
      </c>
      <c r="O38" s="16">
        <v>3000</v>
      </c>
      <c r="P38" s="16">
        <v>12</v>
      </c>
      <c r="Q38" s="19">
        <f t="shared" ref="Q38" si="2">(N38/1000)*O38*P38</f>
        <v>11988</v>
      </c>
    </row>
    <row r="39" spans="1:17" s="11" customFormat="1" x14ac:dyDescent="0.3">
      <c r="A39" s="31"/>
      <c r="B39" s="22"/>
      <c r="C39" s="13"/>
      <c r="D39" s="13"/>
      <c r="E39" s="13"/>
      <c r="F39" s="15"/>
      <c r="G39" s="15"/>
      <c r="H39" s="13"/>
      <c r="I39" s="15"/>
      <c r="J39" s="13"/>
      <c r="K39" s="15"/>
      <c r="L39" s="15"/>
      <c r="M39" s="25"/>
      <c r="N39" s="24"/>
      <c r="O39" s="16"/>
      <c r="P39" s="16"/>
      <c r="Q39" s="19"/>
    </row>
    <row r="40" spans="1:17" s="11" customFormat="1" ht="114.6" customHeight="1" x14ac:dyDescent="0.3">
      <c r="A40" s="31"/>
      <c r="B40" s="13" t="s">
        <v>27</v>
      </c>
      <c r="C40" s="13" t="s">
        <v>47</v>
      </c>
      <c r="D40" s="14" t="s">
        <v>32</v>
      </c>
      <c r="E40" s="13" t="s">
        <v>38</v>
      </c>
      <c r="F40" s="15">
        <v>40</v>
      </c>
      <c r="G40" s="15">
        <v>58</v>
      </c>
      <c r="H40" s="16" t="s">
        <v>33</v>
      </c>
      <c r="I40" s="15">
        <v>10</v>
      </c>
      <c r="J40" s="14" t="s">
        <v>34</v>
      </c>
      <c r="K40" s="17">
        <v>57</v>
      </c>
      <c r="L40" s="17">
        <v>51</v>
      </c>
      <c r="M40" s="25"/>
      <c r="N40" s="24"/>
      <c r="O40" s="16"/>
      <c r="P40" s="16"/>
      <c r="Q40" s="21">
        <f>SUM(Q41:Q43)</f>
        <v>28560</v>
      </c>
    </row>
    <row r="41" spans="1:17" s="11" customFormat="1" x14ac:dyDescent="0.3">
      <c r="A41" s="31"/>
      <c r="B41" s="13"/>
      <c r="C41" s="22"/>
      <c r="D41" s="22"/>
      <c r="E41" s="22"/>
      <c r="F41" s="17"/>
      <c r="G41" s="17"/>
      <c r="H41" s="22"/>
      <c r="I41" s="17"/>
      <c r="J41" s="22"/>
      <c r="K41" s="17"/>
      <c r="L41" s="17"/>
      <c r="M41" s="23" t="s">
        <v>35</v>
      </c>
      <c r="N41" s="24">
        <v>330</v>
      </c>
      <c r="O41" s="16">
        <v>4000</v>
      </c>
      <c r="P41" s="16">
        <v>7</v>
      </c>
      <c r="Q41" s="19">
        <f>(N41/1000)*O41*P41</f>
        <v>9240</v>
      </c>
    </row>
    <row r="42" spans="1:17" s="11" customFormat="1" x14ac:dyDescent="0.3">
      <c r="A42" s="31"/>
      <c r="B42" s="13"/>
      <c r="C42" s="13"/>
      <c r="D42" s="13"/>
      <c r="E42" s="13"/>
      <c r="F42" s="15"/>
      <c r="G42" s="15"/>
      <c r="H42" s="13"/>
      <c r="I42" s="15"/>
      <c r="J42" s="13"/>
      <c r="K42" s="15"/>
      <c r="L42" s="15"/>
      <c r="M42" s="23" t="s">
        <v>35</v>
      </c>
      <c r="N42" s="24">
        <v>345</v>
      </c>
      <c r="O42" s="16">
        <v>4000</v>
      </c>
      <c r="P42" s="16">
        <v>7</v>
      </c>
      <c r="Q42" s="19">
        <f t="shared" ref="Q42:Q43" si="3">(N42/1000)*O42*P42</f>
        <v>9660</v>
      </c>
    </row>
    <row r="43" spans="1:17" s="11" customFormat="1" x14ac:dyDescent="0.3">
      <c r="A43" s="31"/>
      <c r="B43" s="13"/>
      <c r="C43" s="13"/>
      <c r="D43" s="13"/>
      <c r="E43" s="13"/>
      <c r="F43" s="15"/>
      <c r="G43" s="15"/>
      <c r="H43" s="13"/>
      <c r="I43" s="15"/>
      <c r="J43" s="13"/>
      <c r="K43" s="15"/>
      <c r="L43" s="15"/>
      <c r="M43" s="23" t="s">
        <v>36</v>
      </c>
      <c r="N43" s="24">
        <v>345</v>
      </c>
      <c r="O43" s="16">
        <v>4000</v>
      </c>
      <c r="P43" s="16">
        <v>7</v>
      </c>
      <c r="Q43" s="19">
        <f t="shared" si="3"/>
        <v>9660</v>
      </c>
    </row>
    <row r="44" spans="1:17" s="11" customFormat="1" x14ac:dyDescent="0.3">
      <c r="A44" s="31"/>
      <c r="B44" s="13"/>
      <c r="C44" s="13"/>
      <c r="D44" s="13"/>
      <c r="E44" s="13"/>
      <c r="F44" s="15"/>
      <c r="G44" s="15"/>
      <c r="H44" s="13"/>
      <c r="I44" s="15"/>
      <c r="J44" s="13"/>
      <c r="K44" s="15"/>
      <c r="L44" s="15"/>
      <c r="M44" s="25"/>
      <c r="N44" s="24"/>
      <c r="O44" s="16"/>
      <c r="P44" s="16"/>
      <c r="Q44" s="19"/>
    </row>
    <row r="45" spans="1:17" s="11" customFormat="1" ht="174" customHeight="1" x14ac:dyDescent="0.3">
      <c r="A45" s="31"/>
      <c r="B45" s="13" t="s">
        <v>28</v>
      </c>
      <c r="C45" s="13" t="s">
        <v>43</v>
      </c>
      <c r="D45" s="14" t="s">
        <v>32</v>
      </c>
      <c r="E45" s="13" t="s">
        <v>39</v>
      </c>
      <c r="F45" s="15">
        <v>47</v>
      </c>
      <c r="G45" s="15">
        <v>52</v>
      </c>
      <c r="H45" s="16" t="s">
        <v>51</v>
      </c>
      <c r="I45" s="15">
        <v>45</v>
      </c>
      <c r="J45" s="14" t="s">
        <v>34</v>
      </c>
      <c r="K45" s="15">
        <v>70</v>
      </c>
      <c r="L45" s="15">
        <v>61</v>
      </c>
      <c r="M45" s="25"/>
      <c r="N45" s="24"/>
      <c r="O45" s="16"/>
      <c r="P45" s="16"/>
      <c r="Q45" s="21">
        <f>SUM(Q46:Q47)</f>
        <v>13500</v>
      </c>
    </row>
    <row r="46" spans="1:17" s="11" customFormat="1" x14ac:dyDescent="0.3">
      <c r="A46" s="31"/>
      <c r="B46" s="13"/>
      <c r="C46" s="13"/>
      <c r="D46" s="13"/>
      <c r="E46" s="13"/>
      <c r="F46" s="15"/>
      <c r="G46" s="15"/>
      <c r="H46" s="13"/>
      <c r="I46" s="15"/>
      <c r="J46" s="13"/>
      <c r="K46" s="15"/>
      <c r="L46" s="15"/>
      <c r="M46" s="23" t="s">
        <v>35</v>
      </c>
      <c r="N46" s="24">
        <v>250</v>
      </c>
      <c r="O46" s="16">
        <v>1500</v>
      </c>
      <c r="P46" s="16">
        <v>12</v>
      </c>
      <c r="Q46" s="19">
        <f>(N46/1000)*O46*P46</f>
        <v>4500</v>
      </c>
    </row>
    <row r="47" spans="1:17" s="11" customFormat="1" x14ac:dyDescent="0.3">
      <c r="A47" s="31"/>
      <c r="B47" s="13"/>
      <c r="C47" s="13"/>
      <c r="D47" s="13"/>
      <c r="E47" s="13"/>
      <c r="F47" s="15"/>
      <c r="G47" s="15"/>
      <c r="H47" s="13"/>
      <c r="I47" s="15"/>
      <c r="J47" s="13"/>
      <c r="K47" s="15"/>
      <c r="L47" s="15"/>
      <c r="M47" s="23" t="s">
        <v>36</v>
      </c>
      <c r="N47" s="24">
        <v>250</v>
      </c>
      <c r="O47" s="16">
        <v>1500</v>
      </c>
      <c r="P47" s="16">
        <v>24</v>
      </c>
      <c r="Q47" s="19">
        <f>(N47/1000)*O47*P47</f>
        <v>9000</v>
      </c>
    </row>
    <row r="48" spans="1:17" s="11" customFormat="1" ht="153.6" customHeight="1" x14ac:dyDescent="0.3">
      <c r="A48" s="31"/>
      <c r="B48" s="13" t="s">
        <v>29</v>
      </c>
      <c r="C48" s="13" t="s">
        <v>42</v>
      </c>
      <c r="D48" s="14" t="s">
        <v>32</v>
      </c>
      <c r="E48" s="13" t="s">
        <v>38</v>
      </c>
      <c r="F48" s="15">
        <v>44</v>
      </c>
      <c r="G48" s="15">
        <v>58</v>
      </c>
      <c r="H48" s="16" t="s">
        <v>51</v>
      </c>
      <c r="I48" s="15">
        <v>45</v>
      </c>
      <c r="J48" s="14" t="s">
        <v>34</v>
      </c>
      <c r="K48" s="15">
        <v>72</v>
      </c>
      <c r="L48" s="15">
        <v>63</v>
      </c>
      <c r="M48" s="25"/>
      <c r="N48" s="24"/>
      <c r="O48" s="16"/>
      <c r="P48" s="16"/>
      <c r="Q48" s="19"/>
    </row>
    <row r="49" spans="1:19" s="11" customFormat="1" x14ac:dyDescent="0.3">
      <c r="A49" s="31"/>
      <c r="B49" s="22"/>
      <c r="C49" s="13"/>
      <c r="D49" s="13"/>
      <c r="E49" s="13"/>
      <c r="F49" s="15"/>
      <c r="G49" s="15"/>
      <c r="H49" s="13"/>
      <c r="I49" s="15"/>
      <c r="J49" s="13"/>
      <c r="K49" s="15"/>
      <c r="L49" s="15"/>
      <c r="M49" s="25"/>
      <c r="N49" s="24"/>
      <c r="O49" s="16"/>
      <c r="P49" s="16"/>
      <c r="Q49" s="21">
        <f>SUM(Q50:Q51)</f>
        <v>3000</v>
      </c>
    </row>
    <row r="50" spans="1:19" s="11" customFormat="1" x14ac:dyDescent="0.3">
      <c r="A50" s="31"/>
      <c r="B50" s="22"/>
      <c r="C50" s="22"/>
      <c r="D50" s="22"/>
      <c r="E50" s="22"/>
      <c r="F50" s="17"/>
      <c r="G50" s="17"/>
      <c r="H50" s="22"/>
      <c r="I50" s="17"/>
      <c r="J50" s="22"/>
      <c r="K50" s="17"/>
      <c r="L50" s="17"/>
      <c r="M50" s="23" t="s">
        <v>35</v>
      </c>
      <c r="N50" s="24">
        <v>200</v>
      </c>
      <c r="O50" s="16">
        <v>1500</v>
      </c>
      <c r="P50" s="16">
        <v>5</v>
      </c>
      <c r="Q50" s="19">
        <f>(N50/1000)*O50*P50</f>
        <v>1500</v>
      </c>
    </row>
    <row r="51" spans="1:19" s="11" customFormat="1" x14ac:dyDescent="0.3">
      <c r="A51" s="31"/>
      <c r="B51" s="22"/>
      <c r="C51" s="13"/>
      <c r="D51" s="13"/>
      <c r="E51" s="13"/>
      <c r="F51" s="15"/>
      <c r="G51" s="15"/>
      <c r="H51" s="13"/>
      <c r="I51" s="15"/>
      <c r="J51" s="13"/>
      <c r="K51" s="15"/>
      <c r="L51" s="15"/>
      <c r="M51" s="23" t="s">
        <v>36</v>
      </c>
      <c r="N51" s="24">
        <v>200</v>
      </c>
      <c r="O51" s="16">
        <v>1500</v>
      </c>
      <c r="P51" s="16">
        <v>5</v>
      </c>
      <c r="Q51" s="19">
        <f>(N51/1000)*O51*P51</f>
        <v>1500</v>
      </c>
    </row>
    <row r="52" spans="1:19" s="11" customFormat="1" x14ac:dyDescent="0.3">
      <c r="A52" s="31"/>
      <c r="B52" s="22"/>
      <c r="C52" s="13"/>
      <c r="D52" s="13"/>
      <c r="E52" s="13"/>
      <c r="F52" s="15"/>
      <c r="G52" s="15"/>
      <c r="H52" s="13"/>
      <c r="I52" s="15"/>
      <c r="J52" s="13"/>
      <c r="K52" s="15"/>
      <c r="L52" s="15"/>
      <c r="M52" s="25"/>
      <c r="N52" s="24"/>
      <c r="O52" s="16"/>
      <c r="P52" s="16"/>
      <c r="Q52" s="19"/>
    </row>
    <row r="53" spans="1:19" s="11" customFormat="1" x14ac:dyDescent="0.3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4"/>
      <c r="P53" s="12" t="s">
        <v>0</v>
      </c>
      <c r="Q53" s="12">
        <f>Q9+Q13+Q18+Q22+Q26+Q31+Q36+Q40+Q45+Q49</f>
        <v>201000</v>
      </c>
    </row>
    <row r="54" spans="1:19" s="11" customFormat="1" x14ac:dyDescent="0.3">
      <c r="A54" s="6"/>
      <c r="B54" s="5"/>
      <c r="C54" s="5"/>
      <c r="D54" s="5"/>
      <c r="E54" s="5"/>
      <c r="F54" s="7"/>
      <c r="G54" s="7"/>
      <c r="H54" s="5"/>
      <c r="I54" s="7"/>
      <c r="J54" s="5"/>
      <c r="K54" s="7"/>
      <c r="L54" s="7"/>
      <c r="M54" s="9"/>
      <c r="N54" s="2"/>
      <c r="O54" s="3"/>
      <c r="P54" s="3"/>
      <c r="Q54" s="4"/>
    </row>
    <row r="55" spans="1:19" s="11" customFormat="1" x14ac:dyDescent="0.3">
      <c r="A55" s="6"/>
      <c r="B55" s="5"/>
      <c r="C55" s="5"/>
      <c r="D55" s="5"/>
      <c r="E55" s="5"/>
      <c r="F55" s="7"/>
      <c r="G55" s="7"/>
      <c r="H55" s="5"/>
      <c r="I55" s="7"/>
      <c r="J55" s="5"/>
      <c r="K55" s="7"/>
      <c r="L55" s="7"/>
      <c r="M55" s="8"/>
      <c r="N55" s="2"/>
      <c r="O55" s="3"/>
      <c r="P55" s="3"/>
      <c r="Q55" s="4"/>
    </row>
    <row r="56" spans="1:19" s="11" customFormat="1" x14ac:dyDescent="0.3">
      <c r="A56" s="6"/>
      <c r="B56" s="5"/>
      <c r="C56" s="5"/>
      <c r="D56" s="5"/>
      <c r="E56" s="5"/>
      <c r="F56" s="7"/>
      <c r="G56" s="7"/>
      <c r="H56" s="5"/>
      <c r="I56" s="7"/>
      <c r="J56" s="5"/>
      <c r="K56" s="7"/>
      <c r="L56" s="7"/>
      <c r="M56" s="8"/>
      <c r="N56" s="2"/>
      <c r="O56" s="3"/>
      <c r="P56" s="3"/>
      <c r="Q56" s="4"/>
    </row>
    <row r="57" spans="1:19" s="11" customFormat="1" x14ac:dyDescent="0.3">
      <c r="A57" s="6"/>
      <c r="B57" s="5"/>
      <c r="C57" s="5"/>
      <c r="D57" s="5"/>
      <c r="E57" s="5"/>
      <c r="F57" s="7"/>
      <c r="G57" s="7"/>
      <c r="H57" s="5"/>
      <c r="I57" s="7"/>
      <c r="J57" s="5"/>
      <c r="K57" s="7"/>
      <c r="L57" s="7"/>
      <c r="M57" s="8"/>
      <c r="N57" s="2"/>
      <c r="O57" s="3"/>
      <c r="P57" s="3"/>
      <c r="Q57" s="4"/>
      <c r="S57" s="26"/>
    </row>
    <row r="58" spans="1:19" s="11" customFormat="1" x14ac:dyDescent="0.3">
      <c r="A58" s="6"/>
      <c r="B58" s="5"/>
      <c r="C58" s="5"/>
      <c r="D58" s="5"/>
      <c r="E58" s="5"/>
      <c r="F58" s="7"/>
      <c r="G58" s="7"/>
      <c r="H58" s="5"/>
      <c r="I58" s="7"/>
      <c r="J58" s="5"/>
      <c r="K58" s="7"/>
      <c r="L58" s="7"/>
      <c r="M58" s="8"/>
      <c r="N58" s="2"/>
      <c r="O58" s="3"/>
      <c r="P58" s="3"/>
      <c r="Q58" s="4"/>
    </row>
    <row r="59" spans="1:19" s="11" customFormat="1" x14ac:dyDescent="0.3">
      <c r="A59" s="6"/>
      <c r="B59" s="5"/>
      <c r="C59" s="5"/>
      <c r="D59" s="5"/>
      <c r="E59" s="5"/>
      <c r="F59" s="7"/>
      <c r="G59" s="7"/>
      <c r="H59" s="5"/>
      <c r="I59" s="7"/>
      <c r="J59" s="5"/>
      <c r="K59" s="7"/>
      <c r="L59" s="7"/>
      <c r="M59" s="8"/>
      <c r="N59" s="2"/>
      <c r="O59" s="3"/>
      <c r="P59" s="3"/>
      <c r="Q59" s="4"/>
    </row>
  </sheetData>
  <mergeCells count="3">
    <mergeCell ref="A9:A53"/>
    <mergeCell ref="B53:O53"/>
    <mergeCell ref="A6:F6"/>
  </mergeCells>
  <pageMargins left="0.7" right="0.7" top="0.75" bottom="0.75" header="0.3" footer="0.3"/>
  <pageSetup scale="3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Ruge</dc:creator>
  <cp:lastModifiedBy>Marta Zakrzewska</cp:lastModifiedBy>
  <cp:lastPrinted>2024-11-15T12:16:06Z</cp:lastPrinted>
  <dcterms:created xsi:type="dcterms:W3CDTF">2024-11-10T21:34:29Z</dcterms:created>
  <dcterms:modified xsi:type="dcterms:W3CDTF">2024-11-15T14:04:39Z</dcterms:modified>
</cp:coreProperties>
</file>