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426"/>
  <workbookPr codeName="ThisWorkbook"/>
  <mc:AlternateContent xmlns:mc="http://schemas.openxmlformats.org/markup-compatibility/2006">
    <mc:Choice Requires="x15">
      <x15ac:absPath xmlns:x15ac="http://schemas.microsoft.com/office/spreadsheetml/2010/11/ac" url="Z:\Konstalex\Sekretariat Konstalex\6. Tabele porównawcze\TP edytowalne\"/>
    </mc:Choice>
  </mc:AlternateContent>
  <xr:revisionPtr revIDLastSave="0" documentId="13_ncr:1_{76F33F91-3567-4143-AA67-4BBD02B5B5B8}" xr6:coauthVersionLast="47" xr6:coauthVersionMax="47" xr10:uidLastSave="{00000000-0000-0000-0000-000000000000}"/>
  <bookViews>
    <workbookView xWindow="-120" yWindow="-120" windowWidth="29040" windowHeight="15720" tabRatio="511" xr2:uid="{CCE51B46-5A69-42B3-9E7E-950157393F3D}"/>
  </bookViews>
  <sheets>
    <sheet name="Wstępny wykaz wys" sheetId="7" r:id="rId1"/>
  </sheets>
  <definedNames>
    <definedName name="_8049.1.02_0">#N/A</definedName>
    <definedName name="_xlnm._FilterDatabase" localSheetId="0" hidden="1">'Wstępny wykaz wys'!$A$14:$U$103</definedName>
    <definedName name="data_2">#REF!</definedName>
    <definedName name="data_3">#N/A</definedName>
    <definedName name="data_4">#N/A</definedName>
    <definedName name="data_5">#N/A</definedName>
    <definedName name="data_m">#N/A</definedName>
    <definedName name="dokument">#N/A</definedName>
    <definedName name="faza">#N/A</definedName>
    <definedName name="faza_2">#REF!</definedName>
    <definedName name="faza_3">#N/A</definedName>
    <definedName name="faza_4">#N/A</definedName>
    <definedName name="faza_5">#N/A</definedName>
    <definedName name="faza_m">#N/A</definedName>
    <definedName name="konstruktor_2">#REF!</definedName>
    <definedName name="konstruktor_3">#N/A</definedName>
    <definedName name="konstruktor_4">#N/A</definedName>
    <definedName name="konstruktor_5">#N/A</definedName>
    <definedName name="konstruktor_m">#N/A</definedName>
    <definedName name="masa_2">#REF!</definedName>
    <definedName name="masa_3">#N/A</definedName>
    <definedName name="masa_4">#N/A</definedName>
    <definedName name="masa_5">#N/A</definedName>
    <definedName name="masa_etapu">#N/A</definedName>
    <definedName name="masa_m">#N/A</definedName>
    <definedName name="nazwa_2">#REF!</definedName>
    <definedName name="nazwa_3">#N/A</definedName>
    <definedName name="nazwa_4">#N/A</definedName>
    <definedName name="nazwa_5">#N/A</definedName>
    <definedName name="nazwa_m">#N/A</definedName>
    <definedName name="nr_projektu_2">#REF!</definedName>
    <definedName name="nr_projektu_3">#N/A</definedName>
    <definedName name="nr_projektu_4">#N/A</definedName>
    <definedName name="nr_projektu_5">#N/A</definedName>
    <definedName name="nr_projektu_m">#N/A</definedName>
    <definedName name="obiekt">#N/A</definedName>
    <definedName name="obiekt_2">#REF!</definedName>
    <definedName name="obiekt_3">#N/A</definedName>
    <definedName name="obiekt_4">#N/A</definedName>
    <definedName name="obiekt_5">#N/A</definedName>
    <definedName name="obiekt_55">#REF!</definedName>
    <definedName name="obiekt_m">#N/A</definedName>
    <definedName name="_xlnm.Print_Area" localSheetId="0">'Wstępny wykaz wys'!$A$1:$R$115</definedName>
    <definedName name="podtytul">#N/A</definedName>
    <definedName name="projekt">#N/A</definedName>
    <definedName name="projektant_2">#REF!</definedName>
    <definedName name="projektant_3">#N/A</definedName>
    <definedName name="projektant_4">#N/A</definedName>
    <definedName name="projektant_5">#N/A</definedName>
    <definedName name="projektant_m">#N/A</definedName>
    <definedName name="rewizja">#N/A</definedName>
    <definedName name="rewizja_2">#REF!</definedName>
    <definedName name="rewizja_3">#N/A</definedName>
    <definedName name="rewizja_4">#N/A</definedName>
    <definedName name="rewizja_5">#N/A</definedName>
    <definedName name="rewizja_m">#N/A</definedName>
    <definedName name="tytul">#N/A</definedName>
    <definedName name="_xlnm.Print_Titles" localSheetId="0">'Wstępny wykaz wys'!#REF!</definedName>
    <definedName name="xx">#REF!</definedName>
    <definedName name="zamawiajacy">#N/A</definedName>
    <definedName name="zamawiajacy_2">#REF!</definedName>
    <definedName name="zamawiajacy_3">#N/A</definedName>
    <definedName name="zamawiajacy_4">#N/A</definedName>
    <definedName name="zamawiajacy_5">#N/A</definedName>
    <definedName name="zamawiajacy_m">#N/A</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71" i="7" l="1"/>
  <c r="D70" i="7"/>
  <c r="D69" i="7"/>
  <c r="D68" i="7"/>
  <c r="D67" i="7"/>
  <c r="D66" i="7"/>
  <c r="D65" i="7"/>
  <c r="D64" i="7"/>
  <c r="D63" i="7"/>
  <c r="D62" i="7"/>
  <c r="D61" i="7"/>
  <c r="D60" i="7"/>
  <c r="D59" i="7"/>
  <c r="D58" i="7"/>
  <c r="D57" i="7"/>
  <c r="D56" i="7"/>
  <c r="D55" i="7"/>
  <c r="D54" i="7"/>
  <c r="D53" i="7"/>
  <c r="D52" i="7"/>
  <c r="D51" i="7"/>
  <c r="D50" i="7"/>
  <c r="D49" i="7"/>
  <c r="J111" i="7"/>
  <c r="J109" i="7"/>
  <c r="L71" i="7" l="1"/>
  <c r="L70" i="7"/>
  <c r="L69" i="7"/>
  <c r="L68" i="7"/>
  <c r="L67" i="7"/>
  <c r="L66" i="7"/>
  <c r="L65" i="7"/>
  <c r="L64" i="7"/>
  <c r="L63" i="7"/>
  <c r="L62" i="7"/>
  <c r="L61" i="7"/>
  <c r="L60" i="7"/>
  <c r="L59" i="7"/>
  <c r="L58" i="7"/>
  <c r="L57" i="7"/>
  <c r="L56" i="7"/>
  <c r="L55" i="7"/>
  <c r="L54" i="7"/>
  <c r="L53" i="7"/>
  <c r="L52" i="7"/>
  <c r="L51" i="7"/>
  <c r="L50" i="7"/>
  <c r="L49" i="7"/>
  <c r="D99" i="7"/>
  <c r="D98" i="7"/>
  <c r="D97" i="7"/>
  <c r="D96" i="7"/>
  <c r="D95" i="7"/>
  <c r="D94" i="7"/>
  <c r="D93" i="7"/>
  <c r="D92" i="7"/>
  <c r="D91" i="7"/>
  <c r="D90" i="7"/>
  <c r="D89" i="7"/>
  <c r="D88" i="7"/>
  <c r="D87" i="7"/>
  <c r="D86" i="7"/>
  <c r="D85" i="7"/>
  <c r="D84" i="7"/>
  <c r="D83" i="7"/>
  <c r="D82" i="7"/>
  <c r="D81" i="7"/>
  <c r="D80" i="7"/>
  <c r="D79" i="7"/>
  <c r="D78" i="7"/>
  <c r="D77" i="7"/>
  <c r="D76" i="7"/>
  <c r="D75" i="7"/>
  <c r="D74" i="7"/>
  <c r="D73" i="7"/>
  <c r="D72" i="7"/>
  <c r="L111" i="7" l="1"/>
  <c r="J112" i="7"/>
  <c r="J110" i="7"/>
  <c r="G112" i="7"/>
  <c r="G111" i="7"/>
  <c r="G110" i="7"/>
  <c r="G109" i="7"/>
  <c r="D48" i="7"/>
  <c r="D47" i="7"/>
  <c r="D46" i="7"/>
  <c r="D45" i="7"/>
  <c r="D44" i="7"/>
  <c r="D43" i="7"/>
  <c r="D42" i="7"/>
  <c r="D41" i="7"/>
  <c r="D40" i="7"/>
  <c r="D39" i="7"/>
  <c r="D38" i="7"/>
  <c r="D37" i="7"/>
  <c r="D36" i="7"/>
  <c r="L36" i="7"/>
  <c r="L37" i="7"/>
  <c r="D35" i="7"/>
  <c r="D34" i="7"/>
  <c r="D33" i="7"/>
  <c r="D32" i="7"/>
  <c r="D31" i="7"/>
  <c r="D30" i="7"/>
  <c r="D29" i="7"/>
  <c r="D28" i="7"/>
  <c r="D27" i="7"/>
  <c r="D26" i="7"/>
  <c r="D25" i="7"/>
  <c r="D24" i="7"/>
  <c r="D23" i="7"/>
  <c r="D22" i="7"/>
  <c r="D21" i="7"/>
  <c r="D20" i="7"/>
  <c r="D19" i="7"/>
  <c r="D18" i="7"/>
  <c r="D17" i="7"/>
  <c r="D16" i="7"/>
  <c r="D15" i="7"/>
  <c r="L99" i="7"/>
  <c r="L98" i="7"/>
  <c r="L97" i="7"/>
  <c r="L96" i="7"/>
  <c r="L95" i="7"/>
  <c r="L94" i="7"/>
  <c r="L93" i="7"/>
  <c r="L92" i="7"/>
  <c r="L91" i="7"/>
  <c r="L90" i="7"/>
  <c r="L89" i="7"/>
  <c r="L88" i="7"/>
  <c r="L87" i="7"/>
  <c r="L86" i="7"/>
  <c r="L85" i="7"/>
  <c r="L84" i="7"/>
  <c r="L83" i="7"/>
  <c r="L82" i="7"/>
  <c r="L81" i="7"/>
  <c r="L80" i="7"/>
  <c r="L79" i="7"/>
  <c r="L78" i="7"/>
  <c r="L77" i="7"/>
  <c r="L76" i="7"/>
  <c r="L75" i="7"/>
  <c r="L74" i="7"/>
  <c r="L73" i="7"/>
  <c r="L72" i="7"/>
  <c r="L48" i="7"/>
  <c r="L47" i="7"/>
  <c r="L46" i="7"/>
  <c r="L45" i="7"/>
  <c r="L44" i="7"/>
  <c r="L43" i="7"/>
  <c r="L42" i="7"/>
  <c r="L41" i="7"/>
  <c r="L40" i="7"/>
  <c r="L39" i="7"/>
  <c r="L38" i="7"/>
  <c r="L35" i="7"/>
  <c r="L34" i="7"/>
  <c r="L33" i="7"/>
  <c r="L32" i="7"/>
  <c r="L31" i="7"/>
  <c r="L30" i="7"/>
  <c r="L29" i="7"/>
  <c r="L28" i="7"/>
  <c r="L27" i="7"/>
  <c r="L26" i="7"/>
  <c r="L25" i="7"/>
  <c r="L24" i="7"/>
  <c r="L23" i="7"/>
  <c r="L22" i="7"/>
  <c r="L21" i="7"/>
  <c r="L20" i="7"/>
  <c r="L19" i="7"/>
  <c r="L18" i="7"/>
  <c r="L17" i="7"/>
  <c r="L16" i="7"/>
  <c r="L15" i="7"/>
  <c r="L112" i="7" l="1"/>
  <c r="L109" i="7"/>
  <c r="L110" i="7"/>
  <c r="J14" i="7" l="1"/>
  <c r="J101" i="7"/>
  <c r="J108" i="7" s="1"/>
  <c r="L14" i="7" l="1"/>
  <c r="L100" i="7"/>
  <c r="N100" i="7" s="1"/>
  <c r="L108" i="7" l="1"/>
</calcChain>
</file>

<file path=xl/sharedStrings.xml><?xml version="1.0" encoding="utf-8"?>
<sst xmlns="http://schemas.openxmlformats.org/spreadsheetml/2006/main" count="257" uniqueCount="180">
  <si>
    <t>L</t>
  </si>
  <si>
    <t>B</t>
  </si>
  <si>
    <t>H</t>
  </si>
  <si>
    <t xml:space="preserve"> Lp.</t>
  </si>
  <si>
    <t>Pozycja Nr</t>
  </si>
  <si>
    <t>Ilość sztuk</t>
  </si>
  <si>
    <t>[kg]</t>
  </si>
  <si>
    <t>podpis i pieczęć technologa prowadzącego</t>
  </si>
  <si>
    <t>Nazwa elementu / Name of element</t>
  </si>
  <si>
    <t xml:space="preserve"> Rysunek Nr / Drawing   Nr </t>
  </si>
  <si>
    <t>Ciężar jedn. / Unit weight</t>
  </si>
  <si>
    <t xml:space="preserve">Ciężar ogółem / Summary weight  </t>
  </si>
  <si>
    <t xml:space="preserve"> Uwagi / Remarks</t>
  </si>
  <si>
    <t>Wymiary / Overall Dimensions</t>
  </si>
  <si>
    <t>Ciężar całkowity:</t>
  </si>
  <si>
    <t>miejscowość - data</t>
  </si>
  <si>
    <t>.................................................................</t>
  </si>
  <si>
    <t>kg</t>
  </si>
  <si>
    <t>Kolejność</t>
  </si>
  <si>
    <t>Nr rys</t>
  </si>
  <si>
    <t>Nazwa</t>
  </si>
  <si>
    <t>Symbol</t>
  </si>
  <si>
    <t>Profil główny</t>
  </si>
  <si>
    <t>kg/el</t>
  </si>
  <si>
    <t>Grupa</t>
  </si>
  <si>
    <t>LUZY</t>
  </si>
  <si>
    <t>[m^2]</t>
  </si>
  <si>
    <t>Pow malowania</t>
  </si>
  <si>
    <t>Ilość</t>
  </si>
  <si>
    <t>Masa</t>
  </si>
  <si>
    <t>1)</t>
  </si>
  <si>
    <t>2)</t>
  </si>
  <si>
    <t>NAZWA GRUPY</t>
  </si>
  <si>
    <t>[szt.]</t>
  </si>
  <si>
    <t>Całość</t>
  </si>
  <si>
    <t>3)</t>
  </si>
  <si>
    <t>4)</t>
  </si>
  <si>
    <t>Rev</t>
  </si>
  <si>
    <r>
      <t xml:space="preserve">KONSTALEX                </t>
    </r>
    <r>
      <rPr>
        <sz val="10"/>
        <rFont val="Ferrovial New Regular"/>
        <charset val="238"/>
      </rPr>
      <t>97-500  RADOMSKO</t>
    </r>
  </si>
  <si>
    <t xml:space="preserve">Nabywca :   </t>
  </si>
  <si>
    <r>
      <t xml:space="preserve">     Sp. z o.o.                    </t>
    </r>
    <r>
      <rPr>
        <sz val="10"/>
        <rFont val="Ferrovial New Regular"/>
        <charset val="238"/>
      </rPr>
      <t>ul. Sucharskiego 49</t>
    </r>
  </si>
  <si>
    <t xml:space="preserve">Zlecenie / umowa, Nr : </t>
  </si>
  <si>
    <r>
      <t xml:space="preserve">Obiekt : </t>
    </r>
    <r>
      <rPr>
        <b/>
        <i/>
        <sz val="10"/>
        <color indexed="12"/>
        <rFont val="Ferrovial New Regular"/>
        <charset val="238"/>
      </rPr>
      <t xml:space="preserve"> </t>
    </r>
  </si>
  <si>
    <t>ETAP</t>
  </si>
  <si>
    <t>4680/2 - WK w km 184+731,35</t>
  </si>
  <si>
    <t>EL-1</t>
  </si>
  <si>
    <t>EL-2</t>
  </si>
  <si>
    <t>EL-3</t>
  </si>
  <si>
    <t>EL-4</t>
  </si>
  <si>
    <t>EL-5</t>
  </si>
  <si>
    <t>EL-6</t>
  </si>
  <si>
    <t>EL-7</t>
  </si>
  <si>
    <t>EL-8</t>
  </si>
  <si>
    <t>OG-1</t>
  </si>
  <si>
    <t>154-KS-01-01-11_0</t>
  </si>
  <si>
    <t>OG-2</t>
  </si>
  <si>
    <t>BZ-1</t>
  </si>
  <si>
    <t>154-KS-01-01-10_0</t>
  </si>
  <si>
    <t>LUZ</t>
  </si>
  <si>
    <t>BZ-2</t>
  </si>
  <si>
    <t>B1.1</t>
  </si>
  <si>
    <t>154-KS-01-01-12_0</t>
  </si>
  <si>
    <t>B2.1</t>
  </si>
  <si>
    <t>154-KS-01-01-13_0</t>
  </si>
  <si>
    <t>B2.2</t>
  </si>
  <si>
    <t>154-KS-01-01-14_0</t>
  </si>
  <si>
    <t>B2.3</t>
  </si>
  <si>
    <t>154-KS-01-01-15_0</t>
  </si>
  <si>
    <t>B3.1</t>
  </si>
  <si>
    <t>154-KS-01-01-16_0</t>
  </si>
  <si>
    <t>B3.2</t>
  </si>
  <si>
    <t>B4.1</t>
  </si>
  <si>
    <t>154-KS-01-01-17_0</t>
  </si>
  <si>
    <t>B4.2</t>
  </si>
  <si>
    <t>154-KS-01-01-18_0</t>
  </si>
  <si>
    <t>B4.3</t>
  </si>
  <si>
    <t>154-KS-01-01-19_0</t>
  </si>
  <si>
    <t>OS-1</t>
  </si>
  <si>
    <t>39.1</t>
  </si>
  <si>
    <t>S-1</t>
  </si>
  <si>
    <t>S-2</t>
  </si>
  <si>
    <t>S-3</t>
  </si>
  <si>
    <t>S-4</t>
  </si>
  <si>
    <t>S-5</t>
  </si>
  <si>
    <t>S-6</t>
  </si>
  <si>
    <t>S-7</t>
  </si>
  <si>
    <t>S-8</t>
  </si>
  <si>
    <t>EL\1</t>
  </si>
  <si>
    <t xml:space="preserve">154-KS-01-01-02_0 154-KS-01-01-03_0 </t>
  </si>
  <si>
    <t>154-KS-01-01-04_0 154-KS-01-01-05_0</t>
  </si>
  <si>
    <t>154-KS-01-01-06_0 154-KS-01-01-07_0</t>
  </si>
  <si>
    <t>154-KS-01-01-08_0 154-KS-01-01-09_0</t>
  </si>
  <si>
    <t>154-KS-01-01-02_0 154-KS-01-01-03_0</t>
  </si>
  <si>
    <t>163-KS-01-11-02_0 163-KS-01-11-03_0</t>
  </si>
  <si>
    <t>EL\2</t>
  </si>
  <si>
    <t>163-KS-01-11-04_0 163-KS-01-11-05_0</t>
  </si>
  <si>
    <t>EL\3</t>
  </si>
  <si>
    <t>163-KS-01-11-06_0 163-KS-01-11-07_0</t>
  </si>
  <si>
    <t>EL\4</t>
  </si>
  <si>
    <t>163-KS-01-11-08_0 163-KS-01-11-09_0</t>
  </si>
  <si>
    <t>EP\1</t>
  </si>
  <si>
    <t>163-KS-01-11-10_0 163-KS-01-11-11_0</t>
  </si>
  <si>
    <t>EP\2</t>
  </si>
  <si>
    <t>163-KS-01-11-12_0 163-KS-01-11-13_0</t>
  </si>
  <si>
    <t>EP\3</t>
  </si>
  <si>
    <t>163-KS-01-11-14_0 163-KS-01-11-15_0</t>
  </si>
  <si>
    <t>EP\4</t>
  </si>
  <si>
    <t>163-KS-01-11-16_0 163-KS-01-11-17_0</t>
  </si>
  <si>
    <t>ST_W\1</t>
  </si>
  <si>
    <t>163-KS-01-11-18_0</t>
  </si>
  <si>
    <t>ST\1</t>
  </si>
  <si>
    <t>ST\2</t>
  </si>
  <si>
    <t>ST\3</t>
  </si>
  <si>
    <t>ST\4</t>
  </si>
  <si>
    <t>ST\5</t>
  </si>
  <si>
    <t>ST\6</t>
  </si>
  <si>
    <t>ST\7</t>
  </si>
  <si>
    <t>OG\1</t>
  </si>
  <si>
    <t>OG\2</t>
  </si>
  <si>
    <t>163-KS-01-11-19_0</t>
  </si>
  <si>
    <t>OG\3</t>
  </si>
  <si>
    <t>OG\4</t>
  </si>
  <si>
    <t>D\1</t>
  </si>
  <si>
    <t>D\2</t>
  </si>
  <si>
    <t>BAL\1</t>
  </si>
  <si>
    <t>BAL\2</t>
  </si>
  <si>
    <t>BAL\3</t>
  </si>
  <si>
    <t>163-KS-01-11-20_0</t>
  </si>
  <si>
    <t>163-KS-01-11-21_0</t>
  </si>
  <si>
    <t>BAL\4</t>
  </si>
  <si>
    <t>BAL\5</t>
  </si>
  <si>
    <t>Blachy nadłożyskowe</t>
  </si>
  <si>
    <t>4680/1 - WK w km 175+326,61</t>
  </si>
  <si>
    <t>A</t>
  </si>
  <si>
    <t>154-KS-01-16-02_0 154-KS-01-16-03_0</t>
  </si>
  <si>
    <t>154-KS-01-16-04_0 154-KS-01-16-05_0</t>
  </si>
  <si>
    <t>154-KS-01-16-06_0 154-KS-01-16-07_0</t>
  </si>
  <si>
    <t xml:space="preserve">154-KS-01-16-08_0 </t>
  </si>
  <si>
    <t>4680/4 - MK w km 163+574</t>
  </si>
  <si>
    <t xml:space="preserve">WSTĘPNY WYKAZ ELEMENTÓW WYSYŁKOWYCH </t>
  </si>
  <si>
    <t>T1</t>
  </si>
  <si>
    <t>T2</t>
  </si>
  <si>
    <t>T3</t>
  </si>
  <si>
    <t>T4</t>
  </si>
  <si>
    <t>PP1.1</t>
  </si>
  <si>
    <t>PP1.2</t>
  </si>
  <si>
    <t>PP2.1</t>
  </si>
  <si>
    <t>PP2.2</t>
  </si>
  <si>
    <t>PP2.3</t>
  </si>
  <si>
    <t>PS1.1</t>
  </si>
  <si>
    <t>PS1.2</t>
  </si>
  <si>
    <t>PS1.3</t>
  </si>
  <si>
    <t>PS2.1</t>
  </si>
  <si>
    <t>PS2.2</t>
  </si>
  <si>
    <t>PS2.3</t>
  </si>
  <si>
    <t>PS3.1</t>
  </si>
  <si>
    <t>PS3.2</t>
  </si>
  <si>
    <t>PS4.1</t>
  </si>
  <si>
    <t>PS4.2</t>
  </si>
  <si>
    <t>PS4.3</t>
  </si>
  <si>
    <t>PS5.1</t>
  </si>
  <si>
    <t>PS5.2</t>
  </si>
  <si>
    <t>PS5.3</t>
  </si>
  <si>
    <t>154-KS-01-14-02_A</t>
  </si>
  <si>
    <t>154-KS-01-14-04_A</t>
  </si>
  <si>
    <t>154-KS-01-14-06_B</t>
  </si>
  <si>
    <t>154-KS-01-14-08_A</t>
  </si>
  <si>
    <t>154-KS-01-14-10_0</t>
  </si>
  <si>
    <t>154-KS-01-14-11_0</t>
  </si>
  <si>
    <t>Radomsko - 2026.01</t>
  </si>
  <si>
    <t>TERMIN PLAN</t>
  </si>
  <si>
    <t>PLAN  MARZEC 2026</t>
  </si>
  <si>
    <t>PLAN  KONIEC LUTEGO 2026</t>
  </si>
  <si>
    <t>PLAN  KWIECIEŃ/MAJ 2026</t>
  </si>
  <si>
    <t>PLAN  SIERPIEŃ 2026</t>
  </si>
  <si>
    <t>4680/3 - 164+403,72</t>
  </si>
  <si>
    <t xml:space="preserve">Cena </t>
  </si>
  <si>
    <t xml:space="preserve">Wartość </t>
  </si>
  <si>
    <t>Uwagi</t>
  </si>
  <si>
    <t>-Nazwa Dostawcy-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</si>
</sst>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0.0"/>
    <numFmt numFmtId="166" formatCode="_-* #,##0.00\ _z_ł_-;\-* #,##0.00\ _z_ł_-;_-* &quot;-&quot;??\ _z_ł_-;_-@_-"/>
  </numFmts>
  <fonts count="51">
    <font>
      <sz val="10"/>
      <name val="Arial CE"/>
      <charset val="238"/>
    </font>
    <font>
      <b/>
      <sz val="10"/>
      <name val="Arial CE"/>
      <charset val="238"/>
    </font>
    <font>
      <sz val="10"/>
      <name val="Arial CE"/>
      <charset val="238"/>
    </font>
    <font>
      <sz val="10"/>
      <color indexed="8"/>
      <name val="Arial CE"/>
      <charset val="238"/>
    </font>
    <font>
      <sz val="12"/>
      <name val="Arial CE"/>
      <charset val="238"/>
    </font>
    <font>
      <sz val="11"/>
      <color indexed="8"/>
      <name val="Czcionka tekstu podstawowego"/>
      <family val="2"/>
      <charset val="238"/>
    </font>
    <font>
      <sz val="11"/>
      <color indexed="9"/>
      <name val="Czcionka tekstu podstawowego"/>
      <family val="2"/>
      <charset val="238"/>
    </font>
    <font>
      <sz val="11"/>
      <color indexed="62"/>
      <name val="Czcionka tekstu podstawowego"/>
      <family val="2"/>
      <charset val="238"/>
    </font>
    <font>
      <b/>
      <sz val="11"/>
      <color indexed="63"/>
      <name val="Czcionka tekstu podstawowego"/>
      <family val="2"/>
      <charset val="238"/>
    </font>
    <font>
      <sz val="11"/>
      <color indexed="17"/>
      <name val="Czcionka tekstu podstawowego"/>
      <family val="2"/>
      <charset val="238"/>
    </font>
    <font>
      <sz val="11"/>
      <color indexed="10"/>
      <name val="Czcionka tekstu podstawowego"/>
      <family val="2"/>
      <charset val="238"/>
    </font>
    <font>
      <b/>
      <sz val="11"/>
      <color indexed="9"/>
      <name val="Czcionka tekstu podstawowego"/>
      <family val="2"/>
      <charset val="238"/>
    </font>
    <font>
      <b/>
      <sz val="15"/>
      <color indexed="62"/>
      <name val="Czcionka tekstu podstawowego"/>
      <family val="2"/>
      <charset val="238"/>
    </font>
    <font>
      <b/>
      <sz val="13"/>
      <color indexed="62"/>
      <name val="Czcionka tekstu podstawowego"/>
      <family val="2"/>
      <charset val="238"/>
    </font>
    <font>
      <b/>
      <sz val="11"/>
      <color indexed="62"/>
      <name val="Czcionka tekstu podstawowego"/>
      <family val="2"/>
      <charset val="238"/>
    </font>
    <font>
      <sz val="11"/>
      <color indexed="19"/>
      <name val="Czcionka tekstu podstawowego"/>
      <family val="2"/>
      <charset val="238"/>
    </font>
    <font>
      <b/>
      <sz val="11"/>
      <color indexed="10"/>
      <name val="Czcionka tekstu podstawowego"/>
      <family val="2"/>
      <charset val="238"/>
    </font>
    <font>
      <b/>
      <sz val="11"/>
      <color indexed="8"/>
      <name val="Czcionka tekstu podstawowego"/>
      <family val="2"/>
      <charset val="238"/>
    </font>
    <font>
      <i/>
      <sz val="11"/>
      <color indexed="23"/>
      <name val="Czcionka tekstu podstawowego"/>
      <family val="2"/>
      <charset val="238"/>
    </font>
    <font>
      <b/>
      <sz val="18"/>
      <color indexed="62"/>
      <name val="Cambria"/>
      <family val="2"/>
      <charset val="238"/>
    </font>
    <font>
      <sz val="11"/>
      <color indexed="20"/>
      <name val="Czcionka tekstu podstawowego"/>
      <family val="2"/>
      <charset val="238"/>
    </font>
    <font>
      <sz val="11"/>
      <name val="Times New Roman"/>
      <family val="1"/>
      <charset val="238"/>
    </font>
    <font>
      <sz val="11"/>
      <color indexed="8"/>
      <name val="Times New Roman"/>
      <family val="1"/>
      <charset val="238"/>
    </font>
    <font>
      <b/>
      <sz val="10"/>
      <color rgb="FF0070C0"/>
      <name val="Arial CE"/>
      <charset val="238"/>
    </font>
    <font>
      <sz val="10"/>
      <name val="Ferrovial New Regular"/>
      <charset val="238"/>
    </font>
    <font>
      <b/>
      <u/>
      <sz val="12"/>
      <name val="Ferrovial New Regular"/>
      <charset val="238"/>
    </font>
    <font>
      <b/>
      <i/>
      <sz val="12"/>
      <name val="Ferrovial New Regular"/>
      <charset val="238"/>
    </font>
    <font>
      <b/>
      <sz val="10"/>
      <name val="Ferrovial New Regular"/>
      <charset val="238"/>
    </font>
    <font>
      <b/>
      <sz val="12"/>
      <color indexed="12"/>
      <name val="Ferrovial New Regular"/>
      <charset val="238"/>
    </font>
    <font>
      <b/>
      <sz val="11"/>
      <name val="Ferrovial New Regular"/>
      <charset val="238"/>
    </font>
    <font>
      <b/>
      <sz val="14"/>
      <color indexed="12"/>
      <name val="Ferrovial New Regular"/>
      <charset val="238"/>
    </font>
    <font>
      <b/>
      <i/>
      <sz val="10"/>
      <color indexed="12"/>
      <name val="Ferrovial New Regular"/>
      <charset val="238"/>
    </font>
    <font>
      <sz val="9"/>
      <name val="Ferrovial New Regular"/>
      <charset val="238"/>
    </font>
    <font>
      <sz val="12"/>
      <name val="Ferrovial New Regular"/>
      <charset val="238"/>
    </font>
    <font>
      <i/>
      <sz val="10"/>
      <color indexed="12"/>
      <name val="Ferrovial New Regular"/>
      <charset val="238"/>
    </font>
    <font>
      <b/>
      <sz val="12"/>
      <name val="Ferrovial New Regular"/>
      <charset val="238"/>
    </font>
    <font>
      <i/>
      <sz val="10"/>
      <name val="Ferrovial New Regular"/>
      <charset val="238"/>
    </font>
    <font>
      <i/>
      <sz val="10"/>
      <color indexed="8"/>
      <name val="Ferrovial New Regular"/>
      <charset val="238"/>
    </font>
    <font>
      <i/>
      <sz val="8"/>
      <color indexed="8"/>
      <name val="Ferrovial New Regular"/>
      <charset val="238"/>
    </font>
    <font>
      <i/>
      <sz val="9"/>
      <name val="Ferrovial New Regular"/>
      <charset val="238"/>
    </font>
    <font>
      <b/>
      <i/>
      <sz val="10"/>
      <color indexed="8"/>
      <name val="Ferrovial New Regular"/>
      <charset val="238"/>
    </font>
    <font>
      <i/>
      <sz val="16"/>
      <color indexed="8"/>
      <name val="Ferrovial New Regular"/>
      <charset val="238"/>
    </font>
    <font>
      <b/>
      <sz val="12"/>
      <color indexed="8"/>
      <name val="Ferrovial New Regular"/>
      <charset val="238"/>
    </font>
    <font>
      <sz val="14"/>
      <color indexed="8"/>
      <name val="Ferrovial New Regular"/>
      <charset val="238"/>
    </font>
    <font>
      <b/>
      <sz val="8"/>
      <color indexed="8"/>
      <name val="Ferrovial New Regular"/>
      <charset val="238"/>
    </font>
    <font>
      <b/>
      <sz val="14"/>
      <name val="Ferrovial New Regular"/>
      <charset val="238"/>
    </font>
    <font>
      <b/>
      <sz val="18"/>
      <color theme="3"/>
      <name val="Calibri Light"/>
      <family val="2"/>
      <charset val="238"/>
      <scheme val="major"/>
    </font>
    <font>
      <i/>
      <sz val="10"/>
      <color theme="1"/>
      <name val="Ferrovial New Regular"/>
      <charset val="238"/>
    </font>
    <font>
      <b/>
      <sz val="11"/>
      <color theme="1"/>
      <name val="Ferrovial New Regular"/>
      <charset val="238"/>
    </font>
    <font>
      <b/>
      <i/>
      <sz val="14"/>
      <name val="Ferrovial New Regular"/>
      <charset val="238"/>
    </font>
    <font>
      <i/>
      <sz val="10"/>
      <name val="Arial CE"/>
      <charset val="238"/>
    </font>
  </fonts>
  <fills count="24">
    <fill>
      <patternFill patternType="none"/>
    </fill>
    <fill>
      <patternFill patternType="gray125"/>
    </fill>
    <fill>
      <patternFill patternType="solid">
        <fgColor indexed="44"/>
      </patternFill>
    </fill>
    <fill>
      <patternFill patternType="solid">
        <fgColor indexed="29"/>
      </patternFill>
    </fill>
    <fill>
      <patternFill patternType="solid">
        <fgColor indexed="26"/>
      </patternFill>
    </fill>
    <fill>
      <patternFill patternType="solid">
        <fgColor indexed="47"/>
      </patternFill>
    </fill>
    <fill>
      <patternFill patternType="solid">
        <fgColor indexed="27"/>
      </patternFill>
    </fill>
    <fill>
      <patternFill patternType="solid">
        <fgColor indexed="43"/>
      </patternFill>
    </fill>
    <fill>
      <patternFill patternType="solid">
        <fgColor indexed="45"/>
      </patternFill>
    </fill>
    <fill>
      <patternFill patternType="solid">
        <fgColor indexed="53"/>
      </patternFill>
    </fill>
    <fill>
      <patternFill patternType="solid">
        <fgColor indexed="51"/>
      </patternFill>
    </fill>
    <fill>
      <patternFill patternType="solid">
        <fgColor indexed="56"/>
      </patternFill>
    </fill>
    <fill>
      <patternFill patternType="solid">
        <fgColor indexed="54"/>
      </patternFill>
    </fill>
    <fill>
      <patternFill patternType="solid">
        <fgColor indexed="49"/>
      </patternFill>
    </fill>
    <fill>
      <patternFill patternType="solid">
        <fgColor indexed="10"/>
      </patternFill>
    </fill>
    <fill>
      <patternFill patternType="solid">
        <fgColor indexed="9"/>
      </patternFill>
    </fill>
    <fill>
      <patternFill patternType="solid">
        <fgColor indexed="55"/>
      </patternFill>
    </fill>
    <fill>
      <patternFill patternType="solid">
        <fgColor indexed="46"/>
      </patternFill>
    </fill>
    <fill>
      <patternFill patternType="solid">
        <fgColor theme="7" tint="0.59999389629810485"/>
        <bgColor indexed="64"/>
      </patternFill>
    </fill>
    <fill>
      <patternFill patternType="solid">
        <fgColor theme="9" tint="0.79998168889431442"/>
        <bgColor indexed="64"/>
      </patternFill>
    </fill>
    <fill>
      <patternFill patternType="solid">
        <fgColor rgb="FFFF99FF"/>
        <bgColor indexed="64"/>
      </patternFill>
    </fill>
    <fill>
      <patternFill patternType="solid">
        <fgColor theme="4" tint="0.79998168889431442"/>
        <bgColor indexed="64"/>
      </patternFill>
    </fill>
    <fill>
      <patternFill patternType="solid">
        <fgColor theme="7" tint="0.79998168889431442"/>
        <bgColor indexed="64"/>
      </patternFill>
    </fill>
    <fill>
      <patternFill patternType="solid">
        <fgColor rgb="FF92D050"/>
        <bgColor indexed="64"/>
      </patternFill>
    </fill>
  </fills>
  <borders count="98">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double">
        <color indexed="10"/>
      </bottom>
      <diagonal/>
    </border>
    <border>
      <left style="double">
        <color indexed="63"/>
      </left>
      <right style="double">
        <color indexed="63"/>
      </right>
      <top style="double">
        <color indexed="63"/>
      </top>
      <bottom style="double">
        <color indexed="63"/>
      </bottom>
      <diagonal/>
    </border>
    <border>
      <left/>
      <right style="thin">
        <color indexed="64"/>
      </right>
      <top/>
      <bottom style="thin">
        <color indexed="64"/>
      </bottom>
      <diagonal/>
    </border>
    <border>
      <left/>
      <right/>
      <top/>
      <bottom style="thick">
        <color indexed="56"/>
      </bottom>
      <diagonal/>
    </border>
    <border>
      <left/>
      <right/>
      <top/>
      <bottom style="thick">
        <color indexed="27"/>
      </bottom>
      <diagonal/>
    </border>
    <border>
      <left/>
      <right/>
      <top/>
      <bottom style="medium">
        <color indexed="27"/>
      </bottom>
      <diagonal/>
    </border>
    <border>
      <left/>
      <right/>
      <top style="thin">
        <color indexed="56"/>
      </top>
      <bottom style="double">
        <color indexed="56"/>
      </bottom>
      <diagonal/>
    </border>
    <border>
      <left style="thin">
        <color indexed="22"/>
      </left>
      <right style="thin">
        <color indexed="22"/>
      </right>
      <top style="thin">
        <color indexed="22"/>
      </top>
      <bottom style="thin">
        <color indexed="22"/>
      </bottom>
      <diagonal/>
    </border>
    <border>
      <left/>
      <right/>
      <top/>
      <bottom style="thin">
        <color indexed="64"/>
      </bottom>
      <diagonal/>
    </border>
    <border>
      <left/>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style="thin">
        <color indexed="64"/>
      </right>
      <top style="hair">
        <color indexed="64"/>
      </top>
      <bottom style="hair">
        <color indexed="64"/>
      </bottom>
      <diagonal/>
    </border>
    <border>
      <left/>
      <right style="thin">
        <color indexed="64"/>
      </right>
      <top/>
      <bottom/>
      <diagonal/>
    </border>
    <border>
      <left/>
      <right style="thin">
        <color indexed="64"/>
      </right>
      <top style="thin">
        <color indexed="64"/>
      </top>
      <bottom/>
      <diagonal/>
    </border>
    <border>
      <left style="thin">
        <color indexed="64"/>
      </left>
      <right/>
      <top style="hair">
        <color indexed="64"/>
      </top>
      <bottom style="hair">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hair">
        <color indexed="64"/>
      </bottom>
      <diagonal/>
    </border>
    <border>
      <left/>
      <right style="thin">
        <color indexed="64"/>
      </right>
      <top style="hair">
        <color indexed="64"/>
      </top>
      <bottom style="hair">
        <color indexed="64"/>
      </bottom>
      <diagonal/>
    </border>
    <border>
      <left/>
      <right style="thin">
        <color indexed="64"/>
      </right>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thin">
        <color indexed="64"/>
      </top>
      <bottom style="thin">
        <color indexed="64"/>
      </bottom>
      <diagonal/>
    </border>
    <border>
      <left style="thin">
        <color indexed="64"/>
      </left>
      <right/>
      <top style="hair">
        <color indexed="64"/>
      </top>
      <bottom/>
      <diagonal/>
    </border>
    <border>
      <left style="thin">
        <color indexed="64"/>
      </left>
      <right style="thin">
        <color indexed="64"/>
      </right>
      <top style="hair">
        <color indexed="64"/>
      </top>
      <bottom/>
      <diagonal/>
    </border>
    <border>
      <left style="thin">
        <color indexed="64"/>
      </left>
      <right/>
      <top style="medium">
        <color indexed="64"/>
      </top>
      <bottom/>
      <diagonal/>
    </border>
    <border>
      <left/>
      <right style="thin">
        <color indexed="64"/>
      </right>
      <top style="hair">
        <color indexed="64"/>
      </top>
      <bottom style="medium">
        <color indexed="64"/>
      </bottom>
      <diagonal/>
    </border>
    <border>
      <left style="thin">
        <color indexed="64"/>
      </left>
      <right/>
      <top style="hair">
        <color indexed="64"/>
      </top>
      <bottom style="medium">
        <color indexed="64"/>
      </bottom>
      <diagonal/>
    </border>
    <border>
      <left/>
      <right style="thin">
        <color indexed="64"/>
      </right>
      <top style="hair">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medium">
        <color indexed="64"/>
      </top>
      <bottom style="hair">
        <color indexed="64"/>
      </bottom>
      <diagonal/>
    </border>
    <border>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style="thin">
        <color indexed="64"/>
      </bottom>
      <diagonal/>
    </border>
    <border>
      <left/>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hair">
        <color indexed="64"/>
      </bottom>
      <diagonal/>
    </border>
    <border>
      <left/>
      <right style="medium">
        <color indexed="64"/>
      </right>
      <top style="hair">
        <color indexed="64"/>
      </top>
      <bottom style="hair">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hair">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top style="hair">
        <color indexed="64"/>
      </top>
      <bottom style="hair">
        <color indexed="64"/>
      </bottom>
      <diagonal/>
    </border>
    <border>
      <left/>
      <right/>
      <top/>
      <bottom style="hair">
        <color indexed="64"/>
      </bottom>
      <diagonal/>
    </border>
    <border>
      <left/>
      <right/>
      <top style="hair">
        <color indexed="64"/>
      </top>
      <bottom style="medium">
        <color indexed="64"/>
      </bottom>
      <diagonal/>
    </border>
    <border>
      <left style="medium">
        <color indexed="64"/>
      </left>
      <right/>
      <top/>
      <bottom style="hair">
        <color indexed="64"/>
      </bottom>
      <diagonal/>
    </border>
    <border>
      <left style="medium">
        <color indexed="64"/>
      </left>
      <right/>
      <top style="hair">
        <color indexed="64"/>
      </top>
      <bottom style="hair">
        <color indexed="64"/>
      </bottom>
      <diagonal/>
    </border>
    <border>
      <left style="medium">
        <color indexed="64"/>
      </left>
      <right/>
      <top style="hair">
        <color indexed="64"/>
      </top>
      <bottom style="medium">
        <color indexed="64"/>
      </bottom>
      <diagonal/>
    </border>
    <border>
      <left style="medium">
        <color indexed="64"/>
      </left>
      <right style="thin">
        <color indexed="64"/>
      </right>
      <top/>
      <bottom/>
      <diagonal/>
    </border>
    <border>
      <left/>
      <right style="medium">
        <color indexed="64"/>
      </right>
      <top style="hair">
        <color indexed="64"/>
      </top>
      <bottom style="medium">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thin">
        <color indexed="64"/>
      </left>
      <right style="thin">
        <color indexed="64"/>
      </right>
      <top style="hair">
        <color indexed="64"/>
      </top>
      <bottom style="thin">
        <color indexed="64"/>
      </bottom>
      <diagonal/>
    </border>
    <border>
      <left style="medium">
        <color indexed="64"/>
      </left>
      <right style="thin">
        <color indexed="64"/>
      </right>
      <top/>
      <bottom style="hair">
        <color indexed="64"/>
      </bottom>
      <diagonal/>
    </border>
    <border>
      <left style="thin">
        <color indexed="64"/>
      </left>
      <right/>
      <top/>
      <bottom style="hair">
        <color indexed="64"/>
      </bottom>
      <diagonal/>
    </border>
    <border>
      <left style="medium">
        <color indexed="64"/>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style="medium">
        <color indexed="64"/>
      </left>
      <right style="thin">
        <color indexed="64"/>
      </right>
      <top style="hair">
        <color indexed="64"/>
      </top>
      <bottom style="medium">
        <color indexed="64"/>
      </bottom>
      <diagonal/>
    </border>
    <border>
      <left/>
      <right style="medium">
        <color indexed="64"/>
      </right>
      <top/>
      <bottom style="hair">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s>
  <cellStyleXfs count="45">
    <xf numFmtId="0" fontId="0" fillId="0" borderId="0"/>
    <xf numFmtId="0" fontId="5" fillId="2" borderId="0" applyNumberFormat="0" applyBorder="0" applyAlignment="0" applyProtection="0"/>
    <xf numFmtId="0" fontId="5" fillId="3" borderId="0" applyNumberFormat="0" applyBorder="0" applyAlignment="0" applyProtection="0"/>
    <xf numFmtId="0" fontId="5" fillId="4" borderId="0" applyNumberFormat="0" applyBorder="0" applyAlignment="0" applyProtection="0"/>
    <xf numFmtId="0" fontId="5" fillId="5" borderId="0" applyNumberFormat="0" applyBorder="0" applyAlignment="0" applyProtection="0"/>
    <xf numFmtId="0" fontId="5" fillId="6" borderId="0" applyNumberFormat="0" applyBorder="0" applyAlignment="0" applyProtection="0"/>
    <xf numFmtId="0" fontId="5" fillId="4" borderId="0" applyNumberFormat="0" applyBorder="0" applyAlignment="0" applyProtection="0"/>
    <xf numFmtId="0" fontId="5" fillId="6" borderId="0" applyNumberFormat="0" applyBorder="0" applyAlignment="0" applyProtection="0"/>
    <xf numFmtId="0" fontId="5" fillId="3" borderId="0" applyNumberFormat="0" applyBorder="0" applyAlignment="0" applyProtection="0"/>
    <xf numFmtId="0" fontId="5" fillId="7" borderId="0" applyNumberFormat="0" applyBorder="0" applyAlignment="0" applyProtection="0"/>
    <xf numFmtId="0" fontId="5" fillId="8" borderId="0" applyNumberFormat="0" applyBorder="0" applyAlignment="0" applyProtection="0"/>
    <xf numFmtId="0" fontId="5" fillId="6" borderId="0" applyNumberFormat="0" applyBorder="0" applyAlignment="0" applyProtection="0"/>
    <xf numFmtId="0" fontId="5" fillId="4" borderId="0" applyNumberFormat="0" applyBorder="0" applyAlignment="0" applyProtection="0"/>
    <xf numFmtId="0" fontId="6" fillId="6" borderId="0" applyNumberFormat="0" applyBorder="0" applyAlignment="0" applyProtection="0"/>
    <xf numFmtId="0" fontId="6" fillId="9" borderId="0" applyNumberFormat="0" applyBorder="0" applyAlignment="0" applyProtection="0"/>
    <xf numFmtId="0" fontId="6" fillId="10" borderId="0" applyNumberFormat="0" applyBorder="0" applyAlignment="0" applyProtection="0"/>
    <xf numFmtId="0" fontId="6" fillId="8" borderId="0" applyNumberFormat="0" applyBorder="0" applyAlignment="0" applyProtection="0"/>
    <xf numFmtId="0" fontId="6" fillId="6" borderId="0" applyNumberFormat="0" applyBorder="0" applyAlignment="0" applyProtection="0"/>
    <xf numFmtId="0" fontId="6" fillId="3" borderId="0" applyNumberFormat="0" applyBorder="0" applyAlignment="0" applyProtection="0"/>
    <xf numFmtId="0" fontId="6" fillId="11" borderId="0" applyNumberFormat="0" applyBorder="0" applyAlignment="0" applyProtection="0"/>
    <xf numFmtId="0" fontId="6" fillId="9" borderId="0" applyNumberFormat="0" applyBorder="0" applyAlignment="0" applyProtection="0"/>
    <xf numFmtId="0" fontId="6" fillId="10" borderId="0" applyNumberFormat="0" applyBorder="0" applyAlignment="0" applyProtection="0"/>
    <xf numFmtId="0" fontId="6" fillId="12" borderId="0" applyNumberFormat="0" applyBorder="0" applyAlignment="0" applyProtection="0"/>
    <xf numFmtId="0" fontId="6" fillId="13" borderId="0" applyNumberFormat="0" applyBorder="0" applyAlignment="0" applyProtection="0"/>
    <xf numFmtId="0" fontId="6" fillId="14" borderId="0" applyNumberFormat="0" applyBorder="0" applyAlignment="0" applyProtection="0"/>
    <xf numFmtId="0" fontId="7" fillId="7" borderId="1" applyNumberFormat="0" applyAlignment="0" applyProtection="0"/>
    <xf numFmtId="0" fontId="8" fillId="15" borderId="2" applyNumberFormat="0" applyAlignment="0" applyProtection="0"/>
    <xf numFmtId="0" fontId="9" fillId="6" borderId="0" applyNumberFormat="0" applyBorder="0" applyAlignment="0" applyProtection="0"/>
    <xf numFmtId="0" fontId="10" fillId="0" borderId="3" applyNumberFormat="0" applyFill="0" applyAlignment="0" applyProtection="0"/>
    <xf numFmtId="0" fontId="11" fillId="16" borderId="4" applyNumberFormat="0" applyAlignment="0" applyProtection="0"/>
    <xf numFmtId="0" fontId="2" fillId="0" borderId="5"/>
    <xf numFmtId="0" fontId="12" fillId="0" borderId="6" applyNumberFormat="0" applyFill="0" applyAlignment="0" applyProtection="0"/>
    <xf numFmtId="0" fontId="13" fillId="0" borderId="7" applyNumberFormat="0" applyFill="0" applyAlignment="0" applyProtection="0"/>
    <xf numFmtId="0" fontId="14" fillId="0" borderId="8" applyNumberFormat="0" applyFill="0" applyAlignment="0" applyProtection="0"/>
    <xf numFmtId="0" fontId="14" fillId="0" borderId="0" applyNumberFormat="0" applyFill="0" applyBorder="0" applyAlignment="0" applyProtection="0"/>
    <xf numFmtId="0" fontId="15" fillId="7" borderId="0" applyNumberFormat="0" applyBorder="0" applyAlignment="0" applyProtection="0"/>
    <xf numFmtId="0" fontId="16" fillId="15" borderId="1" applyNumberFormat="0" applyAlignment="0" applyProtection="0"/>
    <xf numFmtId="0" fontId="17" fillId="0" borderId="9" applyNumberFormat="0" applyFill="0" applyAlignment="0" applyProtection="0"/>
    <xf numFmtId="0" fontId="18" fillId="0" borderId="0" applyNumberFormat="0" applyFill="0" applyBorder="0" applyAlignment="0" applyProtection="0"/>
    <xf numFmtId="0" fontId="10" fillId="0" borderId="0" applyNumberFormat="0" applyFill="0" applyBorder="0" applyAlignment="0" applyProtection="0"/>
    <xf numFmtId="0" fontId="19" fillId="0" borderId="0" applyNumberFormat="0" applyFill="0" applyBorder="0" applyAlignment="0" applyProtection="0"/>
    <xf numFmtId="0" fontId="2" fillId="4" borderId="10" applyNumberFormat="0" applyFont="0" applyAlignment="0" applyProtection="0"/>
    <xf numFmtId="0" fontId="20" fillId="17" borderId="0" applyNumberFormat="0" applyBorder="0" applyAlignment="0" applyProtection="0"/>
    <xf numFmtId="0" fontId="46" fillId="0" borderId="0" applyNumberFormat="0" applyFill="0" applyBorder="0" applyAlignment="0" applyProtection="0"/>
    <xf numFmtId="166" fontId="2" fillId="0" borderId="0" applyFont="0" applyFill="0" applyBorder="0" applyAlignment="0" applyProtection="0"/>
  </cellStyleXfs>
  <cellXfs count="335">
    <xf numFmtId="0" fontId="0" fillId="0" borderId="0" xfId="0"/>
    <xf numFmtId="0" fontId="0" fillId="0" borderId="0" xfId="0" applyAlignment="1">
      <alignment horizontal="center"/>
    </xf>
    <xf numFmtId="0" fontId="0" fillId="0" borderId="0" xfId="0" applyAlignment="1">
      <alignment horizontal="left"/>
    </xf>
    <xf numFmtId="0" fontId="0" fillId="0" borderId="12" xfId="0" applyBorder="1"/>
    <xf numFmtId="2" fontId="0" fillId="0" borderId="0" xfId="0" applyNumberFormat="1"/>
    <xf numFmtId="165" fontId="4" fillId="0" borderId="0" xfId="0" applyNumberFormat="1" applyFont="1" applyAlignment="1">
      <alignment horizontal="right" vertical="center"/>
    </xf>
    <xf numFmtId="0" fontId="1" fillId="0" borderId="0" xfId="0" applyFont="1" applyAlignment="1">
      <alignment horizontal="center"/>
    </xf>
    <xf numFmtId="0" fontId="1" fillId="0" borderId="0" xfId="0" applyFont="1"/>
    <xf numFmtId="0" fontId="21" fillId="0" borderId="0" xfId="0" applyFont="1" applyAlignment="1">
      <alignment horizontal="left"/>
    </xf>
    <xf numFmtId="0" fontId="1" fillId="0" borderId="0" xfId="0" applyFont="1" applyAlignment="1">
      <alignment horizontal="right"/>
    </xf>
    <xf numFmtId="4" fontId="1" fillId="0" borderId="0" xfId="0" applyNumberFormat="1" applyFont="1"/>
    <xf numFmtId="2" fontId="21" fillId="0" borderId="0" xfId="0" applyNumberFormat="1" applyFont="1"/>
    <xf numFmtId="0" fontId="21" fillId="0" borderId="0" xfId="0" applyFont="1" applyAlignment="1">
      <alignment horizontal="center"/>
    </xf>
    <xf numFmtId="0" fontId="21" fillId="0" borderId="0" xfId="0" applyFont="1"/>
    <xf numFmtId="2" fontId="21" fillId="0" borderId="0" xfId="0" applyNumberFormat="1" applyFont="1" applyAlignment="1">
      <alignment horizontal="center"/>
    </xf>
    <xf numFmtId="0" fontId="21" fillId="0" borderId="17" xfId="0" applyFont="1" applyBorder="1" applyAlignment="1">
      <alignment horizontal="right" vertical="center"/>
    </xf>
    <xf numFmtId="1" fontId="21" fillId="0" borderId="17" xfId="0" applyNumberFormat="1" applyFont="1" applyBorder="1" applyAlignment="1">
      <alignment horizontal="right" vertical="center"/>
    </xf>
    <xf numFmtId="0" fontId="21" fillId="0" borderId="0" xfId="0" applyFont="1" applyAlignment="1">
      <alignment horizontal="right"/>
    </xf>
    <xf numFmtId="0" fontId="21" fillId="0" borderId="60" xfId="0" applyFont="1" applyBorder="1" applyAlignment="1">
      <alignment horizontal="center"/>
    </xf>
    <xf numFmtId="0" fontId="21" fillId="0" borderId="61" xfId="0" applyFont="1" applyBorder="1" applyAlignment="1">
      <alignment horizontal="center"/>
    </xf>
    <xf numFmtId="0" fontId="21" fillId="0" borderId="23" xfId="0" applyFont="1" applyBorder="1" applyAlignment="1">
      <alignment horizontal="right" vertical="center"/>
    </xf>
    <xf numFmtId="0" fontId="21" fillId="0" borderId="62" xfId="0" applyFont="1" applyBorder="1"/>
    <xf numFmtId="0" fontId="21" fillId="0" borderId="63" xfId="0" applyFont="1" applyBorder="1" applyAlignment="1">
      <alignment horizontal="center"/>
    </xf>
    <xf numFmtId="0" fontId="21" fillId="0" borderId="64" xfId="0" applyFont="1" applyBorder="1" applyAlignment="1">
      <alignment horizontal="center"/>
    </xf>
    <xf numFmtId="0" fontId="21" fillId="0" borderId="65" xfId="0" applyFont="1" applyBorder="1" applyAlignment="1">
      <alignment horizontal="right"/>
    </xf>
    <xf numFmtId="0" fontId="21" fillId="0" borderId="24" xfId="0" applyFont="1" applyBorder="1"/>
    <xf numFmtId="0" fontId="21" fillId="0" borderId="54" xfId="0" applyFont="1" applyBorder="1" applyAlignment="1">
      <alignment horizontal="right"/>
    </xf>
    <xf numFmtId="0" fontId="21" fillId="0" borderId="37" xfId="0" applyFont="1" applyBorder="1" applyAlignment="1">
      <alignment horizontal="center"/>
    </xf>
    <xf numFmtId="0" fontId="21" fillId="0" borderId="37" xfId="0" applyFont="1" applyBorder="1" applyAlignment="1">
      <alignment horizontal="right" vertical="center"/>
    </xf>
    <xf numFmtId="1" fontId="21" fillId="0" borderId="23" xfId="0" applyNumberFormat="1" applyFont="1" applyBorder="1" applyAlignment="1">
      <alignment horizontal="right" vertical="center"/>
    </xf>
    <xf numFmtId="0" fontId="21" fillId="0" borderId="66" xfId="0" applyFont="1" applyBorder="1" applyAlignment="1">
      <alignment horizontal="right"/>
    </xf>
    <xf numFmtId="4" fontId="21" fillId="0" borderId="25" xfId="0" applyNumberFormat="1" applyFont="1" applyBorder="1"/>
    <xf numFmtId="0" fontId="21" fillId="0" borderId="67" xfId="0" applyFont="1" applyBorder="1" applyAlignment="1">
      <alignment horizontal="center"/>
    </xf>
    <xf numFmtId="0" fontId="21" fillId="0" borderId="31" xfId="0" applyFont="1" applyBorder="1"/>
    <xf numFmtId="0" fontId="21" fillId="0" borderId="43" xfId="0" applyFont="1" applyBorder="1" applyAlignment="1">
      <alignment horizontal="center"/>
    </xf>
    <xf numFmtId="0" fontId="21" fillId="0" borderId="45" xfId="0" applyFont="1" applyBorder="1" applyAlignment="1">
      <alignment horizontal="center"/>
    </xf>
    <xf numFmtId="0" fontId="21" fillId="0" borderId="47" xfId="0" applyFont="1" applyBorder="1" applyAlignment="1">
      <alignment horizontal="center"/>
    </xf>
    <xf numFmtId="0" fontId="21" fillId="0" borderId="57" xfId="0" applyFont="1" applyBorder="1" applyAlignment="1">
      <alignment horizontal="center"/>
    </xf>
    <xf numFmtId="3" fontId="21" fillId="0" borderId="56" xfId="0" applyNumberFormat="1" applyFont="1" applyBorder="1" applyAlignment="1">
      <alignment horizontal="right" vertical="center"/>
    </xf>
    <xf numFmtId="0" fontId="21" fillId="0" borderId="56" xfId="0" applyFont="1" applyBorder="1"/>
    <xf numFmtId="165" fontId="21" fillId="0" borderId="56" xfId="0" applyNumberFormat="1" applyFont="1" applyBorder="1" applyAlignment="1">
      <alignment horizontal="right"/>
    </xf>
    <xf numFmtId="0" fontId="21" fillId="0" borderId="56" xfId="0" applyFont="1" applyBorder="1" applyAlignment="1">
      <alignment horizontal="right"/>
    </xf>
    <xf numFmtId="164" fontId="21" fillId="0" borderId="56" xfId="0" applyNumberFormat="1" applyFont="1" applyBorder="1"/>
    <xf numFmtId="1" fontId="21" fillId="0" borderId="62" xfId="0" applyNumberFormat="1" applyFont="1" applyBorder="1"/>
    <xf numFmtId="2" fontId="23" fillId="0" borderId="0" xfId="0" applyNumberFormat="1" applyFont="1"/>
    <xf numFmtId="0" fontId="23" fillId="0" borderId="0" xfId="0" applyFont="1" applyAlignment="1">
      <alignment horizontal="center"/>
    </xf>
    <xf numFmtId="0" fontId="23" fillId="0" borderId="0" xfId="0" applyFont="1"/>
    <xf numFmtId="2" fontId="24" fillId="0" borderId="34" xfId="0" applyNumberFormat="1" applyFont="1" applyBorder="1"/>
    <xf numFmtId="2" fontId="24" fillId="0" borderId="35" xfId="0" applyNumberFormat="1" applyFont="1" applyBorder="1"/>
    <xf numFmtId="0" fontId="24" fillId="0" borderId="35" xfId="0" applyFont="1" applyBorder="1" applyAlignment="1">
      <alignment horizontal="center"/>
    </xf>
    <xf numFmtId="0" fontId="24" fillId="0" borderId="35" xfId="0" applyFont="1" applyBorder="1"/>
    <xf numFmtId="0" fontId="24" fillId="0" borderId="36" xfId="0" applyFont="1" applyBorder="1" applyAlignment="1">
      <alignment horizontal="center"/>
    </xf>
    <xf numFmtId="2" fontId="24" fillId="0" borderId="37" xfId="0" applyNumberFormat="1" applyFont="1" applyBorder="1"/>
    <xf numFmtId="2" fontId="24" fillId="0" borderId="0" xfId="0" applyNumberFormat="1" applyFont="1"/>
    <xf numFmtId="0" fontId="24" fillId="0" borderId="0" xfId="0" applyFont="1" applyAlignment="1">
      <alignment horizontal="center"/>
    </xf>
    <xf numFmtId="49" fontId="25" fillId="0" borderId="16" xfId="0" applyNumberFormat="1" applyFont="1" applyBorder="1" applyAlignment="1">
      <alignment horizontal="center" vertical="center"/>
    </xf>
    <xf numFmtId="0" fontId="24" fillId="0" borderId="0" xfId="0" applyFont="1"/>
    <xf numFmtId="49" fontId="24" fillId="0" borderId="0" xfId="0" applyNumberFormat="1" applyFont="1"/>
    <xf numFmtId="0" fontId="24" fillId="0" borderId="38" xfId="0" applyFont="1" applyBorder="1" applyAlignment="1">
      <alignment horizontal="center"/>
    </xf>
    <xf numFmtId="2" fontId="24" fillId="0" borderId="39" xfId="0" applyNumberFormat="1" applyFont="1" applyBorder="1"/>
    <xf numFmtId="2" fontId="24" fillId="0" borderId="12" xfId="0" applyNumberFormat="1" applyFont="1" applyBorder="1"/>
    <xf numFmtId="0" fontId="24" fillId="0" borderId="12" xfId="0" applyFont="1" applyBorder="1"/>
    <xf numFmtId="0" fontId="27" fillId="0" borderId="12" xfId="0" applyFont="1" applyBorder="1" applyAlignment="1">
      <alignment horizontal="right"/>
    </xf>
    <xf numFmtId="0" fontId="28" fillId="0" borderId="12" xfId="0" applyFont="1" applyBorder="1" applyAlignment="1">
      <alignment horizontal="left"/>
    </xf>
    <xf numFmtId="0" fontId="24" fillId="0" borderId="40" xfId="0" applyFont="1" applyBorder="1" applyAlignment="1">
      <alignment horizontal="center"/>
    </xf>
    <xf numFmtId="2" fontId="24" fillId="0" borderId="41" xfId="0" applyNumberFormat="1" applyFont="1" applyBorder="1"/>
    <xf numFmtId="2" fontId="24" fillId="0" borderId="11" xfId="0" applyNumberFormat="1" applyFont="1" applyBorder="1"/>
    <xf numFmtId="0" fontId="24" fillId="0" borderId="11" xfId="0" applyFont="1" applyBorder="1" applyAlignment="1">
      <alignment horizontal="center"/>
    </xf>
    <xf numFmtId="0" fontId="24" fillId="0" borderId="11" xfId="0" applyFont="1" applyBorder="1"/>
    <xf numFmtId="0" fontId="24" fillId="0" borderId="5" xfId="0" applyFont="1" applyBorder="1"/>
    <xf numFmtId="49" fontId="24" fillId="0" borderId="11" xfId="0" applyNumberFormat="1" applyFont="1" applyBorder="1"/>
    <xf numFmtId="0" fontId="24" fillId="0" borderId="42" xfId="0" applyFont="1" applyBorder="1" applyAlignment="1">
      <alignment horizontal="center"/>
    </xf>
    <xf numFmtId="0" fontId="29" fillId="0" borderId="12" xfId="0" applyFont="1" applyBorder="1" applyAlignment="1">
      <alignment horizontal="right" vertical="center"/>
    </xf>
    <xf numFmtId="0" fontId="30" fillId="0" borderId="12" xfId="0" applyFont="1" applyBorder="1" applyAlignment="1">
      <alignment horizontal="left" vertical="center"/>
    </xf>
    <xf numFmtId="0" fontId="24" fillId="0" borderId="12" xfId="0" applyFont="1" applyBorder="1" applyAlignment="1">
      <alignment horizontal="left" vertical="center"/>
    </xf>
    <xf numFmtId="0" fontId="24" fillId="0" borderId="19" xfId="0" applyFont="1" applyBorder="1" applyAlignment="1">
      <alignment horizontal="left" vertical="center"/>
    </xf>
    <xf numFmtId="0" fontId="24" fillId="0" borderId="15" xfId="0" applyFont="1" applyBorder="1"/>
    <xf numFmtId="0" fontId="32" fillId="0" borderId="12" xfId="0" applyFont="1" applyBorder="1" applyAlignment="1">
      <alignment horizontal="center"/>
    </xf>
    <xf numFmtId="0" fontId="32" fillId="0" borderId="40" xfId="0" applyFont="1" applyBorder="1" applyAlignment="1">
      <alignment horizontal="center"/>
    </xf>
    <xf numFmtId="0" fontId="24" fillId="0" borderId="0" xfId="0" applyFont="1" applyAlignment="1">
      <alignment horizontal="left" vertical="center"/>
    </xf>
    <xf numFmtId="0" fontId="33" fillId="0" borderId="0" xfId="0" applyFont="1" applyAlignment="1">
      <alignment horizontal="left" vertical="center"/>
    </xf>
    <xf numFmtId="0" fontId="24" fillId="0" borderId="18" xfId="0" applyFont="1" applyBorder="1" applyAlignment="1">
      <alignment horizontal="left" vertical="center"/>
    </xf>
    <xf numFmtId="0" fontId="24" fillId="0" borderId="16" xfId="0" applyFont="1" applyBorder="1"/>
    <xf numFmtId="0" fontId="24" fillId="0" borderId="0" xfId="0" applyFont="1" applyAlignment="1">
      <alignment horizontal="left"/>
    </xf>
    <xf numFmtId="0" fontId="28" fillId="0" borderId="0" xfId="0" applyFont="1" applyAlignment="1">
      <alignment horizontal="left"/>
    </xf>
    <xf numFmtId="0" fontId="34" fillId="0" borderId="0" xfId="0" applyFont="1" applyAlignment="1">
      <alignment horizontal="center" vertical="center"/>
    </xf>
    <xf numFmtId="0" fontId="34" fillId="0" borderId="38" xfId="0" applyFont="1" applyBorder="1" applyAlignment="1">
      <alignment horizontal="center" vertical="center"/>
    </xf>
    <xf numFmtId="49" fontId="24" fillId="0" borderId="15" xfId="0" applyNumberFormat="1" applyFont="1" applyBorder="1" applyAlignment="1">
      <alignment horizontal="center" vertical="center" wrapText="1"/>
    </xf>
    <xf numFmtId="49" fontId="24" fillId="0" borderId="21" xfId="0" applyNumberFormat="1" applyFont="1" applyBorder="1" applyAlignment="1">
      <alignment horizontal="center" vertical="center" wrapText="1"/>
    </xf>
    <xf numFmtId="0" fontId="24" fillId="0" borderId="27" xfId="0" applyFont="1" applyBorder="1" applyAlignment="1">
      <alignment horizontal="center" vertical="center" wrapText="1"/>
    </xf>
    <xf numFmtId="49" fontId="24" fillId="0" borderId="14" xfId="0" applyNumberFormat="1" applyFont="1" applyBorder="1" applyAlignment="1">
      <alignment horizontal="center" vertical="center" wrapText="1"/>
    </xf>
    <xf numFmtId="49" fontId="24" fillId="0" borderId="5" xfId="0" applyNumberFormat="1" applyFont="1" applyBorder="1" applyAlignment="1">
      <alignment horizontal="center" vertical="center" wrapText="1"/>
    </xf>
    <xf numFmtId="49" fontId="24" fillId="0" borderId="13" xfId="0" applyNumberFormat="1" applyFont="1" applyBorder="1" applyAlignment="1">
      <alignment horizontal="center" vertical="center" wrapText="1"/>
    </xf>
    <xf numFmtId="0" fontId="24" fillId="0" borderId="14" xfId="0" applyFont="1" applyBorder="1" applyAlignment="1">
      <alignment horizontal="center" vertical="center" wrapText="1"/>
    </xf>
    <xf numFmtId="0" fontId="24" fillId="0" borderId="13" xfId="0" applyFont="1" applyBorder="1" applyAlignment="1">
      <alignment horizontal="center" vertical="center" wrapText="1"/>
    </xf>
    <xf numFmtId="0" fontId="24" fillId="0" borderId="22" xfId="0" applyFont="1" applyBorder="1" applyAlignment="1">
      <alignment horizontal="center" vertical="center"/>
    </xf>
    <xf numFmtId="49" fontId="24" fillId="0" borderId="13" xfId="0" applyNumberFormat="1" applyFont="1" applyBorder="1" applyAlignment="1">
      <alignment horizontal="center"/>
    </xf>
    <xf numFmtId="49" fontId="24" fillId="0" borderId="13" xfId="0" applyNumberFormat="1" applyFont="1" applyBorder="1" applyAlignment="1">
      <alignment horizontal="centerContinuous"/>
    </xf>
    <xf numFmtId="0" fontId="24" fillId="0" borderId="55" xfId="0" applyFont="1" applyBorder="1" applyAlignment="1">
      <alignment horizontal="center" vertical="center" wrapText="1"/>
    </xf>
    <xf numFmtId="2" fontId="24" fillId="0" borderId="43" xfId="0" applyNumberFormat="1" applyFont="1" applyBorder="1" applyAlignment="1">
      <alignment horizontal="center" vertical="center" wrapText="1"/>
    </xf>
    <xf numFmtId="2" fontId="24" fillId="0" borderId="45" xfId="0" applyNumberFormat="1" applyFont="1" applyBorder="1" applyAlignment="1">
      <alignment horizontal="center" vertical="center" textRotation="90" wrapText="1"/>
    </xf>
    <xf numFmtId="49" fontId="24" fillId="0" borderId="45" xfId="0" applyNumberFormat="1" applyFont="1" applyBorder="1" applyAlignment="1">
      <alignment horizontal="center" vertical="center" wrapText="1"/>
    </xf>
    <xf numFmtId="0" fontId="24" fillId="0" borderId="45" xfId="0" applyFont="1" applyBorder="1" applyAlignment="1">
      <alignment horizontal="center" vertical="center" wrapText="1"/>
    </xf>
    <xf numFmtId="0" fontId="24" fillId="0" borderId="47" xfId="0" applyFont="1" applyBorder="1" applyAlignment="1">
      <alignment horizontal="center" vertical="center" wrapText="1"/>
    </xf>
    <xf numFmtId="0" fontId="24" fillId="0" borderId="44" xfId="0" applyFont="1" applyBorder="1" applyAlignment="1">
      <alignment horizontal="right" vertical="center" wrapText="1"/>
    </xf>
    <xf numFmtId="1" fontId="27" fillId="0" borderId="53" xfId="0" applyNumberFormat="1" applyFont="1" applyBorder="1" applyAlignment="1">
      <alignment horizontal="center" vertical="center" wrapText="1"/>
    </xf>
    <xf numFmtId="0" fontId="24" fillId="0" borderId="45" xfId="0" applyFont="1" applyBorder="1" applyAlignment="1">
      <alignment horizontal="right" vertical="center" wrapText="1"/>
    </xf>
    <xf numFmtId="165" fontId="27" fillId="0" borderId="53" xfId="0" applyNumberFormat="1" applyFont="1" applyBorder="1" applyAlignment="1">
      <alignment horizontal="right" vertical="center"/>
    </xf>
    <xf numFmtId="49" fontId="24" fillId="0" borderId="43" xfId="0" applyNumberFormat="1" applyFont="1" applyBorder="1" applyAlignment="1">
      <alignment horizontal="center"/>
    </xf>
    <xf numFmtId="49" fontId="24" fillId="0" borderId="45" xfId="0" applyNumberFormat="1" applyFont="1" applyBorder="1" applyAlignment="1">
      <alignment horizontal="center"/>
    </xf>
    <xf numFmtId="49" fontId="24" fillId="0" borderId="45" xfId="0" applyNumberFormat="1" applyFont="1" applyBorder="1" applyAlignment="1">
      <alignment horizontal="centerContinuous"/>
    </xf>
    <xf numFmtId="0" fontId="24" fillId="0" borderId="46" xfId="0" applyFont="1" applyBorder="1" applyAlignment="1">
      <alignment horizontal="center" vertical="center" wrapText="1"/>
    </xf>
    <xf numFmtId="1" fontId="36" fillId="0" borderId="20" xfId="0" applyNumberFormat="1" applyFont="1" applyBorder="1" applyAlignment="1">
      <alignment horizontal="center" vertical="center" wrapText="1"/>
    </xf>
    <xf numFmtId="1" fontId="36" fillId="0" borderId="28" xfId="0" applyNumberFormat="1" applyFont="1" applyBorder="1" applyAlignment="1">
      <alignment horizontal="right" vertical="center" wrapText="1"/>
    </xf>
    <xf numFmtId="49" fontId="36" fillId="0" borderId="17" xfId="0" applyNumberFormat="1" applyFont="1" applyBorder="1" applyAlignment="1">
      <alignment horizontal="center" vertical="center"/>
    </xf>
    <xf numFmtId="49" fontId="36" fillId="0" borderId="29" xfId="0" applyNumberFormat="1" applyFont="1" applyBorder="1" applyAlignment="1">
      <alignment horizontal="center" vertical="center"/>
    </xf>
    <xf numFmtId="1" fontId="36" fillId="0" borderId="29" xfId="0" applyNumberFormat="1" applyFont="1" applyBorder="1" applyAlignment="1">
      <alignment horizontal="center" vertical="center" wrapText="1"/>
    </xf>
    <xf numFmtId="165" fontId="36" fillId="0" borderId="29" xfId="0" applyNumberFormat="1" applyFont="1" applyBorder="1" applyAlignment="1">
      <alignment horizontal="right" vertical="center"/>
    </xf>
    <xf numFmtId="165" fontId="27" fillId="0" borderId="17" xfId="0" applyNumberFormat="1" applyFont="1" applyBorder="1" applyAlignment="1">
      <alignment horizontal="right" vertical="center"/>
    </xf>
    <xf numFmtId="0" fontId="37" fillId="0" borderId="29" xfId="0" applyFont="1" applyBorder="1" applyAlignment="1">
      <alignment horizontal="center" vertical="center"/>
    </xf>
    <xf numFmtId="1" fontId="37" fillId="0" borderId="29" xfId="0" applyNumberFormat="1" applyFont="1" applyBorder="1" applyAlignment="1">
      <alignment horizontal="center" vertical="center"/>
    </xf>
    <xf numFmtId="1" fontId="37" fillId="0" borderId="29" xfId="0" applyNumberFormat="1" applyFont="1" applyBorder="1" applyAlignment="1">
      <alignment horizontal="center" vertical="center" wrapText="1"/>
    </xf>
    <xf numFmtId="49" fontId="38" fillId="0" borderId="29" xfId="0" applyNumberFormat="1" applyFont="1" applyBorder="1" applyAlignment="1">
      <alignment horizontal="center" vertical="center" wrapText="1"/>
    </xf>
    <xf numFmtId="49" fontId="39" fillId="0" borderId="29" xfId="0" applyNumberFormat="1" applyFont="1" applyBorder="1" applyAlignment="1">
      <alignment horizontal="center" vertical="center" wrapText="1"/>
    </xf>
    <xf numFmtId="1" fontId="36" fillId="0" borderId="20" xfId="0" applyNumberFormat="1" applyFont="1" applyBorder="1" applyAlignment="1">
      <alignment horizontal="right" vertical="center" wrapText="1"/>
    </xf>
    <xf numFmtId="1" fontId="36" fillId="0" borderId="17" xfId="0" applyNumberFormat="1" applyFont="1" applyBorder="1" applyAlignment="1">
      <alignment horizontal="center" vertical="center" wrapText="1"/>
    </xf>
    <xf numFmtId="165" fontId="36" fillId="0" borderId="17" xfId="0" applyNumberFormat="1" applyFont="1" applyBorder="1" applyAlignment="1">
      <alignment horizontal="right" vertical="center"/>
    </xf>
    <xf numFmtId="1" fontId="37" fillId="0" borderId="17" xfId="0" applyNumberFormat="1" applyFont="1" applyBorder="1" applyAlignment="1">
      <alignment horizontal="center" vertical="center"/>
    </xf>
    <xf numFmtId="1" fontId="37" fillId="0" borderId="17" xfId="0" applyNumberFormat="1" applyFont="1" applyBorder="1" applyAlignment="1">
      <alignment horizontal="center" vertical="center" wrapText="1"/>
    </xf>
    <xf numFmtId="49" fontId="39" fillId="0" borderId="17" xfId="0" applyNumberFormat="1" applyFont="1" applyBorder="1" applyAlignment="1">
      <alignment horizontal="center" vertical="center" wrapText="1"/>
    </xf>
    <xf numFmtId="1" fontId="36" fillId="0" borderId="28" xfId="0" applyNumberFormat="1" applyFont="1" applyBorder="1" applyAlignment="1">
      <alignment horizontal="center" vertical="center" wrapText="1"/>
    </xf>
    <xf numFmtId="49" fontId="38" fillId="0" borderId="17" xfId="0" applyNumberFormat="1" applyFont="1" applyBorder="1" applyAlignment="1">
      <alignment horizontal="center" vertical="center" wrapText="1"/>
    </xf>
    <xf numFmtId="1" fontId="36" fillId="0" borderId="0" xfId="0" applyNumberFormat="1" applyFont="1" applyAlignment="1">
      <alignment horizontal="right" vertical="center" wrapText="1"/>
    </xf>
    <xf numFmtId="1" fontId="36" fillId="0" borderId="12" xfId="0" applyNumberFormat="1" applyFont="1" applyBorder="1" applyAlignment="1">
      <alignment horizontal="center" vertical="center" wrapText="1"/>
    </xf>
    <xf numFmtId="1" fontId="36" fillId="0" borderId="12" xfId="0" applyNumberFormat="1" applyFont="1" applyBorder="1" applyAlignment="1">
      <alignment horizontal="right" vertical="center" wrapText="1"/>
    </xf>
    <xf numFmtId="49" fontId="40" fillId="0" borderId="12" xfId="0" applyNumberFormat="1" applyFont="1" applyBorder="1" applyAlignment="1">
      <alignment horizontal="center" vertical="center"/>
    </xf>
    <xf numFmtId="49" fontId="41" fillId="0" borderId="12" xfId="0" applyNumberFormat="1" applyFont="1" applyBorder="1" applyAlignment="1">
      <alignment horizontal="center" vertical="center"/>
    </xf>
    <xf numFmtId="165" fontId="29" fillId="0" borderId="27" xfId="0" applyNumberFormat="1" applyFont="1" applyBorder="1" applyAlignment="1">
      <alignment horizontal="right" vertical="center"/>
    </xf>
    <xf numFmtId="49" fontId="43" fillId="0" borderId="27" xfId="0" applyNumberFormat="1" applyFont="1" applyBorder="1" applyAlignment="1">
      <alignment horizontal="center" vertical="center"/>
    </xf>
    <xf numFmtId="4" fontId="39" fillId="0" borderId="12" xfId="0" applyNumberFormat="1" applyFont="1" applyBorder="1" applyAlignment="1">
      <alignment horizontal="right" vertical="center"/>
    </xf>
    <xf numFmtId="49" fontId="39" fillId="0" borderId="12" xfId="0" applyNumberFormat="1" applyFont="1" applyBorder="1" applyAlignment="1">
      <alignment horizontal="center" vertical="center"/>
    </xf>
    <xf numFmtId="49" fontId="37" fillId="0" borderId="12" xfId="0" applyNumberFormat="1" applyFont="1" applyBorder="1" applyAlignment="1">
      <alignment horizontal="center" vertical="center" wrapText="1"/>
    </xf>
    <xf numFmtId="0" fontId="37" fillId="0" borderId="12" xfId="0" applyFont="1" applyBorder="1" applyAlignment="1">
      <alignment horizontal="center" vertical="center" wrapText="1"/>
    </xf>
    <xf numFmtId="1" fontId="36" fillId="0" borderId="0" xfId="0" applyNumberFormat="1" applyFont="1" applyAlignment="1">
      <alignment horizontal="center" vertical="center" wrapText="1"/>
    </xf>
    <xf numFmtId="49" fontId="40" fillId="0" borderId="0" xfId="0" applyNumberFormat="1" applyFont="1" applyAlignment="1">
      <alignment horizontal="center" vertical="center"/>
    </xf>
    <xf numFmtId="49" fontId="41" fillId="0" borderId="0" xfId="0" applyNumberFormat="1" applyFont="1" applyAlignment="1">
      <alignment horizontal="center" vertical="center"/>
    </xf>
    <xf numFmtId="1" fontId="42" fillId="0" borderId="0" xfId="0" applyNumberFormat="1" applyFont="1" applyAlignment="1">
      <alignment horizontal="center" vertical="center"/>
    </xf>
    <xf numFmtId="1" fontId="44" fillId="0" borderId="0" xfId="0" applyNumberFormat="1" applyFont="1" applyAlignment="1">
      <alignment horizontal="center" vertical="center"/>
    </xf>
    <xf numFmtId="165" fontId="45" fillId="0" borderId="0" xfId="0" applyNumberFormat="1" applyFont="1" applyAlignment="1">
      <alignment horizontal="right" vertical="center"/>
    </xf>
    <xf numFmtId="49" fontId="37" fillId="0" borderId="0" xfId="0" applyNumberFormat="1" applyFont="1" applyAlignment="1">
      <alignment horizontal="center" vertical="center"/>
    </xf>
    <xf numFmtId="49" fontId="37" fillId="0" borderId="0" xfId="0" applyNumberFormat="1" applyFont="1" applyAlignment="1">
      <alignment horizontal="center" vertical="center" wrapText="1"/>
    </xf>
    <xf numFmtId="0" fontId="37" fillId="0" borderId="0" xfId="0" applyFont="1" applyAlignment="1">
      <alignment horizontal="center" vertical="center" wrapText="1"/>
    </xf>
    <xf numFmtId="2" fontId="24" fillId="0" borderId="16" xfId="0" applyNumberFormat="1" applyFont="1" applyBorder="1"/>
    <xf numFmtId="0" fontId="34" fillId="0" borderId="0" xfId="0" applyFont="1" applyAlignment="1">
      <alignment horizontal="center"/>
    </xf>
    <xf numFmtId="0" fontId="32" fillId="0" borderId="0" xfId="0" applyFont="1" applyAlignment="1">
      <alignment horizontal="center" vertical="center" wrapText="1"/>
    </xf>
    <xf numFmtId="0" fontId="32" fillId="0" borderId="0" xfId="0" applyFont="1" applyAlignment="1">
      <alignment horizontal="center" vertical="center"/>
    </xf>
    <xf numFmtId="0" fontId="32" fillId="0" borderId="18" xfId="0" applyFont="1" applyBorder="1" applyAlignment="1">
      <alignment horizontal="center" wrapText="1"/>
    </xf>
    <xf numFmtId="2" fontId="24" fillId="0" borderId="14" xfId="0" applyNumberFormat="1" applyFont="1" applyBorder="1" applyAlignment="1">
      <alignment horizontal="center" vertical="center"/>
    </xf>
    <xf numFmtId="2" fontId="24" fillId="0" borderId="11" xfId="0" applyNumberFormat="1" applyFont="1" applyBorder="1" applyAlignment="1">
      <alignment horizontal="center" vertical="center"/>
    </xf>
    <xf numFmtId="0" fontId="32" fillId="0" borderId="11" xfId="0" applyFont="1" applyBorder="1" applyAlignment="1">
      <alignment horizontal="center" vertical="center" wrapText="1"/>
    </xf>
    <xf numFmtId="0" fontId="32" fillId="0" borderId="11" xfId="0" applyFont="1" applyBorder="1" applyAlignment="1">
      <alignment horizontal="left"/>
    </xf>
    <xf numFmtId="0" fontId="32" fillId="0" borderId="5" xfId="0" applyFont="1" applyBorder="1" applyAlignment="1">
      <alignment horizontal="center" wrapText="1"/>
    </xf>
    <xf numFmtId="0" fontId="24" fillId="0" borderId="24" xfId="0" applyFont="1" applyBorder="1" applyAlignment="1">
      <alignment horizontal="center" vertical="center"/>
    </xf>
    <xf numFmtId="0" fontId="24" fillId="0" borderId="33" xfId="0" applyFont="1" applyBorder="1" applyAlignment="1">
      <alignment horizontal="center" vertical="center"/>
    </xf>
    <xf numFmtId="49" fontId="29" fillId="0" borderId="24" xfId="0" applyNumberFormat="1" applyFont="1" applyBorder="1" applyAlignment="1">
      <alignment horizontal="center" vertical="center"/>
    </xf>
    <xf numFmtId="4" fontId="21" fillId="0" borderId="0" xfId="0" applyNumberFormat="1" applyFont="1" applyAlignment="1">
      <alignment horizontal="center"/>
    </xf>
    <xf numFmtId="4" fontId="21" fillId="0" borderId="0" xfId="0" applyNumberFormat="1" applyFont="1" applyAlignment="1">
      <alignment horizontal="left"/>
    </xf>
    <xf numFmtId="0" fontId="36" fillId="0" borderId="58" xfId="0" applyFont="1" applyBorder="1" applyAlignment="1">
      <alignment horizontal="center" vertical="center" wrapText="1"/>
    </xf>
    <xf numFmtId="1" fontId="36" fillId="0" borderId="30" xfId="0" applyNumberFormat="1" applyFont="1" applyBorder="1" applyAlignment="1">
      <alignment horizontal="center" vertical="center" wrapText="1"/>
    </xf>
    <xf numFmtId="0" fontId="24" fillId="0" borderId="49" xfId="0" applyFont="1" applyBorder="1" applyAlignment="1">
      <alignment horizontal="center" vertical="center"/>
    </xf>
    <xf numFmtId="49" fontId="36" fillId="0" borderId="51" xfId="0" applyNumberFormat="1" applyFont="1" applyBorder="1" applyAlignment="1">
      <alignment horizontal="center" vertical="center"/>
    </xf>
    <xf numFmtId="1" fontId="36" fillId="0" borderId="51" xfId="0" applyNumberFormat="1" applyFont="1" applyBorder="1" applyAlignment="1">
      <alignment horizontal="center" vertical="center" wrapText="1"/>
    </xf>
    <xf numFmtId="165" fontId="27" fillId="0" borderId="50" xfId="0" applyNumberFormat="1" applyFont="1" applyBorder="1" applyAlignment="1">
      <alignment horizontal="right" vertical="center"/>
    </xf>
    <xf numFmtId="49" fontId="38" fillId="0" borderId="51" xfId="0" applyNumberFormat="1" applyFont="1" applyBorder="1" applyAlignment="1">
      <alignment horizontal="center" vertical="center" wrapText="1"/>
    </xf>
    <xf numFmtId="49" fontId="39" fillId="0" borderId="51" xfId="0" applyNumberFormat="1" applyFont="1" applyBorder="1" applyAlignment="1">
      <alignment horizontal="center" vertical="center" wrapText="1"/>
    </xf>
    <xf numFmtId="0" fontId="36" fillId="0" borderId="26" xfId="0" applyFont="1" applyBorder="1" applyAlignment="1">
      <alignment horizontal="center" vertical="center" wrapText="1"/>
    </xf>
    <xf numFmtId="165" fontId="36" fillId="0" borderId="22" xfId="0" applyNumberFormat="1" applyFont="1" applyBorder="1" applyAlignment="1">
      <alignment horizontal="right" vertical="center"/>
    </xf>
    <xf numFmtId="0" fontId="29" fillId="0" borderId="0" xfId="0" applyFont="1" applyAlignment="1">
      <alignment horizontal="right" vertical="center"/>
    </xf>
    <xf numFmtId="0" fontId="30" fillId="0" borderId="0" xfId="0" applyFont="1" applyAlignment="1">
      <alignment horizontal="left" vertical="center"/>
    </xf>
    <xf numFmtId="0" fontId="27" fillId="0" borderId="0" xfId="0" applyFont="1" applyAlignment="1">
      <alignment horizontal="right"/>
    </xf>
    <xf numFmtId="0" fontId="32" fillId="0" borderId="0" xfId="0" applyFont="1" applyAlignment="1">
      <alignment horizontal="center"/>
    </xf>
    <xf numFmtId="0" fontId="32" fillId="0" borderId="38" xfId="0" applyFont="1" applyBorder="1" applyAlignment="1">
      <alignment horizontal="center"/>
    </xf>
    <xf numFmtId="0" fontId="36" fillId="0" borderId="51" xfId="0" applyFont="1" applyBorder="1" applyAlignment="1">
      <alignment horizontal="right" vertical="center"/>
    </xf>
    <xf numFmtId="0" fontId="36" fillId="0" borderId="50" xfId="0" applyFont="1" applyBorder="1" applyAlignment="1">
      <alignment horizontal="center" vertical="center"/>
    </xf>
    <xf numFmtId="0" fontId="36" fillId="0" borderId="17" xfId="0" applyFont="1" applyBorder="1" applyAlignment="1">
      <alignment horizontal="center" vertical="center"/>
    </xf>
    <xf numFmtId="1" fontId="47" fillId="0" borderId="30" xfId="0" applyNumberFormat="1" applyFont="1" applyBorder="1" applyAlignment="1">
      <alignment horizontal="right" vertical="center" wrapText="1"/>
    </xf>
    <xf numFmtId="49" fontId="48" fillId="0" borderId="49" xfId="0" applyNumberFormat="1" applyFont="1" applyBorder="1" applyAlignment="1">
      <alignment horizontal="center" vertical="center"/>
    </xf>
    <xf numFmtId="1" fontId="47" fillId="0" borderId="28" xfId="0" applyNumberFormat="1" applyFont="1" applyBorder="1" applyAlignment="1">
      <alignment horizontal="right" vertical="center" wrapText="1"/>
    </xf>
    <xf numFmtId="49" fontId="48" fillId="0" borderId="24" xfId="0" applyNumberFormat="1" applyFont="1" applyBorder="1" applyAlignment="1">
      <alignment horizontal="center" vertical="center"/>
    </xf>
    <xf numFmtId="0" fontId="36" fillId="0" borderId="29" xfId="0" applyFont="1" applyBorder="1" applyAlignment="1">
      <alignment horizontal="center" vertical="center"/>
    </xf>
    <xf numFmtId="49" fontId="36" fillId="0" borderId="17" xfId="0" applyNumberFormat="1" applyFont="1" applyBorder="1" applyAlignment="1">
      <alignment horizontal="center" vertical="center" wrapText="1"/>
    </xf>
    <xf numFmtId="49" fontId="36" fillId="0" borderId="50" xfId="0" applyNumberFormat="1" applyFont="1" applyBorder="1" applyAlignment="1">
      <alignment horizontal="center" vertical="center" wrapText="1"/>
    </xf>
    <xf numFmtId="165" fontId="21" fillId="0" borderId="20" xfId="0" applyNumberFormat="1" applyFont="1" applyBorder="1" applyAlignment="1">
      <alignment vertical="center"/>
    </xf>
    <xf numFmtId="165" fontId="21" fillId="0" borderId="59" xfId="0" applyNumberFormat="1" applyFont="1" applyBorder="1" applyAlignment="1">
      <alignment vertical="center"/>
    </xf>
    <xf numFmtId="165" fontId="21" fillId="0" borderId="32" xfId="0" applyNumberFormat="1" applyFont="1" applyBorder="1"/>
    <xf numFmtId="165" fontId="21" fillId="0" borderId="72" xfId="0" applyNumberFormat="1" applyFont="1" applyBorder="1"/>
    <xf numFmtId="3" fontId="21" fillId="0" borderId="23" xfId="0" applyNumberFormat="1" applyFont="1" applyBorder="1" applyAlignment="1">
      <alignment horizontal="right" vertical="center"/>
    </xf>
    <xf numFmtId="3" fontId="21" fillId="0" borderId="17" xfId="0" applyNumberFormat="1" applyFont="1" applyBorder="1" applyAlignment="1">
      <alignment horizontal="right" vertical="center"/>
    </xf>
    <xf numFmtId="3" fontId="21" fillId="0" borderId="62" xfId="0" applyNumberFormat="1" applyFont="1" applyBorder="1"/>
    <xf numFmtId="165" fontId="36" fillId="0" borderId="75" xfId="0" applyNumberFormat="1" applyFont="1" applyBorder="1" applyAlignment="1">
      <alignment horizontal="right" vertical="center"/>
    </xf>
    <xf numFmtId="1" fontId="36" fillId="18" borderId="48" xfId="0" applyNumberFormat="1" applyFont="1" applyFill="1" applyBorder="1" applyAlignment="1">
      <alignment horizontal="center" vertical="center" wrapText="1"/>
    </xf>
    <xf numFmtId="1" fontId="36" fillId="18" borderId="20" xfId="0" applyNumberFormat="1" applyFont="1" applyFill="1" applyBorder="1" applyAlignment="1">
      <alignment horizontal="center" vertical="center" wrapText="1"/>
    </xf>
    <xf numFmtId="1" fontId="36" fillId="18" borderId="28" xfId="0" applyNumberFormat="1" applyFont="1" applyFill="1" applyBorder="1" applyAlignment="1">
      <alignment horizontal="center" vertical="center" wrapText="1"/>
    </xf>
    <xf numFmtId="1" fontId="36" fillId="19" borderId="28" xfId="0" applyNumberFormat="1" applyFont="1" applyFill="1" applyBorder="1" applyAlignment="1">
      <alignment horizontal="center" vertical="center" wrapText="1"/>
    </xf>
    <xf numFmtId="1" fontId="36" fillId="21" borderId="28" xfId="0" applyNumberFormat="1" applyFont="1" applyFill="1" applyBorder="1" applyAlignment="1">
      <alignment horizontal="center" vertical="center" wrapText="1"/>
    </xf>
    <xf numFmtId="0" fontId="37" fillId="0" borderId="51" xfId="0" applyFont="1" applyBorder="1" applyAlignment="1">
      <alignment horizontal="center" vertical="center"/>
    </xf>
    <xf numFmtId="1" fontId="37" fillId="0" borderId="51" xfId="0" applyNumberFormat="1" applyFont="1" applyBorder="1" applyAlignment="1">
      <alignment horizontal="center" vertical="center"/>
    </xf>
    <xf numFmtId="1" fontId="37" fillId="0" borderId="51" xfId="0" applyNumberFormat="1" applyFont="1" applyBorder="1" applyAlignment="1">
      <alignment horizontal="center" vertical="center" wrapText="1"/>
    </xf>
    <xf numFmtId="1" fontId="36" fillId="20" borderId="20" xfId="0" applyNumberFormat="1" applyFont="1" applyFill="1" applyBorder="1" applyAlignment="1">
      <alignment horizontal="center" vertical="center" wrapText="1"/>
    </xf>
    <xf numFmtId="1" fontId="36" fillId="21" borderId="20" xfId="0" applyNumberFormat="1" applyFont="1" applyFill="1" applyBorder="1" applyAlignment="1">
      <alignment horizontal="center" vertical="center" wrapText="1"/>
    </xf>
    <xf numFmtId="1" fontId="36" fillId="21" borderId="77" xfId="0" applyNumberFormat="1" applyFont="1" applyFill="1" applyBorder="1" applyAlignment="1">
      <alignment horizontal="center" vertical="center" wrapText="1"/>
    </xf>
    <xf numFmtId="1" fontId="36" fillId="0" borderId="77" xfId="0" applyNumberFormat="1" applyFont="1" applyBorder="1" applyAlignment="1">
      <alignment horizontal="center" vertical="center" wrapText="1"/>
    </xf>
    <xf numFmtId="1" fontId="36" fillId="0" borderId="77" xfId="0" applyNumberFormat="1" applyFont="1" applyBorder="1" applyAlignment="1">
      <alignment horizontal="right" vertical="center" wrapText="1"/>
    </xf>
    <xf numFmtId="49" fontId="29" fillId="0" borderId="25" xfId="0" applyNumberFormat="1" applyFont="1" applyBorder="1" applyAlignment="1">
      <alignment horizontal="center" vertical="center"/>
    </xf>
    <xf numFmtId="0" fontId="24" fillId="0" borderId="25" xfId="0" applyFont="1" applyBorder="1" applyAlignment="1">
      <alignment horizontal="center" vertical="center"/>
    </xf>
    <xf numFmtId="49" fontId="36" fillId="0" borderId="23" xfId="0" applyNumberFormat="1" applyFont="1" applyBorder="1" applyAlignment="1">
      <alignment horizontal="center" vertical="center" wrapText="1"/>
    </xf>
    <xf numFmtId="0" fontId="36" fillId="0" borderId="23" xfId="0" applyFont="1" applyBorder="1" applyAlignment="1">
      <alignment horizontal="center" vertical="center"/>
    </xf>
    <xf numFmtId="49" fontId="36" fillId="0" borderId="23" xfId="0" applyNumberFormat="1" applyFont="1" applyBorder="1" applyAlignment="1">
      <alignment horizontal="center" vertical="center"/>
    </xf>
    <xf numFmtId="1" fontId="36" fillId="0" borderId="23" xfId="0" applyNumberFormat="1" applyFont="1" applyBorder="1" applyAlignment="1">
      <alignment horizontal="center" vertical="center" wrapText="1"/>
    </xf>
    <xf numFmtId="0" fontId="36" fillId="0" borderId="23" xfId="0" applyFont="1" applyBorder="1" applyAlignment="1">
      <alignment horizontal="right" vertical="center"/>
    </xf>
    <xf numFmtId="165" fontId="27" fillId="0" borderId="23" xfId="0" applyNumberFormat="1" applyFont="1" applyBorder="1" applyAlignment="1">
      <alignment horizontal="right" vertical="center"/>
    </xf>
    <xf numFmtId="1" fontId="37" fillId="0" borderId="23" xfId="0" applyNumberFormat="1" applyFont="1" applyBorder="1" applyAlignment="1">
      <alignment horizontal="center" vertical="center"/>
    </xf>
    <xf numFmtId="1" fontId="37" fillId="0" borderId="23" xfId="0" applyNumberFormat="1" applyFont="1" applyBorder="1" applyAlignment="1">
      <alignment horizontal="center" vertical="center" wrapText="1"/>
    </xf>
    <xf numFmtId="49" fontId="38" fillId="0" borderId="23" xfId="0" applyNumberFormat="1" applyFont="1" applyBorder="1" applyAlignment="1">
      <alignment horizontal="center" vertical="center" wrapText="1"/>
    </xf>
    <xf numFmtId="49" fontId="39" fillId="0" borderId="23" xfId="0" applyNumberFormat="1" applyFont="1" applyBorder="1" applyAlignment="1">
      <alignment horizontal="center" vertical="center" wrapText="1"/>
    </xf>
    <xf numFmtId="1" fontId="36" fillId="0" borderId="79" xfId="0" applyNumberFormat="1" applyFont="1" applyBorder="1" applyAlignment="1">
      <alignment horizontal="center" vertical="center" wrapText="1"/>
    </xf>
    <xf numFmtId="1" fontId="36" fillId="0" borderId="79" xfId="0" applyNumberFormat="1" applyFont="1" applyBorder="1" applyAlignment="1">
      <alignment horizontal="right" vertical="center" wrapText="1"/>
    </xf>
    <xf numFmtId="49" fontId="29" fillId="0" borderId="80" xfId="0" applyNumberFormat="1" applyFont="1" applyBorder="1" applyAlignment="1">
      <alignment horizontal="center" vertical="center"/>
    </xf>
    <xf numFmtId="0" fontId="24" fillId="0" borderId="80" xfId="0" applyFont="1" applyBorder="1" applyAlignment="1">
      <alignment horizontal="center" vertical="center"/>
    </xf>
    <xf numFmtId="49" fontId="36" fillId="0" borderId="75" xfId="0" applyNumberFormat="1" applyFont="1" applyBorder="1" applyAlignment="1">
      <alignment horizontal="center" vertical="center"/>
    </xf>
    <xf numFmtId="0" fontId="36" fillId="0" borderId="75" xfId="0" applyFont="1" applyBorder="1" applyAlignment="1">
      <alignment horizontal="center" vertical="center"/>
    </xf>
    <xf numFmtId="1" fontId="36" fillId="0" borderId="75" xfId="0" applyNumberFormat="1" applyFont="1" applyBorder="1" applyAlignment="1">
      <alignment horizontal="center" vertical="center" wrapText="1"/>
    </xf>
    <xf numFmtId="165" fontId="27" fillId="0" borderId="75" xfId="0" applyNumberFormat="1" applyFont="1" applyBorder="1" applyAlignment="1">
      <alignment horizontal="right" vertical="center"/>
    </xf>
    <xf numFmtId="1" fontId="37" fillId="0" borderId="75" xfId="0" applyNumberFormat="1" applyFont="1" applyBorder="1" applyAlignment="1">
      <alignment horizontal="center" vertical="center"/>
    </xf>
    <xf numFmtId="1" fontId="37" fillId="0" borderId="75" xfId="0" applyNumberFormat="1" applyFont="1" applyBorder="1" applyAlignment="1">
      <alignment horizontal="center" vertical="center" wrapText="1"/>
    </xf>
    <xf numFmtId="49" fontId="38" fillId="0" borderId="75" xfId="0" applyNumberFormat="1" applyFont="1" applyBorder="1" applyAlignment="1">
      <alignment horizontal="center" vertical="center" wrapText="1"/>
    </xf>
    <xf numFmtId="49" fontId="39" fillId="0" borderId="75" xfId="0" applyNumberFormat="1" applyFont="1" applyBorder="1" applyAlignment="1">
      <alignment horizontal="center" vertical="center" wrapText="1"/>
    </xf>
    <xf numFmtId="0" fontId="36" fillId="0" borderId="76" xfId="0" applyFont="1" applyBorder="1" applyAlignment="1">
      <alignment horizontal="center" vertical="center" wrapText="1"/>
    </xf>
    <xf numFmtId="0" fontId="36" fillId="0" borderId="78" xfId="0" applyFont="1" applyBorder="1" applyAlignment="1">
      <alignment horizontal="center" vertical="center" wrapText="1"/>
    </xf>
    <xf numFmtId="1" fontId="36" fillId="21" borderId="79" xfId="0" applyNumberFormat="1" applyFont="1" applyFill="1" applyBorder="1" applyAlignment="1">
      <alignment horizontal="center" vertical="center" wrapText="1"/>
    </xf>
    <xf numFmtId="1" fontId="36" fillId="19" borderId="77" xfId="0" applyNumberFormat="1" applyFont="1" applyFill="1" applyBorder="1" applyAlignment="1">
      <alignment horizontal="center" vertical="center" wrapText="1"/>
    </xf>
    <xf numFmtId="0" fontId="36" fillId="0" borderId="81" xfId="0" applyFont="1" applyBorder="1" applyAlignment="1">
      <alignment horizontal="center" vertical="center" wrapText="1"/>
    </xf>
    <xf numFmtId="1" fontId="36" fillId="18" borderId="32" xfId="0" applyNumberFormat="1" applyFont="1" applyFill="1" applyBorder="1" applyAlignment="1">
      <alignment horizontal="center" vertical="center" wrapText="1"/>
    </xf>
    <xf numFmtId="1" fontId="36" fillId="0" borderId="32" xfId="0" applyNumberFormat="1" applyFont="1" applyBorder="1" applyAlignment="1">
      <alignment horizontal="center" vertical="center" wrapText="1"/>
    </xf>
    <xf numFmtId="1" fontId="36" fillId="0" borderId="32" xfId="0" applyNumberFormat="1" applyFont="1" applyBorder="1" applyAlignment="1">
      <alignment horizontal="right" vertical="center" wrapText="1"/>
    </xf>
    <xf numFmtId="49" fontId="29" fillId="0" borderId="31" xfId="0" applyNumberFormat="1" applyFont="1" applyBorder="1" applyAlignment="1">
      <alignment horizontal="center" vertical="center"/>
    </xf>
    <xf numFmtId="0" fontId="24" fillId="0" borderId="31" xfId="0" applyFont="1" applyBorder="1" applyAlignment="1">
      <alignment horizontal="center" vertical="center"/>
    </xf>
    <xf numFmtId="49" fontId="36" fillId="0" borderId="62" xfId="0" applyNumberFormat="1" applyFont="1" applyBorder="1" applyAlignment="1">
      <alignment horizontal="center" vertical="center"/>
    </xf>
    <xf numFmtId="0" fontId="36" fillId="0" borderId="62" xfId="0" applyFont="1" applyBorder="1" applyAlignment="1">
      <alignment horizontal="center" vertical="center"/>
    </xf>
    <xf numFmtId="1" fontId="36" fillId="0" borderId="62" xfId="0" applyNumberFormat="1" applyFont="1" applyBorder="1" applyAlignment="1">
      <alignment horizontal="center" vertical="center" wrapText="1"/>
    </xf>
    <xf numFmtId="165" fontId="36" fillId="0" borderId="62" xfId="0" applyNumberFormat="1" applyFont="1" applyBorder="1" applyAlignment="1">
      <alignment horizontal="right" vertical="center"/>
    </xf>
    <xf numFmtId="165" fontId="27" fillId="0" borderId="62" xfId="0" applyNumberFormat="1" applyFont="1" applyBorder="1" applyAlignment="1">
      <alignment horizontal="right" vertical="center"/>
    </xf>
    <xf numFmtId="1" fontId="37" fillId="0" borderId="62" xfId="0" applyNumberFormat="1" applyFont="1" applyBorder="1" applyAlignment="1">
      <alignment horizontal="center" vertical="center"/>
    </xf>
    <xf numFmtId="1" fontId="37" fillId="0" borderId="62" xfId="0" applyNumberFormat="1" applyFont="1" applyBorder="1" applyAlignment="1">
      <alignment horizontal="center" vertical="center" wrapText="1"/>
    </xf>
    <xf numFmtId="49" fontId="38" fillId="0" borderId="62" xfId="0" applyNumberFormat="1" applyFont="1" applyBorder="1" applyAlignment="1">
      <alignment horizontal="center" vertical="center" wrapText="1"/>
    </xf>
    <xf numFmtId="49" fontId="39" fillId="0" borderId="62" xfId="0" applyNumberFormat="1" applyFont="1" applyBorder="1" applyAlignment="1">
      <alignment horizontal="center" vertical="center" wrapText="1"/>
    </xf>
    <xf numFmtId="1" fontId="36" fillId="20" borderId="77" xfId="0" applyNumberFormat="1" applyFont="1" applyFill="1" applyBorder="1" applyAlignment="1">
      <alignment horizontal="center" vertical="center" wrapText="1"/>
    </xf>
    <xf numFmtId="165" fontId="36" fillId="0" borderId="23" xfId="0" applyNumberFormat="1" applyFont="1" applyBorder="1" applyAlignment="1">
      <alignment horizontal="right" vertical="center"/>
    </xf>
    <xf numFmtId="1" fontId="36" fillId="19" borderId="32" xfId="0" applyNumberFormat="1" applyFont="1" applyFill="1" applyBorder="1" applyAlignment="1">
      <alignment horizontal="center" vertical="center" wrapText="1"/>
    </xf>
    <xf numFmtId="1" fontId="36" fillId="20" borderId="32" xfId="0" applyNumberFormat="1" applyFont="1" applyFill="1" applyBorder="1" applyAlignment="1">
      <alignment horizontal="center" vertical="center" wrapText="1"/>
    </xf>
    <xf numFmtId="0" fontId="35" fillId="22" borderId="12" xfId="0" applyFont="1" applyFill="1" applyBorder="1" applyAlignment="1">
      <alignment horizontal="center" vertical="center"/>
    </xf>
    <xf numFmtId="0" fontId="35" fillId="19" borderId="0" xfId="0" applyFont="1" applyFill="1" applyAlignment="1">
      <alignment horizontal="center" vertical="center"/>
    </xf>
    <xf numFmtId="0" fontId="35" fillId="20" borderId="0" xfId="0" applyFont="1" applyFill="1" applyAlignment="1">
      <alignment horizontal="center" vertical="center"/>
    </xf>
    <xf numFmtId="0" fontId="35" fillId="21" borderId="0" xfId="0" applyFont="1" applyFill="1" applyAlignment="1">
      <alignment horizontal="center" vertical="center"/>
    </xf>
    <xf numFmtId="165" fontId="21" fillId="0" borderId="77" xfId="0" applyNumberFormat="1" applyFont="1" applyBorder="1" applyAlignment="1">
      <alignment vertical="center"/>
    </xf>
    <xf numFmtId="165" fontId="21" fillId="0" borderId="82" xfId="0" applyNumberFormat="1" applyFont="1" applyBorder="1" applyAlignment="1">
      <alignment vertical="center"/>
    </xf>
    <xf numFmtId="0" fontId="21" fillId="0" borderId="83" xfId="0" applyFont="1" applyBorder="1" applyAlignment="1">
      <alignment horizontal="left"/>
    </xf>
    <xf numFmtId="0" fontId="21" fillId="0" borderId="84" xfId="0" applyFont="1" applyBorder="1" applyAlignment="1">
      <alignment horizontal="right"/>
    </xf>
    <xf numFmtId="4" fontId="21" fillId="0" borderId="85" xfId="0" applyNumberFormat="1" applyFont="1" applyBorder="1"/>
    <xf numFmtId="1" fontId="21" fillId="0" borderId="86" xfId="0" applyNumberFormat="1" applyFont="1" applyBorder="1" applyAlignment="1">
      <alignment horizontal="right" vertical="center"/>
    </xf>
    <xf numFmtId="0" fontId="21" fillId="0" borderId="86" xfId="0" applyFont="1" applyBorder="1" applyAlignment="1">
      <alignment horizontal="right" vertical="center"/>
    </xf>
    <xf numFmtId="3" fontId="21" fillId="0" borderId="86" xfId="0" applyNumberFormat="1" applyFont="1" applyBorder="1" applyAlignment="1">
      <alignment horizontal="right" vertical="center"/>
    </xf>
    <xf numFmtId="165" fontId="21" fillId="0" borderId="87" xfId="0" applyNumberFormat="1" applyFont="1" applyBorder="1" applyAlignment="1">
      <alignment vertical="center"/>
    </xf>
    <xf numFmtId="165" fontId="21" fillId="0" borderId="88" xfId="0" applyNumberFormat="1" applyFont="1" applyBorder="1" applyAlignment="1">
      <alignment vertical="center"/>
    </xf>
    <xf numFmtId="0" fontId="21" fillId="22" borderId="68" xfId="0" applyFont="1" applyFill="1" applyBorder="1" applyAlignment="1">
      <alignment horizontal="left"/>
    </xf>
    <xf numFmtId="0" fontId="21" fillId="19" borderId="69" xfId="0" applyFont="1" applyFill="1" applyBorder="1" applyAlignment="1">
      <alignment horizontal="left"/>
    </xf>
    <xf numFmtId="0" fontId="21" fillId="20" borderId="69" xfId="0" applyFont="1" applyFill="1" applyBorder="1" applyAlignment="1">
      <alignment horizontal="left"/>
    </xf>
    <xf numFmtId="0" fontId="21" fillId="21" borderId="70" xfId="0" applyFont="1" applyFill="1" applyBorder="1" applyAlignment="1">
      <alignment horizontal="left"/>
    </xf>
    <xf numFmtId="0" fontId="24" fillId="0" borderId="0" xfId="0" applyFont="1" applyAlignment="1">
      <alignment horizontal="center" vertical="center" wrapText="1"/>
    </xf>
    <xf numFmtId="0" fontId="49" fillId="0" borderId="52" xfId="0" applyFont="1" applyBorder="1" applyAlignment="1">
      <alignment horizontal="center" vertical="center" textRotation="90" wrapText="1"/>
    </xf>
    <xf numFmtId="0" fontId="49" fillId="0" borderId="89" xfId="0" applyFont="1" applyBorder="1" applyAlignment="1">
      <alignment horizontal="center" vertical="center" textRotation="90" wrapText="1"/>
    </xf>
    <xf numFmtId="0" fontId="49" fillId="0" borderId="90" xfId="0" applyFont="1" applyBorder="1" applyAlignment="1">
      <alignment horizontal="center" vertical="center" textRotation="90" wrapText="1"/>
    </xf>
    <xf numFmtId="0" fontId="49" fillId="0" borderId="55" xfId="0" applyFont="1" applyBorder="1" applyAlignment="1">
      <alignment horizontal="center" vertical="center" textRotation="90" wrapText="1"/>
    </xf>
    <xf numFmtId="49" fontId="26" fillId="0" borderId="12" xfId="0" applyNumberFormat="1" applyFont="1" applyBorder="1" applyAlignment="1">
      <alignment horizontal="center"/>
    </xf>
    <xf numFmtId="49" fontId="26" fillId="0" borderId="19" xfId="0" applyNumberFormat="1" applyFont="1" applyBorder="1" applyAlignment="1">
      <alignment horizontal="center"/>
    </xf>
    <xf numFmtId="49" fontId="24" fillId="0" borderId="15" xfId="0" applyNumberFormat="1" applyFont="1" applyBorder="1" applyAlignment="1">
      <alignment horizontal="center" vertical="center" wrapText="1"/>
    </xf>
    <xf numFmtId="49" fontId="24" fillId="0" borderId="19" xfId="0" applyNumberFormat="1" applyFont="1" applyBorder="1" applyAlignment="1">
      <alignment horizontal="center" vertical="center" wrapText="1"/>
    </xf>
    <xf numFmtId="49" fontId="24" fillId="0" borderId="14" xfId="0" applyNumberFormat="1" applyFont="1" applyBorder="1" applyAlignment="1">
      <alignment horizontal="center" vertical="center" wrapText="1"/>
    </xf>
    <xf numFmtId="49" fontId="24" fillId="0" borderId="5" xfId="0" applyNumberFormat="1" applyFont="1" applyBorder="1" applyAlignment="1">
      <alignment horizontal="center" vertical="center" wrapText="1"/>
    </xf>
    <xf numFmtId="49" fontId="24" fillId="0" borderId="21" xfId="0" applyNumberFormat="1" applyFont="1" applyBorder="1" applyAlignment="1">
      <alignment horizontal="center" vertical="center" wrapText="1"/>
    </xf>
    <xf numFmtId="49" fontId="24" fillId="0" borderId="22" xfId="0" applyNumberFormat="1" applyFont="1" applyBorder="1" applyAlignment="1">
      <alignment horizontal="center" vertical="center" wrapText="1"/>
    </xf>
    <xf numFmtId="0" fontId="24" fillId="0" borderId="22" xfId="0" applyFont="1" applyBorder="1" applyAlignment="1">
      <alignment horizontal="center" vertical="center" wrapText="1"/>
    </xf>
    <xf numFmtId="49" fontId="26" fillId="0" borderId="0" xfId="0" applyNumberFormat="1" applyFont="1" applyAlignment="1">
      <alignment horizontal="center" vertical="top"/>
    </xf>
    <xf numFmtId="49" fontId="26" fillId="0" borderId="18" xfId="0" applyNumberFormat="1" applyFont="1" applyBorder="1" applyAlignment="1">
      <alignment horizontal="center" vertical="top"/>
    </xf>
    <xf numFmtId="0" fontId="24" fillId="0" borderId="14" xfId="0" applyFont="1" applyBorder="1" applyAlignment="1">
      <alignment horizontal="center" vertical="center" wrapText="1"/>
    </xf>
    <xf numFmtId="49" fontId="24" fillId="0" borderId="13" xfId="0" applyNumberFormat="1" applyFont="1" applyBorder="1" applyAlignment="1">
      <alignment horizontal="center" vertical="center" wrapText="1"/>
    </xf>
    <xf numFmtId="0" fontId="24" fillId="0" borderId="0" xfId="0" applyFont="1" applyAlignment="1">
      <alignment horizontal="right"/>
    </xf>
    <xf numFmtId="0" fontId="24" fillId="0" borderId="38" xfId="0" applyFont="1" applyBorder="1"/>
    <xf numFmtId="0" fontId="24" fillId="0" borderId="0" xfId="0" applyFont="1"/>
    <xf numFmtId="0" fontId="24" fillId="0" borderId="21" xfId="0" applyFont="1" applyBorder="1" applyAlignment="1">
      <alignment horizontal="center" vertical="center" wrapText="1"/>
    </xf>
    <xf numFmtId="0" fontId="24" fillId="0" borderId="13" xfId="0" applyFont="1" applyBorder="1" applyAlignment="1">
      <alignment horizontal="center" vertical="center" wrapText="1"/>
    </xf>
    <xf numFmtId="49" fontId="24" fillId="0" borderId="27" xfId="0" applyNumberFormat="1" applyFont="1" applyBorder="1" applyAlignment="1">
      <alignment horizontal="center" vertical="center" wrapText="1"/>
    </xf>
    <xf numFmtId="0" fontId="24" fillId="0" borderId="27" xfId="0" applyFont="1" applyBorder="1" applyAlignment="1">
      <alignment horizontal="center" vertical="center" wrapText="1"/>
    </xf>
    <xf numFmtId="0" fontId="24" fillId="0" borderId="15" xfId="0" applyFont="1" applyBorder="1" applyAlignment="1">
      <alignment horizontal="center" vertical="center" wrapText="1"/>
    </xf>
    <xf numFmtId="0" fontId="24" fillId="0" borderId="12" xfId="0" applyFont="1" applyBorder="1" applyAlignment="1">
      <alignment horizontal="center" vertical="center" wrapText="1"/>
    </xf>
    <xf numFmtId="0" fontId="24" fillId="0" borderId="40" xfId="0" applyFont="1" applyBorder="1" applyAlignment="1">
      <alignment horizontal="center" vertical="center" wrapText="1"/>
    </xf>
    <xf numFmtId="0" fontId="24" fillId="0" borderId="11" xfId="0" applyFont="1" applyBorder="1" applyAlignment="1">
      <alignment horizontal="center" vertical="center" wrapText="1"/>
    </xf>
    <xf numFmtId="0" fontId="24" fillId="0" borderId="42" xfId="0" applyFont="1" applyBorder="1" applyAlignment="1">
      <alignment horizontal="center" vertical="center" wrapText="1"/>
    </xf>
    <xf numFmtId="1" fontId="42" fillId="0" borderId="27" xfId="0" applyNumberFormat="1" applyFont="1" applyBorder="1" applyAlignment="1">
      <alignment horizontal="center" vertical="center"/>
    </xf>
    <xf numFmtId="2" fontId="32" fillId="0" borderId="21" xfId="0" applyNumberFormat="1" applyFont="1" applyBorder="1" applyAlignment="1">
      <alignment horizontal="center" vertical="center" textRotation="90" wrapText="1"/>
    </xf>
    <xf numFmtId="2" fontId="32" fillId="0" borderId="22" xfId="0" applyNumberFormat="1" applyFont="1" applyBorder="1" applyAlignment="1">
      <alignment horizontal="center" vertical="center" textRotation="90" wrapText="1"/>
    </xf>
    <xf numFmtId="2" fontId="32" fillId="0" borderId="13" xfId="0" applyNumberFormat="1" applyFont="1" applyBorder="1" applyAlignment="1">
      <alignment horizontal="center" vertical="center" textRotation="90" wrapText="1"/>
    </xf>
    <xf numFmtId="1" fontId="22" fillId="0" borderId="56" xfId="0" applyNumberFormat="1" applyFont="1" applyBorder="1" applyAlignment="1">
      <alignment horizontal="center" vertical="center"/>
    </xf>
    <xf numFmtId="0" fontId="21" fillId="0" borderId="44" xfId="0" applyFont="1" applyBorder="1" applyAlignment="1">
      <alignment horizontal="center"/>
    </xf>
    <xf numFmtId="0" fontId="21" fillId="0" borderId="46" xfId="0" applyFont="1" applyBorder="1" applyAlignment="1">
      <alignment horizontal="center"/>
    </xf>
    <xf numFmtId="1" fontId="3" fillId="0" borderId="0" xfId="0" applyNumberFormat="1" applyFont="1" applyAlignment="1">
      <alignment horizontal="center" vertical="center"/>
    </xf>
    <xf numFmtId="2" fontId="24" fillId="0" borderId="73" xfId="0" applyNumberFormat="1" applyFont="1" applyBorder="1" applyAlignment="1">
      <alignment horizontal="center" vertical="center" wrapText="1"/>
    </xf>
    <xf numFmtId="2" fontId="24" fillId="0" borderId="71" xfId="0" applyNumberFormat="1" applyFont="1" applyBorder="1" applyAlignment="1">
      <alignment horizontal="center" vertical="center" wrapText="1"/>
    </xf>
    <xf numFmtId="2" fontId="24" fillId="0" borderId="74" xfId="0" applyNumberFormat="1" applyFont="1" applyBorder="1" applyAlignment="1">
      <alignment horizontal="center" vertical="center" wrapText="1"/>
    </xf>
    <xf numFmtId="2" fontId="32" fillId="0" borderId="51" xfId="0" applyNumberFormat="1" applyFont="1" applyBorder="1" applyAlignment="1">
      <alignment horizontal="center" vertical="center" textRotation="90" wrapText="1"/>
    </xf>
    <xf numFmtId="0" fontId="50" fillId="23" borderId="61" xfId="0" applyFont="1" applyFill="1" applyBorder="1" applyAlignment="1">
      <alignment horizontal="center" vertical="center"/>
    </xf>
    <xf numFmtId="0" fontId="50" fillId="23" borderId="54" xfId="0" applyFont="1" applyFill="1" applyBorder="1" applyAlignment="1">
      <alignment horizontal="center" vertical="center"/>
    </xf>
    <xf numFmtId="0" fontId="50" fillId="23" borderId="92" xfId="0" applyFont="1" applyFill="1" applyBorder="1" applyAlignment="1">
      <alignment horizontal="center" vertical="center"/>
    </xf>
    <xf numFmtId="0" fontId="50" fillId="23" borderId="27" xfId="0" applyFont="1" applyFill="1" applyBorder="1" applyAlignment="1">
      <alignment horizontal="center" vertical="center"/>
    </xf>
    <xf numFmtId="0" fontId="50" fillId="23" borderId="93" xfId="0" applyFont="1" applyFill="1" applyBorder="1" applyAlignment="1">
      <alignment horizontal="center" vertical="center"/>
    </xf>
    <xf numFmtId="0" fontId="0" fillId="23" borderId="94" xfId="0" applyFill="1" applyBorder="1" applyAlignment="1">
      <alignment horizontal="center" vertical="center"/>
    </xf>
    <xf numFmtId="0" fontId="0" fillId="23" borderId="57" xfId="0" applyFill="1" applyBorder="1" applyAlignment="1">
      <alignment horizontal="center" vertical="center"/>
    </xf>
    <xf numFmtId="0" fontId="0" fillId="23" borderId="95" xfId="0" applyFill="1" applyBorder="1" applyAlignment="1">
      <alignment horizontal="center" vertical="center"/>
    </xf>
    <xf numFmtId="0" fontId="0" fillId="0" borderId="37" xfId="0" applyBorder="1"/>
    <xf numFmtId="0" fontId="0" fillId="0" borderId="0" xfId="0" applyBorder="1"/>
    <xf numFmtId="0" fontId="0" fillId="0" borderId="38" xfId="0" applyBorder="1"/>
    <xf numFmtId="0" fontId="0" fillId="0" borderId="96" xfId="0" applyBorder="1"/>
    <xf numFmtId="0" fontId="0" fillId="0" borderId="56" xfId="0" applyBorder="1"/>
    <xf numFmtId="0" fontId="0" fillId="0" borderId="97" xfId="0" applyBorder="1"/>
    <xf numFmtId="0" fontId="50" fillId="23" borderId="91" xfId="0" quotePrefix="1" applyFont="1" applyFill="1" applyBorder="1" applyAlignment="1">
      <alignment horizontal="center" vertical="center"/>
    </xf>
  </cellXfs>
  <cellStyles count="45">
    <cellStyle name="20% — akcent 1" xfId="1" builtinId="30" customBuiltin="1"/>
    <cellStyle name="20% — akcent 2" xfId="2" builtinId="34" customBuiltin="1"/>
    <cellStyle name="20% — akcent 3" xfId="3" builtinId="38" customBuiltin="1"/>
    <cellStyle name="20% — akcent 4" xfId="4" builtinId="42" customBuiltin="1"/>
    <cellStyle name="20% — akcent 5" xfId="5" builtinId="46" customBuiltin="1"/>
    <cellStyle name="20% — akcent 6" xfId="6" builtinId="50" customBuiltin="1"/>
    <cellStyle name="40% — akcent 1" xfId="7" builtinId="31" customBuiltin="1"/>
    <cellStyle name="40% — akcent 2" xfId="8" builtinId="35" customBuiltin="1"/>
    <cellStyle name="40% — akcent 3" xfId="9" builtinId="39" customBuiltin="1"/>
    <cellStyle name="40% — akcent 4" xfId="10" builtinId="43" customBuiltin="1"/>
    <cellStyle name="40% — akcent 5" xfId="11" builtinId="47" customBuiltin="1"/>
    <cellStyle name="40% — akcent 6" xfId="12" builtinId="51" customBuiltin="1"/>
    <cellStyle name="60% — akcent 1" xfId="13" builtinId="32" customBuiltin="1"/>
    <cellStyle name="60% — akcent 2" xfId="14" builtinId="36" customBuiltin="1"/>
    <cellStyle name="60% — akcent 3" xfId="15" builtinId="40" customBuiltin="1"/>
    <cellStyle name="60% — akcent 4" xfId="16" builtinId="44" customBuiltin="1"/>
    <cellStyle name="60% — akcent 5" xfId="17" builtinId="48" customBuiltin="1"/>
    <cellStyle name="60% — akcent 6" xfId="18" builtinId="52" customBuiltin="1"/>
    <cellStyle name="Akcent 1" xfId="19" builtinId="29" customBuiltin="1"/>
    <cellStyle name="Akcent 2" xfId="20" builtinId="33" customBuiltin="1"/>
    <cellStyle name="Akcent 3" xfId="21" builtinId="37" customBuiltin="1"/>
    <cellStyle name="Akcent 4" xfId="22" builtinId="41" customBuiltin="1"/>
    <cellStyle name="Akcent 5" xfId="23" builtinId="45" customBuiltin="1"/>
    <cellStyle name="Akcent 6" xfId="24" builtinId="49" customBuiltin="1"/>
    <cellStyle name="Dane wejściowe" xfId="25" builtinId="20" customBuiltin="1"/>
    <cellStyle name="Dane wyjściowe" xfId="26" builtinId="21" customBuiltin="1"/>
    <cellStyle name="Dobry" xfId="27" builtinId="26" customBuiltin="1"/>
    <cellStyle name="Dziesiętny 2" xfId="44" xr:uid="{124D4C77-6109-43FA-A0F4-5C45AB8582EC}"/>
    <cellStyle name="Komórka połączona" xfId="28" builtinId="24" customBuiltin="1"/>
    <cellStyle name="Komórka zaznaczona" xfId="29" builtinId="23" customBuiltin="1"/>
    <cellStyle name="le1" xfId="30" xr:uid="{FA44DEB4-983C-481E-A0F8-F1BA042B6FDC}"/>
    <cellStyle name="Nagłówek 1" xfId="31" builtinId="16" customBuiltin="1"/>
    <cellStyle name="Nagłówek 2" xfId="32" builtinId="17" customBuiltin="1"/>
    <cellStyle name="Nagłówek 3" xfId="33" builtinId="18" customBuiltin="1"/>
    <cellStyle name="Nagłówek 4" xfId="34" builtinId="19" customBuiltin="1"/>
    <cellStyle name="Neutralny" xfId="35" builtinId="28" customBuiltin="1"/>
    <cellStyle name="Normalny" xfId="0" builtinId="0"/>
    <cellStyle name="Obliczenia" xfId="36" builtinId="22" customBuiltin="1"/>
    <cellStyle name="Suma" xfId="37" builtinId="25" customBuiltin="1"/>
    <cellStyle name="Tekst objaśnienia" xfId="38" builtinId="53" customBuiltin="1"/>
    <cellStyle name="Tekst ostrzeżenia" xfId="39" builtinId="11" customBuiltin="1"/>
    <cellStyle name="Tytuł" xfId="40" builtinId="15" customBuiltin="1"/>
    <cellStyle name="Tytuł 2" xfId="43" xr:uid="{AF63241B-8F2E-4EB6-98CC-DC487DC6684A}"/>
    <cellStyle name="Uwaga" xfId="41" builtinId="10" customBuiltin="1"/>
    <cellStyle name="Zły" xfId="42" builtinId="27" customBuiltin="1"/>
  </cellStyles>
  <dxfs count="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FF99FF"/>
      <color rgb="FFFFCCCC"/>
      <color rgb="FFFF99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28575</xdr:colOff>
      <xdr:row>0</xdr:row>
      <xdr:rowOff>47625</xdr:rowOff>
    </xdr:from>
    <xdr:to>
      <xdr:col>4</xdr:col>
      <xdr:colOff>106507</xdr:colOff>
      <xdr:row>2</xdr:row>
      <xdr:rowOff>90054</xdr:rowOff>
    </xdr:to>
    <xdr:pic>
      <xdr:nvPicPr>
        <xdr:cNvPr id="2" name="Obraz 1">
          <a:extLst>
            <a:ext uri="{FF2B5EF4-FFF2-40B4-BE49-F238E27FC236}">
              <a16:creationId xmlns:a16="http://schemas.microsoft.com/office/drawing/2014/main" id="{D2D8A76B-A4E6-420E-8A6E-3B061866663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7200" y="47625"/>
          <a:ext cx="1878157" cy="36627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Pakiet 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62B2834-0945-4C86-B050-729E968D9F19}">
  <sheetPr codeName="Arkusz1"/>
  <dimension ref="A1:X141"/>
  <sheetViews>
    <sheetView tabSelected="1" zoomScale="90" zoomScaleNormal="90" zoomScaleSheetLayoutView="100" workbookViewId="0">
      <pane xSplit="6" ySplit="14" topLeftCell="G15" activePane="bottomRight" state="frozen"/>
      <selection pane="topRight" activeCell="G1" sqref="G1"/>
      <selection pane="bottomLeft" activeCell="A14" sqref="A14"/>
      <selection pane="bottomRight" activeCell="AB18" sqref="AB18"/>
    </sheetView>
  </sheetViews>
  <sheetFormatPr defaultColWidth="6.85546875" defaultRowHeight="12.75"/>
  <cols>
    <col min="1" max="1" width="6.28515625" style="4" customWidth="1"/>
    <col min="2" max="3" width="3.85546875" style="4" customWidth="1"/>
    <col min="4" max="4" width="19.28515625" style="4" customWidth="1"/>
    <col min="5" max="5" width="22.42578125" style="1" bestFit="1" customWidth="1"/>
    <col min="6" max="6" width="5.5703125" style="1" customWidth="1"/>
    <col min="7" max="7" width="36.42578125" style="1" customWidth="1"/>
    <col min="8" max="8" width="4.140625" style="1" customWidth="1"/>
    <col min="9" max="9" width="8.28515625" style="1" customWidth="1"/>
    <col min="10" max="10" width="5.140625" style="1" customWidth="1"/>
    <col min="11" max="11" width="11.140625" style="1" customWidth="1"/>
    <col min="12" max="12" width="13.7109375" customWidth="1"/>
    <col min="13" max="13" width="7.28515625" bestFit="1" customWidth="1"/>
    <col min="14" max="14" width="8" customWidth="1"/>
    <col min="15" max="15" width="6.7109375" customWidth="1"/>
    <col min="16" max="16" width="14.7109375" hidden="1" customWidth="1"/>
    <col min="17" max="17" width="5.7109375" customWidth="1"/>
    <col min="18" max="18" width="11.7109375" style="1" customWidth="1"/>
    <col min="19" max="19" width="5.7109375" hidden="1" customWidth="1"/>
    <col min="20" max="20" width="11.7109375" style="1" hidden="1" customWidth="1"/>
    <col min="21" max="21" width="1.42578125" hidden="1" customWidth="1"/>
    <col min="22" max="22" width="17.42578125" customWidth="1"/>
    <col min="23" max="23" width="17.28515625" customWidth="1"/>
    <col min="24" max="24" width="19.5703125" customWidth="1"/>
    <col min="25" max="25" width="11.42578125" customWidth="1"/>
  </cols>
  <sheetData>
    <row r="1" spans="1:24">
      <c r="A1" s="47"/>
      <c r="B1" s="48"/>
      <c r="C1" s="48"/>
      <c r="D1" s="48"/>
      <c r="E1" s="49"/>
      <c r="F1" s="49"/>
      <c r="G1" s="49"/>
      <c r="H1" s="49"/>
      <c r="I1" s="49"/>
      <c r="J1" s="49"/>
      <c r="K1" s="49"/>
      <c r="L1" s="50"/>
      <c r="M1" s="50"/>
      <c r="N1" s="50"/>
      <c r="O1" s="50"/>
      <c r="P1" s="50"/>
      <c r="Q1" s="50"/>
      <c r="R1" s="51"/>
      <c r="S1" s="50"/>
      <c r="T1" s="51"/>
    </row>
    <row r="2" spans="1:24" ht="12.75" customHeight="1">
      <c r="A2" s="52"/>
      <c r="B2" s="53"/>
      <c r="C2" s="53"/>
      <c r="D2" s="53"/>
      <c r="E2" s="54"/>
      <c r="F2" s="54"/>
      <c r="G2" s="54"/>
      <c r="H2" s="54"/>
      <c r="I2" s="54"/>
      <c r="J2" s="54"/>
      <c r="K2" s="55" t="s">
        <v>139</v>
      </c>
      <c r="L2" s="56"/>
      <c r="M2" s="56"/>
      <c r="N2" s="56"/>
      <c r="O2" s="296"/>
      <c r="P2" s="296"/>
      <c r="Q2" s="296"/>
      <c r="R2" s="297"/>
      <c r="S2" s="56"/>
      <c r="T2" s="56"/>
    </row>
    <row r="3" spans="1:24">
      <c r="A3" s="52"/>
      <c r="B3" s="53"/>
      <c r="C3" s="53"/>
      <c r="D3" s="53"/>
      <c r="E3" s="54"/>
      <c r="F3" s="54"/>
      <c r="G3" s="54"/>
      <c r="H3" s="54"/>
      <c r="I3" s="54"/>
      <c r="J3" s="54"/>
      <c r="K3" s="54"/>
      <c r="L3" s="57"/>
      <c r="M3" s="57"/>
      <c r="N3" s="57"/>
      <c r="O3" s="57"/>
      <c r="P3" s="57"/>
      <c r="Q3" s="57"/>
      <c r="R3" s="58"/>
      <c r="S3" s="57"/>
      <c r="T3" s="58"/>
    </row>
    <row r="4" spans="1:24" ht="15.75">
      <c r="A4" s="59"/>
      <c r="B4" s="60"/>
      <c r="C4" s="60"/>
      <c r="D4" s="283" t="s">
        <v>38</v>
      </c>
      <c r="E4" s="283"/>
      <c r="F4" s="283"/>
      <c r="G4" s="283"/>
      <c r="H4" s="283"/>
      <c r="I4" s="284"/>
      <c r="J4" s="61"/>
      <c r="K4" s="62" t="s">
        <v>39</v>
      </c>
      <c r="L4" s="63"/>
      <c r="M4" s="61"/>
      <c r="N4" s="61"/>
      <c r="O4" s="61"/>
      <c r="P4" s="61"/>
      <c r="Q4" s="64"/>
      <c r="R4" s="61"/>
      <c r="S4" s="64"/>
      <c r="T4"/>
    </row>
    <row r="5" spans="1:24" ht="15.75">
      <c r="A5" s="52"/>
      <c r="B5" s="53"/>
      <c r="C5" s="53"/>
      <c r="D5" s="292" t="s">
        <v>40</v>
      </c>
      <c r="E5" s="292"/>
      <c r="F5" s="292"/>
      <c r="G5" s="292"/>
      <c r="H5" s="292"/>
      <c r="I5" s="293"/>
      <c r="J5" s="56"/>
      <c r="K5" s="54"/>
      <c r="L5" s="298"/>
      <c r="M5" s="298"/>
      <c r="N5" s="298"/>
      <c r="O5" s="298"/>
      <c r="P5" s="298"/>
      <c r="Q5" s="298"/>
      <c r="R5" s="297"/>
      <c r="S5" s="56"/>
      <c r="T5" s="56"/>
    </row>
    <row r="6" spans="1:24" ht="4.5" customHeight="1">
      <c r="A6" s="65"/>
      <c r="B6" s="66"/>
      <c r="C6" s="66"/>
      <c r="D6" s="66"/>
      <c r="E6" s="67"/>
      <c r="F6" s="67"/>
      <c r="G6" s="68"/>
      <c r="H6" s="68"/>
      <c r="I6" s="69"/>
      <c r="J6" s="68"/>
      <c r="K6" s="67"/>
      <c r="L6" s="70"/>
      <c r="M6" s="70"/>
      <c r="N6" s="70"/>
      <c r="O6" s="70"/>
      <c r="P6" s="70"/>
      <c r="Q6" s="70"/>
      <c r="R6" s="71"/>
      <c r="S6" s="70"/>
      <c r="T6" s="71"/>
    </row>
    <row r="7" spans="1:24" ht="17.25" customHeight="1">
      <c r="A7" s="59"/>
      <c r="B7" s="60"/>
      <c r="C7" s="60"/>
      <c r="D7" s="72" t="s">
        <v>41</v>
      </c>
      <c r="E7" s="73">
        <v>4680</v>
      </c>
      <c r="F7" s="73"/>
      <c r="G7" s="260" t="s">
        <v>132</v>
      </c>
      <c r="H7" s="74"/>
      <c r="I7" s="75"/>
      <c r="J7" s="76"/>
      <c r="K7" s="62" t="s">
        <v>42</v>
      </c>
      <c r="L7" s="63"/>
      <c r="M7" s="77"/>
      <c r="N7" s="77"/>
      <c r="O7" s="77"/>
      <c r="P7" s="77"/>
      <c r="Q7" s="77"/>
      <c r="R7" s="78"/>
      <c r="S7" s="77"/>
      <c r="T7" s="78"/>
    </row>
    <row r="8" spans="1:24" ht="17.25" customHeight="1">
      <c r="A8" s="52"/>
      <c r="B8" s="53"/>
      <c r="C8" s="53"/>
      <c r="D8" s="177"/>
      <c r="E8" s="178"/>
      <c r="F8" s="178"/>
      <c r="G8" s="261" t="s">
        <v>44</v>
      </c>
      <c r="H8" s="79"/>
      <c r="I8" s="81"/>
      <c r="J8" s="82"/>
      <c r="K8" s="179"/>
      <c r="L8" s="84"/>
      <c r="M8" s="180"/>
      <c r="N8" s="180"/>
      <c r="O8" s="180"/>
      <c r="P8" s="180"/>
      <c r="Q8" s="180"/>
      <c r="R8" s="181"/>
      <c r="S8" s="180"/>
      <c r="T8" s="181"/>
    </row>
    <row r="9" spans="1:24" ht="17.25" customHeight="1">
      <c r="A9" s="52"/>
      <c r="B9" s="53"/>
      <c r="C9" s="53"/>
      <c r="D9" s="177"/>
      <c r="E9" s="178"/>
      <c r="F9" s="178"/>
      <c r="G9" s="262" t="s">
        <v>175</v>
      </c>
      <c r="H9" s="79"/>
      <c r="I9" s="81"/>
      <c r="J9" s="82"/>
      <c r="K9" s="179"/>
      <c r="L9" s="84"/>
      <c r="M9" s="180"/>
      <c r="N9" s="180"/>
      <c r="O9" s="180"/>
      <c r="P9" s="180"/>
      <c r="Q9" s="180"/>
      <c r="R9" s="181"/>
      <c r="S9" s="180"/>
      <c r="T9" s="181"/>
    </row>
    <row r="10" spans="1:24" ht="17.25" customHeight="1" thickBot="1">
      <c r="A10" s="52"/>
      <c r="B10" s="53"/>
      <c r="C10" s="53"/>
      <c r="D10" s="79"/>
      <c r="E10" s="80"/>
      <c r="F10" s="79"/>
      <c r="G10" s="263" t="s">
        <v>138</v>
      </c>
      <c r="H10" s="79"/>
      <c r="I10" s="81"/>
      <c r="J10" s="82"/>
      <c r="K10" s="83"/>
      <c r="L10" s="84"/>
      <c r="M10" s="85"/>
      <c r="N10" s="85"/>
      <c r="O10" s="85"/>
      <c r="P10" s="85"/>
      <c r="Q10" s="85"/>
      <c r="R10" s="86"/>
      <c r="S10" s="85"/>
      <c r="T10" s="86"/>
    </row>
    <row r="11" spans="1:24" s="2" customFormat="1" ht="12.75" customHeight="1">
      <c r="A11" s="316" t="s">
        <v>3</v>
      </c>
      <c r="B11" s="319" t="s">
        <v>43</v>
      </c>
      <c r="C11" s="309" t="s">
        <v>18</v>
      </c>
      <c r="D11" s="285" t="s">
        <v>8</v>
      </c>
      <c r="E11" s="286"/>
      <c r="F11" s="87" t="s">
        <v>24</v>
      </c>
      <c r="G11" s="289" t="s">
        <v>9</v>
      </c>
      <c r="H11" s="88"/>
      <c r="I11" s="289" t="s">
        <v>4</v>
      </c>
      <c r="J11" s="289" t="s">
        <v>5</v>
      </c>
      <c r="K11" s="285" t="s">
        <v>10</v>
      </c>
      <c r="L11" s="299" t="s">
        <v>11</v>
      </c>
      <c r="M11" s="301" t="s">
        <v>13</v>
      </c>
      <c r="N11" s="302"/>
      <c r="O11" s="302"/>
      <c r="P11" s="303" t="s">
        <v>12</v>
      </c>
      <c r="Q11" s="304"/>
      <c r="R11" s="305"/>
      <c r="S11" s="278"/>
      <c r="T11" s="278"/>
      <c r="V11" s="334" t="s">
        <v>179</v>
      </c>
      <c r="W11" s="320"/>
      <c r="X11" s="321"/>
    </row>
    <row r="12" spans="1:24" s="2" customFormat="1" ht="12.75" customHeight="1">
      <c r="A12" s="317"/>
      <c r="B12" s="310"/>
      <c r="C12" s="310"/>
      <c r="D12" s="287"/>
      <c r="E12" s="288"/>
      <c r="F12" s="90"/>
      <c r="G12" s="295"/>
      <c r="H12" s="92"/>
      <c r="I12" s="290"/>
      <c r="J12" s="290"/>
      <c r="K12" s="294"/>
      <c r="L12" s="300"/>
      <c r="M12" s="302"/>
      <c r="N12" s="302"/>
      <c r="O12" s="302"/>
      <c r="P12" s="294"/>
      <c r="Q12" s="306"/>
      <c r="R12" s="307"/>
      <c r="S12" s="278"/>
      <c r="T12" s="278"/>
      <c r="V12" s="322"/>
      <c r="W12" s="323"/>
      <c r="X12" s="324"/>
    </row>
    <row r="13" spans="1:24" ht="18.75" customHeight="1" thickBot="1">
      <c r="A13" s="318"/>
      <c r="B13" s="311"/>
      <c r="C13" s="311"/>
      <c r="D13" s="90" t="s">
        <v>20</v>
      </c>
      <c r="E13" s="91" t="s">
        <v>21</v>
      </c>
      <c r="F13" s="92"/>
      <c r="G13" s="94" t="s">
        <v>19</v>
      </c>
      <c r="H13" s="94" t="s">
        <v>37</v>
      </c>
      <c r="I13" s="300"/>
      <c r="J13" s="291"/>
      <c r="K13" s="93" t="s">
        <v>6</v>
      </c>
      <c r="L13" s="95" t="s">
        <v>6</v>
      </c>
      <c r="M13" s="96" t="s">
        <v>0</v>
      </c>
      <c r="N13" s="96" t="s">
        <v>1</v>
      </c>
      <c r="O13" s="96" t="s">
        <v>2</v>
      </c>
      <c r="P13" s="89" t="s">
        <v>22</v>
      </c>
      <c r="Q13" s="97" t="s">
        <v>25</v>
      </c>
      <c r="R13" s="98" t="s">
        <v>170</v>
      </c>
      <c r="S13" s="97" t="s">
        <v>25</v>
      </c>
      <c r="T13" s="98" t="s">
        <v>170</v>
      </c>
      <c r="V13" s="322"/>
      <c r="W13" s="323"/>
      <c r="X13" s="324"/>
    </row>
    <row r="14" spans="1:24" ht="44.25" customHeight="1" thickBot="1">
      <c r="A14" s="99"/>
      <c r="B14" s="100"/>
      <c r="C14" s="100"/>
      <c r="D14" s="101"/>
      <c r="E14" s="101"/>
      <c r="F14" s="101"/>
      <c r="G14" s="102"/>
      <c r="H14" s="103"/>
      <c r="I14" s="104"/>
      <c r="J14" s="105">
        <f>SUM(J15:J99)</f>
        <v>335</v>
      </c>
      <c r="K14" s="106"/>
      <c r="L14" s="107">
        <f>SUM(L15:L99)</f>
        <v>517950.70000000013</v>
      </c>
      <c r="M14" s="108"/>
      <c r="N14" s="109"/>
      <c r="O14" s="109"/>
      <c r="P14" s="102"/>
      <c r="Q14" s="110"/>
      <c r="R14" s="111"/>
      <c r="S14" s="110"/>
      <c r="T14" s="111"/>
      <c r="V14" s="325" t="s">
        <v>176</v>
      </c>
      <c r="W14" s="326" t="s">
        <v>177</v>
      </c>
      <c r="X14" s="327" t="s">
        <v>178</v>
      </c>
    </row>
    <row r="15" spans="1:24" ht="21" customHeight="1">
      <c r="A15" s="167">
        <v>1</v>
      </c>
      <c r="B15" s="200">
        <v>1</v>
      </c>
      <c r="C15" s="168"/>
      <c r="D15" s="185" t="str">
        <f>E15&amp;"_4680/1"</f>
        <v>EL-1_4680/1</v>
      </c>
      <c r="E15" s="186" t="s">
        <v>45</v>
      </c>
      <c r="F15" s="169"/>
      <c r="G15" s="191" t="s">
        <v>88</v>
      </c>
      <c r="H15" s="183">
        <v>0</v>
      </c>
      <c r="I15" s="170"/>
      <c r="J15" s="171">
        <v>1</v>
      </c>
      <c r="K15" s="182">
        <v>19239.900000000001</v>
      </c>
      <c r="L15" s="172">
        <f>K15*J15</f>
        <v>19239.900000000001</v>
      </c>
      <c r="M15" s="205">
        <v>11710</v>
      </c>
      <c r="N15" s="206">
        <v>3400</v>
      </c>
      <c r="O15" s="207">
        <v>1095</v>
      </c>
      <c r="P15" s="173"/>
      <c r="Q15" s="174"/>
      <c r="R15" s="279" t="s">
        <v>171</v>
      </c>
      <c r="S15" s="174"/>
      <c r="T15" s="279" t="s">
        <v>171</v>
      </c>
      <c r="V15" s="328"/>
      <c r="W15" s="329"/>
      <c r="X15" s="330"/>
    </row>
    <row r="16" spans="1:24" ht="21" customHeight="1">
      <c r="A16" s="175">
        <v>2</v>
      </c>
      <c r="B16" s="201">
        <v>1</v>
      </c>
      <c r="C16" s="130"/>
      <c r="D16" s="187" t="str">
        <f t="shared" ref="D16:D35" si="0">E16&amp;"_4680/1"</f>
        <v>EL-2_4680/1</v>
      </c>
      <c r="E16" s="188" t="s">
        <v>46</v>
      </c>
      <c r="F16" s="162"/>
      <c r="G16" s="114" t="s">
        <v>89</v>
      </c>
      <c r="H16" s="184">
        <v>0</v>
      </c>
      <c r="I16" s="115"/>
      <c r="J16" s="116">
        <v>1</v>
      </c>
      <c r="K16" s="117">
        <v>14070.3</v>
      </c>
      <c r="L16" s="118">
        <f t="shared" ref="L16:L99" si="1">K16*J16</f>
        <v>14070.3</v>
      </c>
      <c r="M16" s="119">
        <v>11710</v>
      </c>
      <c r="N16" s="120">
        <v>2950</v>
      </c>
      <c r="O16" s="121">
        <v>1365</v>
      </c>
      <c r="P16" s="122"/>
      <c r="Q16" s="123"/>
      <c r="R16" s="280"/>
      <c r="S16" s="123"/>
      <c r="T16" s="280"/>
      <c r="V16" s="328"/>
      <c r="W16" s="329"/>
      <c r="X16" s="330"/>
    </row>
    <row r="17" spans="1:24" ht="21" customHeight="1">
      <c r="A17" s="175">
        <v>3</v>
      </c>
      <c r="B17" s="201">
        <v>1</v>
      </c>
      <c r="C17" s="130"/>
      <c r="D17" s="187" t="str">
        <f t="shared" si="0"/>
        <v>EL-3_4680/1</v>
      </c>
      <c r="E17" s="188" t="s">
        <v>47</v>
      </c>
      <c r="F17" s="162"/>
      <c r="G17" s="114" t="s">
        <v>90</v>
      </c>
      <c r="H17" s="184">
        <v>0</v>
      </c>
      <c r="I17" s="115"/>
      <c r="J17" s="116">
        <v>1</v>
      </c>
      <c r="K17" s="117">
        <v>29185</v>
      </c>
      <c r="L17" s="118">
        <f t="shared" si="1"/>
        <v>29185</v>
      </c>
      <c r="M17" s="119">
        <v>16710</v>
      </c>
      <c r="N17" s="120">
        <v>3400</v>
      </c>
      <c r="O17" s="121">
        <v>1090</v>
      </c>
      <c r="P17" s="122"/>
      <c r="Q17" s="123"/>
      <c r="R17" s="280"/>
      <c r="S17" s="123"/>
      <c r="T17" s="280"/>
      <c r="V17" s="328"/>
      <c r="W17" s="329"/>
      <c r="X17" s="330"/>
    </row>
    <row r="18" spans="1:24" ht="21" customHeight="1">
      <c r="A18" s="175">
        <v>4</v>
      </c>
      <c r="B18" s="201">
        <v>1</v>
      </c>
      <c r="C18" s="130"/>
      <c r="D18" s="187" t="str">
        <f t="shared" si="0"/>
        <v>EL-4_4680/1</v>
      </c>
      <c r="E18" s="188" t="s">
        <v>48</v>
      </c>
      <c r="F18" s="162"/>
      <c r="G18" s="114" t="s">
        <v>91</v>
      </c>
      <c r="H18" s="184">
        <v>0</v>
      </c>
      <c r="I18" s="115"/>
      <c r="J18" s="116">
        <v>1</v>
      </c>
      <c r="K18" s="117">
        <v>20746</v>
      </c>
      <c r="L18" s="118">
        <f t="shared" si="1"/>
        <v>20746</v>
      </c>
      <c r="M18" s="119">
        <v>16710</v>
      </c>
      <c r="N18" s="120">
        <v>2950</v>
      </c>
      <c r="O18" s="121">
        <v>1365</v>
      </c>
      <c r="P18" s="122"/>
      <c r="Q18" s="123"/>
      <c r="R18" s="280"/>
      <c r="S18" s="123"/>
      <c r="T18" s="280"/>
      <c r="V18" s="328"/>
      <c r="W18" s="329"/>
      <c r="X18" s="330"/>
    </row>
    <row r="19" spans="1:24" ht="21" customHeight="1">
      <c r="A19" s="175">
        <v>5</v>
      </c>
      <c r="B19" s="201">
        <v>1</v>
      </c>
      <c r="C19" s="130"/>
      <c r="D19" s="187" t="str">
        <f t="shared" si="0"/>
        <v>EL-5_4680/1</v>
      </c>
      <c r="E19" s="188" t="s">
        <v>49</v>
      </c>
      <c r="F19" s="162"/>
      <c r="G19" s="114" t="s">
        <v>89</v>
      </c>
      <c r="H19" s="184">
        <v>0</v>
      </c>
      <c r="I19" s="115"/>
      <c r="J19" s="116">
        <v>1</v>
      </c>
      <c r="K19" s="117">
        <v>14070.3</v>
      </c>
      <c r="L19" s="118">
        <f t="shared" si="1"/>
        <v>14070.3</v>
      </c>
      <c r="M19" s="119">
        <v>11710</v>
      </c>
      <c r="N19" s="120">
        <v>2950</v>
      </c>
      <c r="O19" s="121">
        <v>1365</v>
      </c>
      <c r="P19" s="122"/>
      <c r="Q19" s="123"/>
      <c r="R19" s="280"/>
      <c r="S19" s="123"/>
      <c r="T19" s="280"/>
      <c r="V19" s="328"/>
      <c r="W19" s="329"/>
      <c r="X19" s="330"/>
    </row>
    <row r="20" spans="1:24" ht="21" customHeight="1">
      <c r="A20" s="175">
        <v>6</v>
      </c>
      <c r="B20" s="201">
        <v>1</v>
      </c>
      <c r="C20" s="130"/>
      <c r="D20" s="187" t="str">
        <f t="shared" si="0"/>
        <v>EL-6_4680/1</v>
      </c>
      <c r="E20" s="188" t="s">
        <v>50</v>
      </c>
      <c r="F20" s="162"/>
      <c r="G20" s="114" t="s">
        <v>92</v>
      </c>
      <c r="H20" s="184">
        <v>0</v>
      </c>
      <c r="I20" s="115"/>
      <c r="J20" s="116">
        <v>1</v>
      </c>
      <c r="K20" s="117">
        <v>19239.900000000001</v>
      </c>
      <c r="L20" s="118">
        <f t="shared" si="1"/>
        <v>19239.900000000001</v>
      </c>
      <c r="M20" s="120">
        <v>11710</v>
      </c>
      <c r="N20" s="120">
        <v>3400</v>
      </c>
      <c r="O20" s="121">
        <v>1095</v>
      </c>
      <c r="P20" s="122"/>
      <c r="Q20" s="123"/>
      <c r="R20" s="280"/>
      <c r="S20" s="123"/>
      <c r="T20" s="280"/>
      <c r="V20" s="328"/>
      <c r="W20" s="329"/>
      <c r="X20" s="330"/>
    </row>
    <row r="21" spans="1:24" ht="21" customHeight="1">
      <c r="A21" s="175">
        <v>7</v>
      </c>
      <c r="B21" s="201">
        <v>1</v>
      </c>
      <c r="C21" s="130"/>
      <c r="D21" s="187" t="str">
        <f t="shared" si="0"/>
        <v>EL-7_4680/1</v>
      </c>
      <c r="E21" s="188" t="s">
        <v>51</v>
      </c>
      <c r="F21" s="162"/>
      <c r="G21" s="114" t="s">
        <v>91</v>
      </c>
      <c r="H21" s="184">
        <v>0</v>
      </c>
      <c r="I21" s="115"/>
      <c r="J21" s="116">
        <v>1</v>
      </c>
      <c r="K21" s="117">
        <v>20745.8</v>
      </c>
      <c r="L21" s="118">
        <f t="shared" si="1"/>
        <v>20745.8</v>
      </c>
      <c r="M21" s="119">
        <v>16710</v>
      </c>
      <c r="N21" s="120">
        <v>2950</v>
      </c>
      <c r="O21" s="121">
        <v>1365</v>
      </c>
      <c r="P21" s="122"/>
      <c r="Q21" s="123"/>
      <c r="R21" s="280"/>
      <c r="S21" s="123"/>
      <c r="T21" s="280"/>
      <c r="V21" s="328"/>
      <c r="W21" s="329"/>
      <c r="X21" s="330"/>
    </row>
    <row r="22" spans="1:24" ht="21" customHeight="1">
      <c r="A22" s="175">
        <v>8</v>
      </c>
      <c r="B22" s="201">
        <v>1</v>
      </c>
      <c r="C22" s="130"/>
      <c r="D22" s="187" t="str">
        <f t="shared" si="0"/>
        <v>EL-8_4680/1</v>
      </c>
      <c r="E22" s="188" t="s">
        <v>52</v>
      </c>
      <c r="F22" s="162"/>
      <c r="G22" s="190" t="s">
        <v>90</v>
      </c>
      <c r="H22" s="184">
        <v>0</v>
      </c>
      <c r="I22" s="115"/>
      <c r="J22" s="116">
        <v>1</v>
      </c>
      <c r="K22" s="117">
        <v>29185.4</v>
      </c>
      <c r="L22" s="118">
        <f t="shared" si="1"/>
        <v>29185.4</v>
      </c>
      <c r="M22" s="119">
        <v>16710</v>
      </c>
      <c r="N22" s="120">
        <v>3400</v>
      </c>
      <c r="O22" s="121">
        <v>1090</v>
      </c>
      <c r="P22" s="122"/>
      <c r="Q22" s="123"/>
      <c r="R22" s="280"/>
      <c r="S22" s="123"/>
      <c r="T22" s="280"/>
      <c r="V22" s="328"/>
      <c r="W22" s="329"/>
      <c r="X22" s="330"/>
    </row>
    <row r="23" spans="1:24" ht="21" customHeight="1">
      <c r="A23" s="175">
        <v>9</v>
      </c>
      <c r="B23" s="201">
        <v>1</v>
      </c>
      <c r="C23" s="130"/>
      <c r="D23" s="187" t="str">
        <f t="shared" si="0"/>
        <v>OG-1_4680/1</v>
      </c>
      <c r="E23" s="188" t="s">
        <v>53</v>
      </c>
      <c r="F23" s="162"/>
      <c r="G23" s="114" t="s">
        <v>54</v>
      </c>
      <c r="H23" s="184">
        <v>0</v>
      </c>
      <c r="I23" s="189">
        <v>106</v>
      </c>
      <c r="J23" s="116">
        <v>4</v>
      </c>
      <c r="K23" s="117">
        <v>111</v>
      </c>
      <c r="L23" s="118">
        <f t="shared" si="1"/>
        <v>444</v>
      </c>
      <c r="M23" s="120">
        <v>2335</v>
      </c>
      <c r="N23" s="120">
        <v>100</v>
      </c>
      <c r="O23" s="121">
        <v>300</v>
      </c>
      <c r="P23" s="122"/>
      <c r="Q23" s="123" t="s">
        <v>58</v>
      </c>
      <c r="R23" s="280"/>
      <c r="S23" s="123" t="s">
        <v>58</v>
      </c>
      <c r="T23" s="280"/>
      <c r="V23" s="328"/>
      <c r="W23" s="329"/>
      <c r="X23" s="330"/>
    </row>
    <row r="24" spans="1:24" ht="21" customHeight="1">
      <c r="A24" s="175">
        <v>10</v>
      </c>
      <c r="B24" s="201">
        <v>1</v>
      </c>
      <c r="C24" s="130"/>
      <c r="D24" s="187" t="str">
        <f t="shared" si="0"/>
        <v>OG-2_4680/1</v>
      </c>
      <c r="E24" s="188" t="s">
        <v>55</v>
      </c>
      <c r="F24" s="162"/>
      <c r="G24" s="114" t="s">
        <v>54</v>
      </c>
      <c r="H24" s="184">
        <v>0</v>
      </c>
      <c r="I24" s="189">
        <v>107</v>
      </c>
      <c r="J24" s="116">
        <v>32</v>
      </c>
      <c r="K24" s="117">
        <v>69.599999999999994</v>
      </c>
      <c r="L24" s="118">
        <f t="shared" si="1"/>
        <v>2227.1999999999998</v>
      </c>
      <c r="M24" s="120">
        <v>1470</v>
      </c>
      <c r="N24" s="120">
        <v>100</v>
      </c>
      <c r="O24" s="121">
        <v>300</v>
      </c>
      <c r="P24" s="122"/>
      <c r="Q24" s="123" t="s">
        <v>58</v>
      </c>
      <c r="R24" s="280"/>
      <c r="S24" s="123" t="s">
        <v>58</v>
      </c>
      <c r="T24" s="280"/>
      <c r="V24" s="328"/>
      <c r="W24" s="329"/>
      <c r="X24" s="330"/>
    </row>
    <row r="25" spans="1:24" ht="21" customHeight="1">
      <c r="A25" s="175">
        <v>11</v>
      </c>
      <c r="B25" s="201">
        <v>1</v>
      </c>
      <c r="C25" s="130"/>
      <c r="D25" s="187" t="str">
        <f t="shared" si="0"/>
        <v>BZ-1_4680/1</v>
      </c>
      <c r="E25" s="188" t="s">
        <v>56</v>
      </c>
      <c r="F25" s="162"/>
      <c r="G25" s="114" t="s">
        <v>57</v>
      </c>
      <c r="H25" s="184" t="s">
        <v>133</v>
      </c>
      <c r="I25" s="115"/>
      <c r="J25" s="116">
        <v>2</v>
      </c>
      <c r="K25" s="117">
        <v>95.2</v>
      </c>
      <c r="L25" s="118">
        <f t="shared" si="1"/>
        <v>190.4</v>
      </c>
      <c r="M25" s="120">
        <v>1400</v>
      </c>
      <c r="N25" s="120">
        <v>400</v>
      </c>
      <c r="O25" s="121">
        <v>120</v>
      </c>
      <c r="P25" s="122"/>
      <c r="Q25" s="123"/>
      <c r="R25" s="280"/>
      <c r="S25" s="123"/>
      <c r="T25" s="280"/>
      <c r="V25" s="328"/>
      <c r="W25" s="329"/>
      <c r="X25" s="330"/>
    </row>
    <row r="26" spans="1:24" ht="21" customHeight="1">
      <c r="A26" s="175">
        <v>12</v>
      </c>
      <c r="B26" s="201">
        <v>1</v>
      </c>
      <c r="C26" s="130"/>
      <c r="D26" s="187" t="str">
        <f t="shared" si="0"/>
        <v>BZ-2_4680/1</v>
      </c>
      <c r="E26" s="188" t="s">
        <v>59</v>
      </c>
      <c r="F26" s="162"/>
      <c r="G26" s="114" t="s">
        <v>57</v>
      </c>
      <c r="H26" s="184" t="s">
        <v>133</v>
      </c>
      <c r="I26" s="115"/>
      <c r="J26" s="116">
        <v>26</v>
      </c>
      <c r="K26" s="117">
        <v>67.599999999999994</v>
      </c>
      <c r="L26" s="118">
        <f t="shared" si="1"/>
        <v>1757.6</v>
      </c>
      <c r="M26" s="120">
        <v>1000</v>
      </c>
      <c r="N26" s="121">
        <v>400</v>
      </c>
      <c r="O26" s="121">
        <v>120</v>
      </c>
      <c r="P26" s="122"/>
      <c r="Q26" s="123"/>
      <c r="R26" s="280"/>
      <c r="S26" s="123"/>
      <c r="T26" s="280"/>
      <c r="V26" s="328"/>
      <c r="W26" s="329"/>
      <c r="X26" s="330"/>
    </row>
    <row r="27" spans="1:24" ht="21" customHeight="1">
      <c r="A27" s="175">
        <v>13</v>
      </c>
      <c r="B27" s="201">
        <v>1</v>
      </c>
      <c r="C27" s="130"/>
      <c r="D27" s="187" t="str">
        <f t="shared" si="0"/>
        <v>B1.1_4680/1</v>
      </c>
      <c r="E27" s="188" t="s">
        <v>60</v>
      </c>
      <c r="F27" s="162"/>
      <c r="G27" s="114" t="s">
        <v>61</v>
      </c>
      <c r="H27" s="184">
        <v>0</v>
      </c>
      <c r="I27" s="115"/>
      <c r="J27" s="116">
        <v>2</v>
      </c>
      <c r="K27" s="117">
        <v>277.39999999999998</v>
      </c>
      <c r="L27" s="118">
        <f t="shared" si="1"/>
        <v>554.79999999999995</v>
      </c>
      <c r="M27" s="120">
        <v>6530</v>
      </c>
      <c r="N27" s="120">
        <v>130</v>
      </c>
      <c r="O27" s="121">
        <v>1115</v>
      </c>
      <c r="P27" s="122"/>
      <c r="Q27" s="123"/>
      <c r="R27" s="280"/>
      <c r="S27" s="123"/>
      <c r="T27" s="280"/>
      <c r="V27" s="328"/>
      <c r="W27" s="329"/>
      <c r="X27" s="330"/>
    </row>
    <row r="28" spans="1:24" ht="22.5" customHeight="1">
      <c r="A28" s="175">
        <v>14</v>
      </c>
      <c r="B28" s="201">
        <v>1</v>
      </c>
      <c r="C28" s="130"/>
      <c r="D28" s="187" t="str">
        <f t="shared" si="0"/>
        <v>B2.1_4680/1</v>
      </c>
      <c r="E28" s="188" t="s">
        <v>62</v>
      </c>
      <c r="F28" s="162"/>
      <c r="G28" s="114" t="s">
        <v>63</v>
      </c>
      <c r="H28" s="184">
        <v>0</v>
      </c>
      <c r="I28" s="115"/>
      <c r="J28" s="116">
        <v>2</v>
      </c>
      <c r="K28" s="117">
        <v>215.2</v>
      </c>
      <c r="L28" s="118">
        <f t="shared" si="1"/>
        <v>430.4</v>
      </c>
      <c r="M28" s="120">
        <v>5180</v>
      </c>
      <c r="N28" s="121">
        <v>130</v>
      </c>
      <c r="O28" s="121">
        <v>1110</v>
      </c>
      <c r="P28" s="122"/>
      <c r="Q28" s="123"/>
      <c r="R28" s="280"/>
      <c r="S28" s="123"/>
      <c r="T28" s="280"/>
      <c r="V28" s="328"/>
      <c r="W28" s="329"/>
      <c r="X28" s="330"/>
    </row>
    <row r="29" spans="1:24" ht="22.5" customHeight="1">
      <c r="A29" s="175">
        <v>15</v>
      </c>
      <c r="B29" s="201">
        <v>1</v>
      </c>
      <c r="C29" s="130"/>
      <c r="D29" s="187" t="str">
        <f t="shared" si="0"/>
        <v>B2.2_4680/1</v>
      </c>
      <c r="E29" s="188" t="s">
        <v>64</v>
      </c>
      <c r="F29" s="162"/>
      <c r="G29" s="114" t="s">
        <v>65</v>
      </c>
      <c r="H29" s="184" t="s">
        <v>133</v>
      </c>
      <c r="I29" s="115"/>
      <c r="J29" s="116">
        <v>6</v>
      </c>
      <c r="K29" s="117">
        <v>248.5</v>
      </c>
      <c r="L29" s="118">
        <f t="shared" si="1"/>
        <v>1491</v>
      </c>
      <c r="M29" s="120">
        <v>6100</v>
      </c>
      <c r="N29" s="120">
        <v>130</v>
      </c>
      <c r="O29" s="121">
        <v>1100</v>
      </c>
      <c r="P29" s="122"/>
      <c r="Q29" s="123"/>
      <c r="R29" s="280"/>
      <c r="S29" s="123"/>
      <c r="T29" s="280"/>
      <c r="V29" s="328"/>
      <c r="W29" s="329"/>
      <c r="X29" s="330"/>
    </row>
    <row r="30" spans="1:24" ht="22.5" customHeight="1">
      <c r="A30" s="175">
        <v>16</v>
      </c>
      <c r="B30" s="201">
        <v>1</v>
      </c>
      <c r="C30" s="130"/>
      <c r="D30" s="187" t="str">
        <f t="shared" si="0"/>
        <v>B2.3_4680/1</v>
      </c>
      <c r="E30" s="188" t="s">
        <v>66</v>
      </c>
      <c r="F30" s="162"/>
      <c r="G30" s="114" t="s">
        <v>67</v>
      </c>
      <c r="H30" s="184">
        <v>0</v>
      </c>
      <c r="I30" s="115"/>
      <c r="J30" s="116">
        <v>2</v>
      </c>
      <c r="K30" s="117">
        <v>203.3</v>
      </c>
      <c r="L30" s="118">
        <f t="shared" si="1"/>
        <v>406.6</v>
      </c>
      <c r="M30" s="120">
        <v>5000</v>
      </c>
      <c r="N30" s="120">
        <v>130</v>
      </c>
      <c r="O30" s="121">
        <v>1100</v>
      </c>
      <c r="P30" s="122"/>
      <c r="Q30" s="123"/>
      <c r="R30" s="280"/>
      <c r="S30" s="123"/>
      <c r="T30" s="280"/>
      <c r="V30" s="328"/>
      <c r="W30" s="329"/>
      <c r="X30" s="330"/>
    </row>
    <row r="31" spans="1:24" ht="22.5" customHeight="1">
      <c r="A31" s="175">
        <v>17</v>
      </c>
      <c r="B31" s="201">
        <v>1</v>
      </c>
      <c r="C31" s="130"/>
      <c r="D31" s="187" t="str">
        <f t="shared" si="0"/>
        <v>B3.1_4680/1</v>
      </c>
      <c r="E31" s="188" t="s">
        <v>68</v>
      </c>
      <c r="F31" s="162"/>
      <c r="G31" s="114" t="s">
        <v>69</v>
      </c>
      <c r="H31" s="184">
        <v>0</v>
      </c>
      <c r="I31" s="115"/>
      <c r="J31" s="116">
        <v>1</v>
      </c>
      <c r="K31" s="117">
        <v>115.5</v>
      </c>
      <c r="L31" s="118">
        <f t="shared" si="1"/>
        <v>115.5</v>
      </c>
      <c r="M31" s="120">
        <v>1830</v>
      </c>
      <c r="N31" s="120">
        <v>985</v>
      </c>
      <c r="O31" s="121">
        <v>1110</v>
      </c>
      <c r="P31" s="122"/>
      <c r="Q31" s="123"/>
      <c r="R31" s="280"/>
      <c r="S31" s="123"/>
      <c r="T31" s="280"/>
      <c r="V31" s="328"/>
      <c r="W31" s="329"/>
      <c r="X31" s="330"/>
    </row>
    <row r="32" spans="1:24" ht="22.5" customHeight="1">
      <c r="A32" s="175">
        <v>18</v>
      </c>
      <c r="B32" s="201">
        <v>1</v>
      </c>
      <c r="C32" s="130"/>
      <c r="D32" s="113" t="str">
        <f t="shared" si="0"/>
        <v>B3.2_4680/1</v>
      </c>
      <c r="E32" s="164" t="s">
        <v>70</v>
      </c>
      <c r="F32" s="162"/>
      <c r="G32" s="114" t="s">
        <v>69</v>
      </c>
      <c r="H32" s="184">
        <v>0</v>
      </c>
      <c r="I32" s="115"/>
      <c r="J32" s="116">
        <v>1</v>
      </c>
      <c r="K32" s="117">
        <v>115.5</v>
      </c>
      <c r="L32" s="118">
        <f t="shared" si="1"/>
        <v>115.5</v>
      </c>
      <c r="M32" s="120">
        <v>1830</v>
      </c>
      <c r="N32" s="120">
        <v>985</v>
      </c>
      <c r="O32" s="121">
        <v>1110</v>
      </c>
      <c r="P32" s="122"/>
      <c r="Q32" s="123"/>
      <c r="R32" s="280"/>
      <c r="S32" s="123"/>
      <c r="T32" s="280"/>
      <c r="V32" s="328"/>
      <c r="W32" s="329"/>
      <c r="X32" s="330"/>
    </row>
    <row r="33" spans="1:24" ht="22.5" customHeight="1">
      <c r="A33" s="175">
        <v>19</v>
      </c>
      <c r="B33" s="201">
        <v>1</v>
      </c>
      <c r="C33" s="130"/>
      <c r="D33" s="113" t="str">
        <f t="shared" si="0"/>
        <v>B4.1_4680/1</v>
      </c>
      <c r="E33" s="164" t="s">
        <v>71</v>
      </c>
      <c r="F33" s="162"/>
      <c r="G33" s="114" t="s">
        <v>72</v>
      </c>
      <c r="H33" s="184">
        <v>0</v>
      </c>
      <c r="I33" s="115"/>
      <c r="J33" s="116">
        <v>2</v>
      </c>
      <c r="K33" s="117">
        <v>225.8</v>
      </c>
      <c r="L33" s="118">
        <f t="shared" si="1"/>
        <v>451.6</v>
      </c>
      <c r="M33" s="120">
        <v>5420</v>
      </c>
      <c r="N33" s="120">
        <v>130</v>
      </c>
      <c r="O33" s="121">
        <v>1115</v>
      </c>
      <c r="P33" s="122"/>
      <c r="Q33" s="123"/>
      <c r="R33" s="280"/>
      <c r="S33" s="123"/>
      <c r="T33" s="280"/>
      <c r="V33" s="328"/>
      <c r="W33" s="329"/>
      <c r="X33" s="330"/>
    </row>
    <row r="34" spans="1:24" ht="22.5" customHeight="1">
      <c r="A34" s="175">
        <v>20</v>
      </c>
      <c r="B34" s="202">
        <v>1</v>
      </c>
      <c r="C34" s="130"/>
      <c r="D34" s="113" t="str">
        <f t="shared" si="0"/>
        <v>B4.2_4680/1</v>
      </c>
      <c r="E34" s="164" t="s">
        <v>73</v>
      </c>
      <c r="F34" s="162"/>
      <c r="G34" s="114" t="s">
        <v>74</v>
      </c>
      <c r="H34" s="184" t="s">
        <v>133</v>
      </c>
      <c r="I34" s="115"/>
      <c r="J34" s="116">
        <v>2</v>
      </c>
      <c r="K34" s="117">
        <v>248.8</v>
      </c>
      <c r="L34" s="118">
        <f t="shared" si="1"/>
        <v>497.6</v>
      </c>
      <c r="M34" s="120">
        <v>6100</v>
      </c>
      <c r="N34" s="120">
        <v>130</v>
      </c>
      <c r="O34" s="121">
        <v>1110</v>
      </c>
      <c r="P34" s="122"/>
      <c r="Q34" s="123"/>
      <c r="R34" s="280"/>
      <c r="S34" s="123"/>
      <c r="T34" s="280"/>
      <c r="V34" s="328"/>
      <c r="W34" s="329"/>
      <c r="X34" s="330"/>
    </row>
    <row r="35" spans="1:24" ht="22.5" customHeight="1" thickBot="1">
      <c r="A35" s="241">
        <v>21</v>
      </c>
      <c r="B35" s="242">
        <v>1</v>
      </c>
      <c r="C35" s="243"/>
      <c r="D35" s="244" t="str">
        <f t="shared" si="0"/>
        <v>B4.3_4680/1</v>
      </c>
      <c r="E35" s="245" t="s">
        <v>75</v>
      </c>
      <c r="F35" s="246"/>
      <c r="G35" s="247" t="s">
        <v>76</v>
      </c>
      <c r="H35" s="248">
        <v>0</v>
      </c>
      <c r="I35" s="247"/>
      <c r="J35" s="249">
        <v>2</v>
      </c>
      <c r="K35" s="250">
        <v>199.1</v>
      </c>
      <c r="L35" s="251">
        <f t="shared" si="1"/>
        <v>398.2</v>
      </c>
      <c r="M35" s="252">
        <v>4850</v>
      </c>
      <c r="N35" s="252">
        <v>130</v>
      </c>
      <c r="O35" s="253">
        <v>1110</v>
      </c>
      <c r="P35" s="254"/>
      <c r="Q35" s="255"/>
      <c r="R35" s="281"/>
      <c r="S35" s="255"/>
      <c r="T35" s="281"/>
      <c r="V35" s="328"/>
      <c r="W35" s="329"/>
      <c r="X35" s="330"/>
    </row>
    <row r="36" spans="1:24" ht="22.5" customHeight="1">
      <c r="A36" s="237">
        <v>22</v>
      </c>
      <c r="B36" s="240">
        <v>2</v>
      </c>
      <c r="C36" s="211"/>
      <c r="D36" s="212" t="str">
        <f>E36&amp;"_4680/2"</f>
        <v>EL-1_4680/2</v>
      </c>
      <c r="E36" s="213" t="s">
        <v>45</v>
      </c>
      <c r="F36" s="214"/>
      <c r="G36" s="217" t="s">
        <v>134</v>
      </c>
      <c r="H36" s="216">
        <v>0</v>
      </c>
      <c r="I36" s="217"/>
      <c r="J36" s="218">
        <v>1</v>
      </c>
      <c r="K36" s="176">
        <v>22716</v>
      </c>
      <c r="L36" s="220">
        <f t="shared" ref="L36:L37" si="2">K36*J36</f>
        <v>22716</v>
      </c>
      <c r="M36" s="221">
        <v>24955</v>
      </c>
      <c r="N36" s="221">
        <v>2850</v>
      </c>
      <c r="O36" s="222">
        <v>1295</v>
      </c>
      <c r="P36" s="223"/>
      <c r="Q36" s="224"/>
      <c r="R36" s="279" t="s">
        <v>172</v>
      </c>
      <c r="S36" s="224"/>
      <c r="T36" s="279" t="s">
        <v>172</v>
      </c>
      <c r="V36" s="328"/>
      <c r="W36" s="329"/>
      <c r="X36" s="330"/>
    </row>
    <row r="37" spans="1:24" ht="22.5" customHeight="1">
      <c r="A37" s="175">
        <v>23</v>
      </c>
      <c r="B37" s="203">
        <v>2</v>
      </c>
      <c r="C37" s="130"/>
      <c r="D37" s="113" t="str">
        <f t="shared" ref="D37:D48" si="3">E37&amp;"_4680/2"</f>
        <v>EL-2_4680/2</v>
      </c>
      <c r="E37" s="164" t="s">
        <v>46</v>
      </c>
      <c r="F37" s="163"/>
      <c r="G37" s="114" t="s">
        <v>135</v>
      </c>
      <c r="H37" s="184">
        <v>0</v>
      </c>
      <c r="I37" s="115"/>
      <c r="J37" s="116">
        <v>1</v>
      </c>
      <c r="K37" s="117">
        <v>24127</v>
      </c>
      <c r="L37" s="118">
        <f t="shared" si="2"/>
        <v>24127</v>
      </c>
      <c r="M37" s="120">
        <v>24955</v>
      </c>
      <c r="N37" s="120">
        <v>3035</v>
      </c>
      <c r="O37" s="121">
        <v>1030</v>
      </c>
      <c r="P37" s="122"/>
      <c r="Q37" s="123"/>
      <c r="R37" s="280"/>
      <c r="S37" s="123"/>
      <c r="T37" s="280"/>
      <c r="V37" s="328"/>
      <c r="W37" s="329"/>
      <c r="X37" s="330"/>
    </row>
    <row r="38" spans="1:24" ht="22.5" customHeight="1">
      <c r="A38" s="175">
        <v>24</v>
      </c>
      <c r="B38" s="203">
        <v>2</v>
      </c>
      <c r="C38" s="130"/>
      <c r="D38" s="113" t="str">
        <f t="shared" si="3"/>
        <v>EL-3_4680/2</v>
      </c>
      <c r="E38" s="164" t="s">
        <v>47</v>
      </c>
      <c r="F38" s="163"/>
      <c r="G38" s="114" t="s">
        <v>136</v>
      </c>
      <c r="H38" s="184">
        <v>0</v>
      </c>
      <c r="I38" s="115"/>
      <c r="J38" s="116">
        <v>1</v>
      </c>
      <c r="K38" s="117">
        <v>25856</v>
      </c>
      <c r="L38" s="118">
        <f t="shared" si="1"/>
        <v>25856</v>
      </c>
      <c r="M38" s="120">
        <v>24955</v>
      </c>
      <c r="N38" s="120">
        <v>3125</v>
      </c>
      <c r="O38" s="121">
        <v>1030</v>
      </c>
      <c r="P38" s="122"/>
      <c r="Q38" s="123"/>
      <c r="R38" s="280"/>
      <c r="S38" s="123"/>
      <c r="T38" s="280"/>
      <c r="V38" s="328"/>
      <c r="W38" s="329"/>
      <c r="X38" s="330"/>
    </row>
    <row r="39" spans="1:24" ht="22.5" customHeight="1">
      <c r="A39" s="175">
        <v>25</v>
      </c>
      <c r="B39" s="203">
        <v>2</v>
      </c>
      <c r="C39" s="130"/>
      <c r="D39" s="113" t="str">
        <f t="shared" si="3"/>
        <v>EL-4_4680/2</v>
      </c>
      <c r="E39" s="164" t="s">
        <v>48</v>
      </c>
      <c r="F39" s="163"/>
      <c r="G39" s="114" t="s">
        <v>134</v>
      </c>
      <c r="H39" s="184">
        <v>0</v>
      </c>
      <c r="I39" s="115"/>
      <c r="J39" s="116">
        <v>1</v>
      </c>
      <c r="K39" s="117">
        <v>22716</v>
      </c>
      <c r="L39" s="118">
        <f t="shared" si="1"/>
        <v>22716</v>
      </c>
      <c r="M39" s="120">
        <v>24955</v>
      </c>
      <c r="N39" s="120">
        <v>2850</v>
      </c>
      <c r="O39" s="121">
        <v>1295</v>
      </c>
      <c r="P39" s="122"/>
      <c r="Q39" s="123"/>
      <c r="R39" s="280"/>
      <c r="S39" s="123"/>
      <c r="T39" s="280"/>
      <c r="V39" s="328"/>
      <c r="W39" s="329"/>
      <c r="X39" s="330"/>
    </row>
    <row r="40" spans="1:24" ht="22.5" customHeight="1">
      <c r="A40" s="175">
        <v>26</v>
      </c>
      <c r="B40" s="203">
        <v>2</v>
      </c>
      <c r="C40" s="130"/>
      <c r="D40" s="113" t="str">
        <f t="shared" si="3"/>
        <v>OS-1_4680/2</v>
      </c>
      <c r="E40" s="164" t="s">
        <v>77</v>
      </c>
      <c r="F40" s="163"/>
      <c r="G40" s="114" t="s">
        <v>137</v>
      </c>
      <c r="H40" s="189">
        <v>0</v>
      </c>
      <c r="I40" s="115" t="s">
        <v>78</v>
      </c>
      <c r="J40" s="116">
        <v>14</v>
      </c>
      <c r="K40" s="117">
        <v>7</v>
      </c>
      <c r="L40" s="118">
        <f t="shared" si="1"/>
        <v>98</v>
      </c>
      <c r="M40" s="120">
        <v>100</v>
      </c>
      <c r="N40" s="120">
        <v>270</v>
      </c>
      <c r="O40" s="121">
        <v>270</v>
      </c>
      <c r="P40" s="122"/>
      <c r="Q40" s="129" t="s">
        <v>58</v>
      </c>
      <c r="R40" s="280"/>
      <c r="S40" s="129" t="s">
        <v>58</v>
      </c>
      <c r="T40" s="280"/>
      <c r="V40" s="328"/>
      <c r="W40" s="329"/>
      <c r="X40" s="330"/>
    </row>
    <row r="41" spans="1:24" ht="22.5" customHeight="1">
      <c r="A41" s="175">
        <v>27</v>
      </c>
      <c r="B41" s="203">
        <v>2</v>
      </c>
      <c r="C41" s="130"/>
      <c r="D41" s="113" t="str">
        <f t="shared" si="3"/>
        <v>S-1_4680/2</v>
      </c>
      <c r="E41" s="164" t="s">
        <v>79</v>
      </c>
      <c r="F41" s="163"/>
      <c r="G41" s="114" t="s">
        <v>137</v>
      </c>
      <c r="H41" s="184">
        <v>0</v>
      </c>
      <c r="I41" s="115"/>
      <c r="J41" s="116">
        <v>1</v>
      </c>
      <c r="K41" s="117">
        <v>9</v>
      </c>
      <c r="L41" s="118">
        <f t="shared" si="1"/>
        <v>9</v>
      </c>
      <c r="M41" s="120">
        <v>245</v>
      </c>
      <c r="N41" s="120">
        <v>245</v>
      </c>
      <c r="O41" s="121">
        <v>61</v>
      </c>
      <c r="P41" s="122"/>
      <c r="R41" s="280"/>
      <c r="T41" s="280"/>
      <c r="V41" s="328"/>
      <c r="W41" s="329"/>
      <c r="X41" s="330"/>
    </row>
    <row r="42" spans="1:24" ht="22.5" customHeight="1">
      <c r="A42" s="175">
        <v>28</v>
      </c>
      <c r="B42" s="203">
        <v>2</v>
      </c>
      <c r="C42" s="130"/>
      <c r="D42" s="113" t="str">
        <f t="shared" si="3"/>
        <v>S-2_4680/2</v>
      </c>
      <c r="E42" s="164" t="s">
        <v>80</v>
      </c>
      <c r="F42" s="163"/>
      <c r="G42" s="114" t="s">
        <v>137</v>
      </c>
      <c r="H42" s="184">
        <v>0</v>
      </c>
      <c r="I42" s="115"/>
      <c r="J42" s="116">
        <v>1</v>
      </c>
      <c r="K42" s="117">
        <v>9</v>
      </c>
      <c r="L42" s="118">
        <f t="shared" si="1"/>
        <v>9</v>
      </c>
      <c r="M42" s="120">
        <v>245</v>
      </c>
      <c r="N42" s="120">
        <v>245</v>
      </c>
      <c r="O42" s="121">
        <v>61</v>
      </c>
      <c r="P42" s="122"/>
      <c r="Q42" s="123"/>
      <c r="R42" s="280"/>
      <c r="S42" s="123"/>
      <c r="T42" s="280"/>
      <c r="V42" s="328"/>
      <c r="W42" s="329"/>
      <c r="X42" s="330"/>
    </row>
    <row r="43" spans="1:24" ht="22.5" customHeight="1">
      <c r="A43" s="175">
        <v>29</v>
      </c>
      <c r="B43" s="203">
        <v>2</v>
      </c>
      <c r="C43" s="130"/>
      <c r="D43" s="113" t="str">
        <f t="shared" si="3"/>
        <v>S-3_4680/2</v>
      </c>
      <c r="E43" s="164" t="s">
        <v>81</v>
      </c>
      <c r="F43" s="163"/>
      <c r="G43" s="114" t="s">
        <v>137</v>
      </c>
      <c r="H43" s="189">
        <v>0</v>
      </c>
      <c r="I43" s="115"/>
      <c r="J43" s="116">
        <v>1</v>
      </c>
      <c r="K43" s="117">
        <v>9</v>
      </c>
      <c r="L43" s="118">
        <f t="shared" si="1"/>
        <v>9</v>
      </c>
      <c r="M43" s="120">
        <v>245</v>
      </c>
      <c r="N43" s="120">
        <v>245</v>
      </c>
      <c r="O43" s="121">
        <v>61</v>
      </c>
      <c r="P43" s="122"/>
      <c r="Q43" s="123"/>
      <c r="R43" s="280"/>
      <c r="S43" s="123"/>
      <c r="T43" s="280"/>
      <c r="V43" s="328"/>
      <c r="W43" s="329"/>
      <c r="X43" s="330"/>
    </row>
    <row r="44" spans="1:24" ht="22.5" customHeight="1">
      <c r="A44" s="175">
        <v>30</v>
      </c>
      <c r="B44" s="203">
        <v>2</v>
      </c>
      <c r="C44" s="130"/>
      <c r="D44" s="113" t="str">
        <f t="shared" si="3"/>
        <v>S-4_4680/2</v>
      </c>
      <c r="E44" s="164" t="s">
        <v>82</v>
      </c>
      <c r="F44" s="163"/>
      <c r="G44" s="114" t="s">
        <v>137</v>
      </c>
      <c r="H44" s="184">
        <v>0</v>
      </c>
      <c r="I44" s="115"/>
      <c r="J44" s="116">
        <v>1</v>
      </c>
      <c r="K44" s="117">
        <v>9</v>
      </c>
      <c r="L44" s="118">
        <f t="shared" si="1"/>
        <v>9</v>
      </c>
      <c r="M44" s="120">
        <v>245</v>
      </c>
      <c r="N44" s="120">
        <v>245</v>
      </c>
      <c r="O44" s="121">
        <v>62</v>
      </c>
      <c r="P44" s="122"/>
      <c r="Q44" s="123"/>
      <c r="R44" s="280"/>
      <c r="S44" s="123"/>
      <c r="T44" s="280"/>
      <c r="V44" s="328"/>
      <c r="W44" s="329"/>
      <c r="X44" s="330"/>
    </row>
    <row r="45" spans="1:24" ht="22.5" customHeight="1">
      <c r="A45" s="175">
        <v>31</v>
      </c>
      <c r="B45" s="203">
        <v>2</v>
      </c>
      <c r="C45" s="130"/>
      <c r="D45" s="113" t="str">
        <f t="shared" si="3"/>
        <v>S-5_4680/2</v>
      </c>
      <c r="E45" s="164" t="s">
        <v>83</v>
      </c>
      <c r="F45" s="163"/>
      <c r="G45" s="114" t="s">
        <v>137</v>
      </c>
      <c r="H45" s="184">
        <v>0</v>
      </c>
      <c r="I45" s="115"/>
      <c r="J45" s="116">
        <v>1</v>
      </c>
      <c r="K45" s="117">
        <v>9</v>
      </c>
      <c r="L45" s="118">
        <f t="shared" si="1"/>
        <v>9</v>
      </c>
      <c r="M45" s="120">
        <v>245</v>
      </c>
      <c r="N45" s="120">
        <v>245</v>
      </c>
      <c r="O45" s="121">
        <v>66</v>
      </c>
      <c r="P45" s="122"/>
      <c r="Q45" s="123"/>
      <c r="R45" s="280"/>
      <c r="S45" s="123"/>
      <c r="T45" s="280"/>
      <c r="V45" s="328"/>
      <c r="W45" s="329"/>
      <c r="X45" s="330"/>
    </row>
    <row r="46" spans="1:24" ht="22.5" customHeight="1">
      <c r="A46" s="175">
        <v>32</v>
      </c>
      <c r="B46" s="203">
        <v>2</v>
      </c>
      <c r="C46" s="130"/>
      <c r="D46" s="113" t="str">
        <f t="shared" si="3"/>
        <v>S-6_4680/2</v>
      </c>
      <c r="E46" s="164" t="s">
        <v>84</v>
      </c>
      <c r="F46" s="163"/>
      <c r="G46" s="114" t="s">
        <v>137</v>
      </c>
      <c r="H46" s="189">
        <v>0</v>
      </c>
      <c r="I46" s="115"/>
      <c r="J46" s="116">
        <v>1</v>
      </c>
      <c r="K46" s="117">
        <v>9</v>
      </c>
      <c r="L46" s="118">
        <f t="shared" si="1"/>
        <v>9</v>
      </c>
      <c r="M46" s="120">
        <v>245</v>
      </c>
      <c r="N46" s="120">
        <v>245</v>
      </c>
      <c r="O46" s="121">
        <v>66</v>
      </c>
      <c r="P46" s="122"/>
      <c r="Q46" s="123"/>
      <c r="R46" s="280"/>
      <c r="S46" s="123"/>
      <c r="T46" s="280"/>
      <c r="V46" s="328"/>
      <c r="W46" s="329"/>
      <c r="X46" s="330"/>
    </row>
    <row r="47" spans="1:24" ht="22.5" customHeight="1">
      <c r="A47" s="175">
        <v>33</v>
      </c>
      <c r="B47" s="203">
        <v>2</v>
      </c>
      <c r="C47" s="130"/>
      <c r="D47" s="113" t="str">
        <f t="shared" si="3"/>
        <v>S-7_4680/2</v>
      </c>
      <c r="E47" s="164" t="s">
        <v>85</v>
      </c>
      <c r="F47" s="163"/>
      <c r="G47" s="114" t="s">
        <v>137</v>
      </c>
      <c r="H47" s="184">
        <v>0</v>
      </c>
      <c r="I47" s="115"/>
      <c r="J47" s="116">
        <v>2</v>
      </c>
      <c r="K47" s="117">
        <v>9</v>
      </c>
      <c r="L47" s="118">
        <f t="shared" si="1"/>
        <v>18</v>
      </c>
      <c r="M47" s="120">
        <v>245</v>
      </c>
      <c r="N47" s="120">
        <v>245</v>
      </c>
      <c r="O47" s="121">
        <v>66</v>
      </c>
      <c r="P47" s="122"/>
      <c r="Q47" s="123"/>
      <c r="R47" s="280"/>
      <c r="S47" s="123"/>
      <c r="T47" s="280"/>
      <c r="V47" s="328"/>
      <c r="W47" s="329"/>
      <c r="X47" s="330"/>
    </row>
    <row r="48" spans="1:24" ht="22.5" customHeight="1" thickBot="1">
      <c r="A48" s="241">
        <v>34</v>
      </c>
      <c r="B48" s="258">
        <v>2</v>
      </c>
      <c r="C48" s="243"/>
      <c r="D48" s="244" t="str">
        <f t="shared" si="3"/>
        <v>S-8_4680/2</v>
      </c>
      <c r="E48" s="245" t="s">
        <v>86</v>
      </c>
      <c r="F48" s="246"/>
      <c r="G48" s="247" t="s">
        <v>137</v>
      </c>
      <c r="H48" s="248">
        <v>0</v>
      </c>
      <c r="I48" s="247"/>
      <c r="J48" s="249">
        <v>2</v>
      </c>
      <c r="K48" s="250">
        <v>9</v>
      </c>
      <c r="L48" s="251">
        <f t="shared" si="1"/>
        <v>18</v>
      </c>
      <c r="M48" s="252">
        <v>245</v>
      </c>
      <c r="N48" s="252">
        <v>245</v>
      </c>
      <c r="O48" s="253">
        <v>67</v>
      </c>
      <c r="P48" s="254"/>
      <c r="Q48" s="255"/>
      <c r="R48" s="281"/>
      <c r="S48" s="255"/>
      <c r="T48" s="281"/>
      <c r="V48" s="328"/>
      <c r="W48" s="329"/>
      <c r="X48" s="330"/>
    </row>
    <row r="49" spans="1:24" ht="22.5" customHeight="1">
      <c r="A49" s="237">
        <v>35</v>
      </c>
      <c r="B49" s="256">
        <v>3</v>
      </c>
      <c r="C49" s="211"/>
      <c r="D49" s="212" t="str">
        <f>E49&amp;"_4680/3"</f>
        <v>T1_4680/3</v>
      </c>
      <c r="E49" s="213" t="s">
        <v>140</v>
      </c>
      <c r="F49" s="214"/>
      <c r="G49" s="217" t="s">
        <v>163</v>
      </c>
      <c r="H49" s="216"/>
      <c r="I49" s="217"/>
      <c r="J49" s="218">
        <v>1</v>
      </c>
      <c r="K49" s="257">
        <v>18280.400000000001</v>
      </c>
      <c r="L49" s="220">
        <f t="shared" si="1"/>
        <v>18280.400000000001</v>
      </c>
      <c r="M49" s="221">
        <v>28320</v>
      </c>
      <c r="N49" s="221">
        <v>2200</v>
      </c>
      <c r="O49" s="222">
        <v>1220</v>
      </c>
      <c r="P49" s="223"/>
      <c r="Q49" s="224"/>
      <c r="R49" s="279" t="s">
        <v>173</v>
      </c>
      <c r="S49" s="224"/>
      <c r="T49" s="279" t="s">
        <v>173</v>
      </c>
      <c r="V49" s="328"/>
      <c r="W49" s="329"/>
      <c r="X49" s="330"/>
    </row>
    <row r="50" spans="1:24" ht="22.5" customHeight="1">
      <c r="A50" s="175">
        <v>36</v>
      </c>
      <c r="B50" s="208">
        <v>3</v>
      </c>
      <c r="C50" s="112"/>
      <c r="D50" s="124" t="str">
        <f t="shared" ref="D50:D71" si="4">E50&amp;"_4680/3"</f>
        <v>T2_4680/3</v>
      </c>
      <c r="E50" s="164" t="s">
        <v>141</v>
      </c>
      <c r="F50" s="162"/>
      <c r="G50" s="114" t="s">
        <v>164</v>
      </c>
      <c r="H50" s="184"/>
      <c r="I50" s="114"/>
      <c r="J50" s="125">
        <v>1</v>
      </c>
      <c r="K50" s="126">
        <v>18562.2</v>
      </c>
      <c r="L50" s="118">
        <f t="shared" si="1"/>
        <v>18562.2</v>
      </c>
      <c r="M50" s="127">
        <v>28320</v>
      </c>
      <c r="N50" s="127">
        <v>2400</v>
      </c>
      <c r="O50" s="128">
        <v>1220</v>
      </c>
      <c r="P50" s="131"/>
      <c r="Q50" s="129"/>
      <c r="R50" s="280"/>
      <c r="S50" s="129"/>
      <c r="T50" s="280"/>
      <c r="V50" s="328"/>
      <c r="W50" s="329"/>
      <c r="X50" s="330"/>
    </row>
    <row r="51" spans="1:24" ht="22.5" customHeight="1">
      <c r="A51" s="175">
        <v>37</v>
      </c>
      <c r="B51" s="208">
        <v>3</v>
      </c>
      <c r="C51" s="112"/>
      <c r="D51" s="124" t="str">
        <f t="shared" si="4"/>
        <v>T3_4680/3</v>
      </c>
      <c r="E51" s="164" t="s">
        <v>142</v>
      </c>
      <c r="F51" s="162"/>
      <c r="G51" s="114" t="s">
        <v>165</v>
      </c>
      <c r="H51" s="184"/>
      <c r="I51" s="114"/>
      <c r="J51" s="125">
        <v>1</v>
      </c>
      <c r="K51" s="126">
        <v>18704.2</v>
      </c>
      <c r="L51" s="118">
        <f t="shared" si="1"/>
        <v>18704.2</v>
      </c>
      <c r="M51" s="127">
        <v>28320</v>
      </c>
      <c r="N51" s="127">
        <v>2400</v>
      </c>
      <c r="O51" s="128">
        <v>1220</v>
      </c>
      <c r="P51" s="131"/>
      <c r="Q51" s="129"/>
      <c r="R51" s="280"/>
      <c r="S51" s="129"/>
      <c r="T51" s="280"/>
      <c r="V51" s="328"/>
      <c r="W51" s="329"/>
      <c r="X51" s="330"/>
    </row>
    <row r="52" spans="1:24" ht="22.5" customHeight="1">
      <c r="A52" s="175">
        <v>38</v>
      </c>
      <c r="B52" s="208">
        <v>3</v>
      </c>
      <c r="C52" s="112"/>
      <c r="D52" s="124" t="str">
        <f t="shared" si="4"/>
        <v>T4_4680/3</v>
      </c>
      <c r="E52" s="164" t="s">
        <v>143</v>
      </c>
      <c r="F52" s="162"/>
      <c r="G52" s="114" t="s">
        <v>166</v>
      </c>
      <c r="H52" s="184"/>
      <c r="I52" s="114"/>
      <c r="J52" s="125">
        <v>1</v>
      </c>
      <c r="K52" s="126">
        <v>18405.900000000001</v>
      </c>
      <c r="L52" s="118">
        <f t="shared" si="1"/>
        <v>18405.900000000001</v>
      </c>
      <c r="M52" s="127">
        <v>28320</v>
      </c>
      <c r="N52" s="127">
        <v>2200</v>
      </c>
      <c r="O52" s="128">
        <v>1220</v>
      </c>
      <c r="P52" s="131"/>
      <c r="Q52" s="129"/>
      <c r="R52" s="280"/>
      <c r="S52" s="129"/>
      <c r="T52" s="280"/>
      <c r="V52" s="328"/>
      <c r="W52" s="329"/>
      <c r="X52" s="330"/>
    </row>
    <row r="53" spans="1:24" ht="22.5" customHeight="1">
      <c r="A53" s="175">
        <v>39</v>
      </c>
      <c r="B53" s="208">
        <v>3</v>
      </c>
      <c r="C53" s="112"/>
      <c r="D53" s="124" t="str">
        <f t="shared" si="4"/>
        <v>PP1.1_4680/3</v>
      </c>
      <c r="E53" s="164" t="s">
        <v>144</v>
      </c>
      <c r="F53" s="162"/>
      <c r="G53" s="114" t="s">
        <v>167</v>
      </c>
      <c r="H53" s="184"/>
      <c r="I53" s="114"/>
      <c r="J53" s="125">
        <v>2</v>
      </c>
      <c r="K53" s="126">
        <v>317.2</v>
      </c>
      <c r="L53" s="118">
        <f t="shared" si="1"/>
        <v>634.4</v>
      </c>
      <c r="M53" s="127">
        <v>1920</v>
      </c>
      <c r="N53" s="127">
        <v>910</v>
      </c>
      <c r="O53" s="128">
        <v>200</v>
      </c>
      <c r="P53" s="131"/>
      <c r="Q53" s="129"/>
      <c r="R53" s="280"/>
      <c r="S53" s="129"/>
      <c r="T53" s="280"/>
      <c r="V53" s="328"/>
      <c r="W53" s="329"/>
      <c r="X53" s="330"/>
    </row>
    <row r="54" spans="1:24" ht="22.5" customHeight="1">
      <c r="A54" s="175">
        <v>40</v>
      </c>
      <c r="B54" s="208">
        <v>3</v>
      </c>
      <c r="C54" s="112"/>
      <c r="D54" s="124" t="str">
        <f t="shared" si="4"/>
        <v>PP1.2_4680/3</v>
      </c>
      <c r="E54" s="164" t="s">
        <v>145</v>
      </c>
      <c r="F54" s="162"/>
      <c r="G54" s="114" t="s">
        <v>167</v>
      </c>
      <c r="H54" s="184"/>
      <c r="I54" s="114"/>
      <c r="J54" s="125">
        <v>1</v>
      </c>
      <c r="K54" s="126">
        <v>317</v>
      </c>
      <c r="L54" s="118">
        <f t="shared" si="1"/>
        <v>317</v>
      </c>
      <c r="M54" s="127">
        <v>1920</v>
      </c>
      <c r="N54" s="127">
        <v>910</v>
      </c>
      <c r="O54" s="128">
        <v>200</v>
      </c>
      <c r="P54" s="131"/>
      <c r="Q54" s="129"/>
      <c r="R54" s="280"/>
      <c r="S54" s="129"/>
      <c r="T54" s="280"/>
      <c r="V54" s="328"/>
      <c r="W54" s="329"/>
      <c r="X54" s="330"/>
    </row>
    <row r="55" spans="1:24" ht="22.5" customHeight="1">
      <c r="A55" s="175">
        <v>41</v>
      </c>
      <c r="B55" s="208">
        <v>3</v>
      </c>
      <c r="C55" s="112"/>
      <c r="D55" s="124" t="str">
        <f t="shared" si="4"/>
        <v>PP2.1_4680/3</v>
      </c>
      <c r="E55" s="164" t="s">
        <v>146</v>
      </c>
      <c r="F55" s="162"/>
      <c r="G55" s="114" t="s">
        <v>167</v>
      </c>
      <c r="H55" s="184"/>
      <c r="I55" s="114"/>
      <c r="J55" s="125">
        <v>1</v>
      </c>
      <c r="K55" s="126">
        <v>317.39999999999998</v>
      </c>
      <c r="L55" s="118">
        <f t="shared" si="1"/>
        <v>317.39999999999998</v>
      </c>
      <c r="M55" s="127">
        <v>1920</v>
      </c>
      <c r="N55" s="127">
        <v>910</v>
      </c>
      <c r="O55" s="128">
        <v>200</v>
      </c>
      <c r="P55" s="131"/>
      <c r="Q55" s="129"/>
      <c r="R55" s="280"/>
      <c r="S55" s="129"/>
      <c r="T55" s="280"/>
      <c r="V55" s="328"/>
      <c r="W55" s="329"/>
      <c r="X55" s="330"/>
    </row>
    <row r="56" spans="1:24" ht="22.5" customHeight="1">
      <c r="A56" s="175">
        <v>42</v>
      </c>
      <c r="B56" s="208">
        <v>3</v>
      </c>
      <c r="C56" s="112"/>
      <c r="D56" s="124" t="str">
        <f t="shared" si="4"/>
        <v>PP2.2_4680/3</v>
      </c>
      <c r="E56" s="164" t="s">
        <v>147</v>
      </c>
      <c r="F56" s="162"/>
      <c r="G56" s="114" t="s">
        <v>167</v>
      </c>
      <c r="H56" s="184"/>
      <c r="I56" s="114"/>
      <c r="J56" s="125">
        <v>1</v>
      </c>
      <c r="K56" s="126">
        <v>317.39999999999998</v>
      </c>
      <c r="L56" s="118">
        <f t="shared" si="1"/>
        <v>317.39999999999998</v>
      </c>
      <c r="M56" s="127">
        <v>1920</v>
      </c>
      <c r="N56" s="127">
        <v>910</v>
      </c>
      <c r="O56" s="128">
        <v>200</v>
      </c>
      <c r="P56" s="131"/>
      <c r="Q56" s="129"/>
      <c r="R56" s="280"/>
      <c r="S56" s="129"/>
      <c r="T56" s="280"/>
      <c r="V56" s="328"/>
      <c r="W56" s="329"/>
      <c r="X56" s="330"/>
    </row>
    <row r="57" spans="1:24" ht="22.5" customHeight="1">
      <c r="A57" s="175">
        <v>43</v>
      </c>
      <c r="B57" s="208">
        <v>3</v>
      </c>
      <c r="C57" s="112"/>
      <c r="D57" s="124" t="str">
        <f t="shared" si="4"/>
        <v>PP2.3_4680/3</v>
      </c>
      <c r="E57" s="164" t="s">
        <v>148</v>
      </c>
      <c r="F57" s="162"/>
      <c r="G57" s="114" t="s">
        <v>167</v>
      </c>
      <c r="H57" s="184"/>
      <c r="I57" s="114"/>
      <c r="J57" s="125">
        <v>1</v>
      </c>
      <c r="K57" s="126">
        <v>317.5</v>
      </c>
      <c r="L57" s="118">
        <f t="shared" si="1"/>
        <v>317.5</v>
      </c>
      <c r="M57" s="127">
        <v>1920</v>
      </c>
      <c r="N57" s="127">
        <v>910</v>
      </c>
      <c r="O57" s="128">
        <v>200</v>
      </c>
      <c r="P57" s="131"/>
      <c r="Q57" s="129"/>
      <c r="R57" s="280"/>
      <c r="S57" s="129"/>
      <c r="T57" s="280"/>
      <c r="V57" s="328"/>
      <c r="W57" s="329"/>
      <c r="X57" s="330"/>
    </row>
    <row r="58" spans="1:24" ht="22.5" customHeight="1">
      <c r="A58" s="175">
        <v>44</v>
      </c>
      <c r="B58" s="208">
        <v>3</v>
      </c>
      <c r="C58" s="112"/>
      <c r="D58" s="124" t="str">
        <f t="shared" si="4"/>
        <v>PS1.1_4680/3</v>
      </c>
      <c r="E58" s="164" t="s">
        <v>149</v>
      </c>
      <c r="F58" s="162"/>
      <c r="G58" s="114" t="s">
        <v>168</v>
      </c>
      <c r="H58" s="184"/>
      <c r="I58" s="114"/>
      <c r="J58" s="125">
        <v>1</v>
      </c>
      <c r="K58" s="126">
        <v>237.9</v>
      </c>
      <c r="L58" s="118">
        <f t="shared" si="1"/>
        <v>237.9</v>
      </c>
      <c r="M58" s="127">
        <v>2000</v>
      </c>
      <c r="N58" s="127">
        <v>710</v>
      </c>
      <c r="O58" s="128">
        <v>200</v>
      </c>
      <c r="P58" s="131"/>
      <c r="Q58" s="129"/>
      <c r="R58" s="280"/>
      <c r="S58" s="129"/>
      <c r="T58" s="280"/>
      <c r="V58" s="328"/>
      <c r="W58" s="329"/>
      <c r="X58" s="330"/>
    </row>
    <row r="59" spans="1:24" ht="22.5" customHeight="1">
      <c r="A59" s="175">
        <v>45</v>
      </c>
      <c r="B59" s="208">
        <v>3</v>
      </c>
      <c r="C59" s="112"/>
      <c r="D59" s="124" t="str">
        <f t="shared" si="4"/>
        <v>PS1.2_4680/3</v>
      </c>
      <c r="E59" s="164" t="s">
        <v>150</v>
      </c>
      <c r="F59" s="162"/>
      <c r="G59" s="114" t="s">
        <v>168</v>
      </c>
      <c r="H59" s="184"/>
      <c r="I59" s="114"/>
      <c r="J59" s="125">
        <v>1</v>
      </c>
      <c r="K59" s="126">
        <v>238</v>
      </c>
      <c r="L59" s="118">
        <f t="shared" si="1"/>
        <v>238</v>
      </c>
      <c r="M59" s="127">
        <v>2000</v>
      </c>
      <c r="N59" s="127">
        <v>710</v>
      </c>
      <c r="O59" s="128">
        <v>200</v>
      </c>
      <c r="P59" s="131"/>
      <c r="Q59" s="129"/>
      <c r="R59" s="280"/>
      <c r="S59" s="129"/>
      <c r="T59" s="280"/>
      <c r="V59" s="328"/>
      <c r="W59" s="329"/>
      <c r="X59" s="330"/>
    </row>
    <row r="60" spans="1:24" ht="22.5" customHeight="1">
      <c r="A60" s="175">
        <v>46</v>
      </c>
      <c r="B60" s="208">
        <v>3</v>
      </c>
      <c r="C60" s="112"/>
      <c r="D60" s="124" t="str">
        <f t="shared" si="4"/>
        <v>PS1.3_4680/3</v>
      </c>
      <c r="E60" s="164" t="s">
        <v>151</v>
      </c>
      <c r="F60" s="162"/>
      <c r="G60" s="114" t="s">
        <v>168</v>
      </c>
      <c r="H60" s="184"/>
      <c r="I60" s="114"/>
      <c r="J60" s="125">
        <v>1</v>
      </c>
      <c r="K60" s="126">
        <v>238</v>
      </c>
      <c r="L60" s="118">
        <f t="shared" si="1"/>
        <v>238</v>
      </c>
      <c r="M60" s="127">
        <v>2000</v>
      </c>
      <c r="N60" s="127">
        <v>710</v>
      </c>
      <c r="O60" s="128">
        <v>200</v>
      </c>
      <c r="P60" s="131"/>
      <c r="Q60" s="129"/>
      <c r="R60" s="280"/>
      <c r="S60" s="129"/>
      <c r="T60" s="280"/>
      <c r="V60" s="328"/>
      <c r="W60" s="329"/>
      <c r="X60" s="330"/>
    </row>
    <row r="61" spans="1:24" ht="22.5" customHeight="1">
      <c r="A61" s="175">
        <v>47</v>
      </c>
      <c r="B61" s="208">
        <v>3</v>
      </c>
      <c r="C61" s="112"/>
      <c r="D61" s="124" t="str">
        <f t="shared" si="4"/>
        <v>PS2.1_4680/3</v>
      </c>
      <c r="E61" s="164" t="s">
        <v>152</v>
      </c>
      <c r="F61" s="162"/>
      <c r="G61" s="114" t="s">
        <v>168</v>
      </c>
      <c r="H61" s="184"/>
      <c r="I61" s="114"/>
      <c r="J61" s="125">
        <v>1</v>
      </c>
      <c r="K61" s="126">
        <v>237.7</v>
      </c>
      <c r="L61" s="118">
        <f t="shared" ref="L61:L71" si="5">K61*J61</f>
        <v>237.7</v>
      </c>
      <c r="M61" s="127">
        <v>2000</v>
      </c>
      <c r="N61" s="127">
        <v>710</v>
      </c>
      <c r="O61" s="128">
        <v>200</v>
      </c>
      <c r="P61" s="131"/>
      <c r="Q61" s="129"/>
      <c r="R61" s="280"/>
      <c r="S61" s="129"/>
      <c r="T61" s="280"/>
      <c r="V61" s="328"/>
      <c r="W61" s="329"/>
      <c r="X61" s="330"/>
    </row>
    <row r="62" spans="1:24" ht="22.5" customHeight="1">
      <c r="A62" s="175">
        <v>48</v>
      </c>
      <c r="B62" s="208">
        <v>3</v>
      </c>
      <c r="C62" s="112"/>
      <c r="D62" s="124" t="str">
        <f t="shared" si="4"/>
        <v>PS2.2_4680/3</v>
      </c>
      <c r="E62" s="164" t="s">
        <v>153</v>
      </c>
      <c r="F62" s="162"/>
      <c r="G62" s="114" t="s">
        <v>168</v>
      </c>
      <c r="H62" s="184"/>
      <c r="I62" s="114"/>
      <c r="J62" s="125">
        <v>1</v>
      </c>
      <c r="K62" s="126">
        <v>237.7</v>
      </c>
      <c r="L62" s="118">
        <f t="shared" si="5"/>
        <v>237.7</v>
      </c>
      <c r="M62" s="127">
        <v>2000</v>
      </c>
      <c r="N62" s="127">
        <v>710</v>
      </c>
      <c r="O62" s="128">
        <v>200</v>
      </c>
      <c r="P62" s="131"/>
      <c r="Q62" s="129"/>
      <c r="R62" s="280"/>
      <c r="S62" s="129"/>
      <c r="T62" s="280"/>
      <c r="V62" s="328"/>
      <c r="W62" s="329"/>
      <c r="X62" s="330"/>
    </row>
    <row r="63" spans="1:24" ht="22.5" customHeight="1">
      <c r="A63" s="175">
        <v>49</v>
      </c>
      <c r="B63" s="208">
        <v>3</v>
      </c>
      <c r="C63" s="112"/>
      <c r="D63" s="124" t="str">
        <f t="shared" si="4"/>
        <v>PS2.3_4680/3</v>
      </c>
      <c r="E63" s="164" t="s">
        <v>154</v>
      </c>
      <c r="F63" s="162"/>
      <c r="G63" s="114" t="s">
        <v>168</v>
      </c>
      <c r="H63" s="184"/>
      <c r="I63" s="114"/>
      <c r="J63" s="125">
        <v>1</v>
      </c>
      <c r="K63" s="126">
        <v>237.8</v>
      </c>
      <c r="L63" s="118">
        <f t="shared" si="5"/>
        <v>237.8</v>
      </c>
      <c r="M63" s="127">
        <v>2000</v>
      </c>
      <c r="N63" s="127">
        <v>710</v>
      </c>
      <c r="O63" s="128">
        <v>200</v>
      </c>
      <c r="P63" s="131"/>
      <c r="Q63" s="129"/>
      <c r="R63" s="280"/>
      <c r="S63" s="129"/>
      <c r="T63" s="280"/>
      <c r="V63" s="328"/>
      <c r="W63" s="329"/>
      <c r="X63" s="330"/>
    </row>
    <row r="64" spans="1:24" ht="22.5" customHeight="1">
      <c r="A64" s="175">
        <v>50</v>
      </c>
      <c r="B64" s="208">
        <v>3</v>
      </c>
      <c r="C64" s="112"/>
      <c r="D64" s="124" t="str">
        <f t="shared" si="4"/>
        <v>PS3.1_4680/3</v>
      </c>
      <c r="E64" s="164" t="s">
        <v>155</v>
      </c>
      <c r="F64" s="162"/>
      <c r="G64" s="114" t="s">
        <v>168</v>
      </c>
      <c r="H64" s="184"/>
      <c r="I64" s="114"/>
      <c r="J64" s="125">
        <v>2</v>
      </c>
      <c r="K64" s="126">
        <v>237.7</v>
      </c>
      <c r="L64" s="118">
        <f t="shared" si="5"/>
        <v>475.4</v>
      </c>
      <c r="M64" s="127">
        <v>2000</v>
      </c>
      <c r="N64" s="127">
        <v>710</v>
      </c>
      <c r="O64" s="128">
        <v>200</v>
      </c>
      <c r="P64" s="131"/>
      <c r="Q64" s="129"/>
      <c r="R64" s="280"/>
      <c r="S64" s="129"/>
      <c r="T64" s="280"/>
      <c r="V64" s="328"/>
      <c r="W64" s="329"/>
      <c r="X64" s="330"/>
    </row>
    <row r="65" spans="1:24" ht="22.5" customHeight="1">
      <c r="A65" s="175">
        <v>51</v>
      </c>
      <c r="B65" s="208">
        <v>3</v>
      </c>
      <c r="C65" s="112"/>
      <c r="D65" s="124" t="str">
        <f t="shared" si="4"/>
        <v>PS3.2_4680/3</v>
      </c>
      <c r="E65" s="164" t="s">
        <v>156</v>
      </c>
      <c r="F65" s="162"/>
      <c r="G65" s="114" t="s">
        <v>168</v>
      </c>
      <c r="H65" s="184"/>
      <c r="I65" s="114"/>
      <c r="J65" s="125">
        <v>1</v>
      </c>
      <c r="K65" s="126">
        <v>237.6</v>
      </c>
      <c r="L65" s="118">
        <f t="shared" si="5"/>
        <v>237.6</v>
      </c>
      <c r="M65" s="127">
        <v>2000</v>
      </c>
      <c r="N65" s="127">
        <v>710</v>
      </c>
      <c r="O65" s="128">
        <v>200</v>
      </c>
      <c r="P65" s="131"/>
      <c r="Q65" s="129"/>
      <c r="R65" s="280"/>
      <c r="S65" s="129"/>
      <c r="T65" s="280"/>
      <c r="V65" s="328"/>
      <c r="W65" s="329"/>
      <c r="X65" s="330"/>
    </row>
    <row r="66" spans="1:24" ht="22.5" customHeight="1">
      <c r="A66" s="175">
        <v>52</v>
      </c>
      <c r="B66" s="208">
        <v>3</v>
      </c>
      <c r="C66" s="112"/>
      <c r="D66" s="124" t="str">
        <f t="shared" si="4"/>
        <v>PS4.1_4680/3</v>
      </c>
      <c r="E66" s="164" t="s">
        <v>157</v>
      </c>
      <c r="F66" s="162"/>
      <c r="G66" s="114" t="s">
        <v>168</v>
      </c>
      <c r="H66" s="184"/>
      <c r="I66" s="114"/>
      <c r="J66" s="125">
        <v>1</v>
      </c>
      <c r="K66" s="126">
        <v>237.8</v>
      </c>
      <c r="L66" s="118">
        <f t="shared" si="5"/>
        <v>237.8</v>
      </c>
      <c r="M66" s="127">
        <v>2000</v>
      </c>
      <c r="N66" s="127">
        <v>710</v>
      </c>
      <c r="O66" s="128">
        <v>200</v>
      </c>
      <c r="P66" s="131"/>
      <c r="Q66" s="129"/>
      <c r="R66" s="280"/>
      <c r="S66" s="129"/>
      <c r="T66" s="280"/>
      <c r="V66" s="328"/>
      <c r="W66" s="329"/>
      <c r="X66" s="330"/>
    </row>
    <row r="67" spans="1:24" ht="22.5" customHeight="1">
      <c r="A67" s="175">
        <v>53</v>
      </c>
      <c r="B67" s="208">
        <v>3</v>
      </c>
      <c r="C67" s="112"/>
      <c r="D67" s="124" t="str">
        <f t="shared" si="4"/>
        <v>PS4.2_4680/3</v>
      </c>
      <c r="E67" s="164" t="s">
        <v>158</v>
      </c>
      <c r="F67" s="162"/>
      <c r="G67" s="114" t="s">
        <v>168</v>
      </c>
      <c r="H67" s="184"/>
      <c r="I67" s="114"/>
      <c r="J67" s="125">
        <v>1</v>
      </c>
      <c r="K67" s="126">
        <v>237.7</v>
      </c>
      <c r="L67" s="118">
        <f t="shared" si="5"/>
        <v>237.7</v>
      </c>
      <c r="M67" s="127">
        <v>2000</v>
      </c>
      <c r="N67" s="127">
        <v>710</v>
      </c>
      <c r="O67" s="128">
        <v>200</v>
      </c>
      <c r="P67" s="131"/>
      <c r="Q67" s="129"/>
      <c r="R67" s="280"/>
      <c r="S67" s="129"/>
      <c r="T67" s="280"/>
      <c r="V67" s="328"/>
      <c r="W67" s="329"/>
      <c r="X67" s="330"/>
    </row>
    <row r="68" spans="1:24" ht="22.5" customHeight="1">
      <c r="A68" s="175">
        <v>54</v>
      </c>
      <c r="B68" s="208">
        <v>3</v>
      </c>
      <c r="C68" s="112"/>
      <c r="D68" s="124" t="str">
        <f t="shared" si="4"/>
        <v>PS4.3_4680/3</v>
      </c>
      <c r="E68" s="164" t="s">
        <v>159</v>
      </c>
      <c r="F68" s="162"/>
      <c r="G68" s="114" t="s">
        <v>168</v>
      </c>
      <c r="H68" s="184"/>
      <c r="I68" s="114"/>
      <c r="J68" s="125">
        <v>1</v>
      </c>
      <c r="K68" s="126">
        <v>237.7</v>
      </c>
      <c r="L68" s="118">
        <f t="shared" si="5"/>
        <v>237.7</v>
      </c>
      <c r="M68" s="127">
        <v>2000</v>
      </c>
      <c r="N68" s="127">
        <v>710</v>
      </c>
      <c r="O68" s="128">
        <v>200</v>
      </c>
      <c r="P68" s="131"/>
      <c r="Q68" s="129"/>
      <c r="R68" s="280"/>
      <c r="S68" s="129"/>
      <c r="T68" s="280"/>
      <c r="V68" s="328"/>
      <c r="W68" s="329"/>
      <c r="X68" s="330"/>
    </row>
    <row r="69" spans="1:24" ht="22.5" customHeight="1">
      <c r="A69" s="175">
        <v>55</v>
      </c>
      <c r="B69" s="208">
        <v>3</v>
      </c>
      <c r="C69" s="112"/>
      <c r="D69" s="124" t="str">
        <f t="shared" si="4"/>
        <v>PS5.1_4680/3</v>
      </c>
      <c r="E69" s="164" t="s">
        <v>160</v>
      </c>
      <c r="F69" s="162"/>
      <c r="G69" s="114" t="s">
        <v>168</v>
      </c>
      <c r="H69" s="184"/>
      <c r="I69" s="114"/>
      <c r="J69" s="125">
        <v>1</v>
      </c>
      <c r="K69" s="126">
        <v>238</v>
      </c>
      <c r="L69" s="118">
        <f t="shared" si="5"/>
        <v>238</v>
      </c>
      <c r="M69" s="127">
        <v>2000</v>
      </c>
      <c r="N69" s="127">
        <v>710</v>
      </c>
      <c r="O69" s="128">
        <v>200</v>
      </c>
      <c r="P69" s="131"/>
      <c r="Q69" s="129"/>
      <c r="R69" s="280"/>
      <c r="S69" s="129"/>
      <c r="T69" s="280"/>
      <c r="V69" s="328"/>
      <c r="W69" s="329"/>
      <c r="X69" s="330"/>
    </row>
    <row r="70" spans="1:24" ht="22.5" customHeight="1">
      <c r="A70" s="175">
        <v>56</v>
      </c>
      <c r="B70" s="208">
        <v>3</v>
      </c>
      <c r="C70" s="112"/>
      <c r="D70" s="124" t="str">
        <f t="shared" si="4"/>
        <v>PS5.2_4680/3</v>
      </c>
      <c r="E70" s="164" t="s">
        <v>161</v>
      </c>
      <c r="F70" s="162"/>
      <c r="G70" s="114" t="s">
        <v>168</v>
      </c>
      <c r="H70" s="184"/>
      <c r="I70" s="114"/>
      <c r="J70" s="125">
        <v>1</v>
      </c>
      <c r="K70" s="126">
        <v>237.7</v>
      </c>
      <c r="L70" s="118">
        <f t="shared" si="5"/>
        <v>237.7</v>
      </c>
      <c r="M70" s="127">
        <v>2000</v>
      </c>
      <c r="N70" s="127">
        <v>710</v>
      </c>
      <c r="O70" s="128">
        <v>200</v>
      </c>
      <c r="P70" s="131"/>
      <c r="Q70" s="129"/>
      <c r="R70" s="280"/>
      <c r="S70" s="129"/>
      <c r="T70" s="280"/>
      <c r="V70" s="328"/>
      <c r="W70" s="329"/>
      <c r="X70" s="330"/>
    </row>
    <row r="71" spans="1:24" ht="22.5" customHeight="1" thickBot="1">
      <c r="A71" s="241">
        <v>57</v>
      </c>
      <c r="B71" s="259">
        <v>3</v>
      </c>
      <c r="C71" s="243"/>
      <c r="D71" s="244" t="str">
        <f t="shared" si="4"/>
        <v>PS5.3_4680/3</v>
      </c>
      <c r="E71" s="245" t="s">
        <v>162</v>
      </c>
      <c r="F71" s="246"/>
      <c r="G71" s="247" t="s">
        <v>168</v>
      </c>
      <c r="H71" s="248"/>
      <c r="I71" s="247"/>
      <c r="J71" s="249">
        <v>1</v>
      </c>
      <c r="K71" s="250">
        <v>237.9</v>
      </c>
      <c r="L71" s="251">
        <f t="shared" si="5"/>
        <v>237.9</v>
      </c>
      <c r="M71" s="252">
        <v>2000</v>
      </c>
      <c r="N71" s="252">
        <v>710</v>
      </c>
      <c r="O71" s="253">
        <v>200</v>
      </c>
      <c r="P71" s="254"/>
      <c r="Q71" s="255"/>
      <c r="R71" s="281"/>
      <c r="S71" s="255"/>
      <c r="T71" s="281"/>
      <c r="V71" s="328"/>
      <c r="W71" s="329"/>
      <c r="X71" s="330"/>
    </row>
    <row r="72" spans="1:24" ht="22.5" customHeight="1">
      <c r="A72" s="237">
        <v>73</v>
      </c>
      <c r="B72" s="210">
        <v>4</v>
      </c>
      <c r="C72" s="211"/>
      <c r="D72" s="212" t="str">
        <f>E72&amp;"_4680/4"</f>
        <v>EL\1_4680/4</v>
      </c>
      <c r="E72" s="213" t="s">
        <v>87</v>
      </c>
      <c r="F72" s="214"/>
      <c r="G72" s="215" t="s">
        <v>93</v>
      </c>
      <c r="H72" s="216">
        <v>0</v>
      </c>
      <c r="I72" s="217"/>
      <c r="J72" s="218">
        <v>1</v>
      </c>
      <c r="K72" s="219">
        <v>13526.6</v>
      </c>
      <c r="L72" s="220">
        <f t="shared" si="1"/>
        <v>13526.6</v>
      </c>
      <c r="M72" s="221">
        <v>24820</v>
      </c>
      <c r="N72" s="221">
        <v>1820</v>
      </c>
      <c r="O72" s="222">
        <v>910</v>
      </c>
      <c r="P72" s="223"/>
      <c r="Q72" s="224"/>
      <c r="R72" s="279" t="s">
        <v>174</v>
      </c>
      <c r="S72" s="224"/>
      <c r="T72" s="279" t="s">
        <v>174</v>
      </c>
      <c r="V72" s="328"/>
      <c r="W72" s="329"/>
      <c r="X72" s="330"/>
    </row>
    <row r="73" spans="1:24" ht="22.5" customHeight="1">
      <c r="A73" s="175">
        <v>74</v>
      </c>
      <c r="B73" s="209">
        <v>4</v>
      </c>
      <c r="C73" s="112"/>
      <c r="D73" s="124" t="str">
        <f t="shared" ref="D73:D99" si="6">E73&amp;"_4680/4"</f>
        <v>EL\2_4680/4</v>
      </c>
      <c r="E73" s="164" t="s">
        <v>94</v>
      </c>
      <c r="F73" s="162"/>
      <c r="G73" s="114" t="s">
        <v>95</v>
      </c>
      <c r="H73" s="184">
        <v>0</v>
      </c>
      <c r="I73" s="114"/>
      <c r="J73" s="125">
        <v>1</v>
      </c>
      <c r="K73" s="126">
        <v>25705.3</v>
      </c>
      <c r="L73" s="118">
        <f t="shared" si="1"/>
        <v>25705.3</v>
      </c>
      <c r="M73" s="127">
        <v>24820</v>
      </c>
      <c r="N73" s="127">
        <v>1545</v>
      </c>
      <c r="O73" s="128">
        <v>2265</v>
      </c>
      <c r="P73" s="131"/>
      <c r="Q73" s="129"/>
      <c r="R73" s="280"/>
      <c r="S73" s="129"/>
      <c r="T73" s="280"/>
      <c r="V73" s="328"/>
      <c r="W73" s="329"/>
      <c r="X73" s="330"/>
    </row>
    <row r="74" spans="1:24" ht="22.5" customHeight="1">
      <c r="A74" s="175">
        <v>75</v>
      </c>
      <c r="B74" s="204">
        <v>4</v>
      </c>
      <c r="C74" s="130"/>
      <c r="D74" s="113" t="str">
        <f t="shared" si="6"/>
        <v>EL\3_4680/4</v>
      </c>
      <c r="E74" s="164" t="s">
        <v>96</v>
      </c>
      <c r="F74" s="163"/>
      <c r="G74" s="114" t="s">
        <v>97</v>
      </c>
      <c r="H74" s="184">
        <v>0</v>
      </c>
      <c r="I74" s="115"/>
      <c r="J74" s="116">
        <v>1</v>
      </c>
      <c r="K74" s="117">
        <v>12833.8</v>
      </c>
      <c r="L74" s="118">
        <f t="shared" si="1"/>
        <v>12833.8</v>
      </c>
      <c r="M74" s="120">
        <v>24820</v>
      </c>
      <c r="N74" s="120">
        <v>1650</v>
      </c>
      <c r="O74" s="121">
        <v>2250</v>
      </c>
      <c r="P74" s="122"/>
      <c r="Q74" s="123"/>
      <c r="R74" s="280"/>
      <c r="S74" s="123"/>
      <c r="T74" s="280"/>
      <c r="V74" s="328"/>
      <c r="W74" s="329"/>
      <c r="X74" s="330"/>
    </row>
    <row r="75" spans="1:24" ht="22.5" customHeight="1">
      <c r="A75" s="175">
        <v>76</v>
      </c>
      <c r="B75" s="204">
        <v>4</v>
      </c>
      <c r="C75" s="130"/>
      <c r="D75" s="113" t="str">
        <f t="shared" si="6"/>
        <v>EL\4_4680/4</v>
      </c>
      <c r="E75" s="164" t="s">
        <v>98</v>
      </c>
      <c r="F75" s="163"/>
      <c r="G75" s="114" t="s">
        <v>99</v>
      </c>
      <c r="H75" s="189">
        <v>0</v>
      </c>
      <c r="I75" s="115"/>
      <c r="J75" s="116">
        <v>1</v>
      </c>
      <c r="K75" s="117">
        <v>26740</v>
      </c>
      <c r="L75" s="118">
        <f t="shared" si="1"/>
        <v>26740</v>
      </c>
      <c r="M75" s="120">
        <v>24820</v>
      </c>
      <c r="N75" s="120">
        <v>1360</v>
      </c>
      <c r="O75" s="121">
        <v>2315</v>
      </c>
      <c r="P75" s="122"/>
      <c r="Q75" s="123"/>
      <c r="R75" s="280"/>
      <c r="S75" s="123"/>
      <c r="T75" s="280"/>
      <c r="V75" s="328"/>
      <c r="W75" s="329"/>
      <c r="X75" s="330"/>
    </row>
    <row r="76" spans="1:24" ht="22.5" customHeight="1">
      <c r="A76" s="175">
        <v>77</v>
      </c>
      <c r="B76" s="204">
        <v>4</v>
      </c>
      <c r="C76" s="130"/>
      <c r="D76" s="113" t="str">
        <f t="shared" si="6"/>
        <v>EP\1_4680/4</v>
      </c>
      <c r="E76" s="164" t="s">
        <v>100</v>
      </c>
      <c r="F76" s="163"/>
      <c r="G76" s="114" t="s">
        <v>101</v>
      </c>
      <c r="H76" s="184">
        <v>0</v>
      </c>
      <c r="I76" s="115"/>
      <c r="J76" s="116">
        <v>1</v>
      </c>
      <c r="K76" s="117">
        <v>13251.7</v>
      </c>
      <c r="L76" s="118">
        <f t="shared" si="1"/>
        <v>13251.7</v>
      </c>
      <c r="M76" s="120">
        <v>24820</v>
      </c>
      <c r="N76" s="120">
        <v>1820</v>
      </c>
      <c r="O76" s="121">
        <v>910</v>
      </c>
      <c r="P76" s="122"/>
      <c r="Q76" s="123"/>
      <c r="R76" s="280"/>
      <c r="S76" s="123"/>
      <c r="T76" s="280"/>
      <c r="V76" s="328"/>
      <c r="W76" s="329"/>
      <c r="X76" s="330"/>
    </row>
    <row r="77" spans="1:24" ht="22.5" customHeight="1">
      <c r="A77" s="175">
        <v>78</v>
      </c>
      <c r="B77" s="204">
        <v>4</v>
      </c>
      <c r="C77" s="130"/>
      <c r="D77" s="113" t="str">
        <f t="shared" si="6"/>
        <v>EP\2_4680/4</v>
      </c>
      <c r="E77" s="164" t="s">
        <v>102</v>
      </c>
      <c r="F77" s="163"/>
      <c r="G77" s="114" t="s">
        <v>103</v>
      </c>
      <c r="H77" s="184">
        <v>0</v>
      </c>
      <c r="I77" s="115"/>
      <c r="J77" s="116">
        <v>1</v>
      </c>
      <c r="K77" s="117">
        <v>25705.3</v>
      </c>
      <c r="L77" s="118">
        <f t="shared" si="1"/>
        <v>25705.3</v>
      </c>
      <c r="M77" s="120">
        <v>24820</v>
      </c>
      <c r="N77" s="120">
        <v>1545</v>
      </c>
      <c r="O77" s="121">
        <v>2265</v>
      </c>
      <c r="P77" s="122"/>
      <c r="Q77" s="123"/>
      <c r="R77" s="280"/>
      <c r="S77" s="123"/>
      <c r="T77" s="280"/>
      <c r="V77" s="328"/>
      <c r="W77" s="329"/>
      <c r="X77" s="330"/>
    </row>
    <row r="78" spans="1:24" ht="22.5" customHeight="1">
      <c r="A78" s="175">
        <v>79</v>
      </c>
      <c r="B78" s="204">
        <v>4</v>
      </c>
      <c r="C78" s="130"/>
      <c r="D78" s="113" t="str">
        <f t="shared" si="6"/>
        <v>EP\3_4680/4</v>
      </c>
      <c r="E78" s="164" t="s">
        <v>104</v>
      </c>
      <c r="F78" s="163"/>
      <c r="G78" s="114" t="s">
        <v>105</v>
      </c>
      <c r="H78" s="189">
        <v>0</v>
      </c>
      <c r="I78" s="115"/>
      <c r="J78" s="116">
        <v>1</v>
      </c>
      <c r="K78" s="117">
        <v>12833.8</v>
      </c>
      <c r="L78" s="118">
        <f t="shared" si="1"/>
        <v>12833.8</v>
      </c>
      <c r="M78" s="120">
        <v>24820</v>
      </c>
      <c r="N78" s="120">
        <v>1650</v>
      </c>
      <c r="O78" s="121">
        <v>2250</v>
      </c>
      <c r="P78" s="122"/>
      <c r="Q78" s="123"/>
      <c r="R78" s="280"/>
      <c r="S78" s="123"/>
      <c r="T78" s="280"/>
      <c r="V78" s="328"/>
      <c r="W78" s="329"/>
      <c r="X78" s="330"/>
    </row>
    <row r="79" spans="1:24" ht="22.5" customHeight="1">
      <c r="A79" s="175">
        <v>80</v>
      </c>
      <c r="B79" s="204">
        <v>4</v>
      </c>
      <c r="C79" s="130"/>
      <c r="D79" s="113" t="str">
        <f t="shared" si="6"/>
        <v>EP\4_4680/4</v>
      </c>
      <c r="E79" s="164" t="s">
        <v>106</v>
      </c>
      <c r="F79" s="163"/>
      <c r="G79" s="114" t="s">
        <v>107</v>
      </c>
      <c r="H79" s="184">
        <v>0</v>
      </c>
      <c r="I79" s="115"/>
      <c r="J79" s="116">
        <v>1</v>
      </c>
      <c r="K79" s="117">
        <v>26740</v>
      </c>
      <c r="L79" s="118">
        <f t="shared" si="1"/>
        <v>26740</v>
      </c>
      <c r="M79" s="120">
        <v>24820</v>
      </c>
      <c r="N79" s="120">
        <v>1360</v>
      </c>
      <c r="O79" s="121">
        <v>2315</v>
      </c>
      <c r="P79" s="122"/>
      <c r="Q79" s="123"/>
      <c r="R79" s="280"/>
      <c r="S79" s="123"/>
      <c r="T79" s="280"/>
      <c r="V79" s="328"/>
      <c r="W79" s="329"/>
      <c r="X79" s="330"/>
    </row>
    <row r="80" spans="1:24" ht="22.5" customHeight="1">
      <c r="A80" s="175">
        <v>81</v>
      </c>
      <c r="B80" s="204">
        <v>4</v>
      </c>
      <c r="C80" s="130"/>
      <c r="D80" s="113" t="str">
        <f t="shared" si="6"/>
        <v>ST_W\1_4680/4</v>
      </c>
      <c r="E80" s="164" t="s">
        <v>108</v>
      </c>
      <c r="F80" s="163"/>
      <c r="G80" s="114" t="s">
        <v>109</v>
      </c>
      <c r="H80" s="189">
        <v>0</v>
      </c>
      <c r="I80" s="115"/>
      <c r="J80" s="116">
        <v>28</v>
      </c>
      <c r="K80" s="117">
        <v>34.1</v>
      </c>
      <c r="L80" s="118">
        <f t="shared" si="1"/>
        <v>954.80000000000007</v>
      </c>
      <c r="M80" s="120">
        <v>1951</v>
      </c>
      <c r="N80" s="120">
        <v>114</v>
      </c>
      <c r="O80" s="121">
        <v>114</v>
      </c>
      <c r="P80" s="122"/>
      <c r="Q80" s="123"/>
      <c r="R80" s="280"/>
      <c r="S80" s="123"/>
      <c r="T80" s="280"/>
      <c r="V80" s="328"/>
      <c r="W80" s="329"/>
      <c r="X80" s="330"/>
    </row>
    <row r="81" spans="1:24" ht="22.5" customHeight="1">
      <c r="A81" s="175">
        <v>82</v>
      </c>
      <c r="B81" s="204">
        <v>4</v>
      </c>
      <c r="C81" s="130"/>
      <c r="D81" s="113" t="str">
        <f t="shared" si="6"/>
        <v>ST\1_4680/4</v>
      </c>
      <c r="E81" s="164" t="s">
        <v>110</v>
      </c>
      <c r="F81" s="163"/>
      <c r="G81" s="114" t="s">
        <v>109</v>
      </c>
      <c r="H81" s="184">
        <v>0</v>
      </c>
      <c r="I81" s="115"/>
      <c r="J81" s="116">
        <v>2</v>
      </c>
      <c r="K81" s="117">
        <v>21.7</v>
      </c>
      <c r="L81" s="118">
        <f t="shared" si="1"/>
        <v>43.4</v>
      </c>
      <c r="M81" s="120">
        <v>1228</v>
      </c>
      <c r="N81" s="120">
        <v>114</v>
      </c>
      <c r="O81" s="121">
        <v>114</v>
      </c>
      <c r="P81" s="122"/>
      <c r="Q81" s="123"/>
      <c r="R81" s="280"/>
      <c r="S81" s="123"/>
      <c r="T81" s="280"/>
      <c r="V81" s="328"/>
      <c r="W81" s="329"/>
      <c r="X81" s="330"/>
    </row>
    <row r="82" spans="1:24" ht="22.5" customHeight="1">
      <c r="A82" s="175">
        <v>83</v>
      </c>
      <c r="B82" s="204">
        <v>4</v>
      </c>
      <c r="C82" s="130"/>
      <c r="D82" s="113" t="str">
        <f t="shared" si="6"/>
        <v>ST\2_4680/4</v>
      </c>
      <c r="E82" s="164" t="s">
        <v>111</v>
      </c>
      <c r="F82" s="163"/>
      <c r="G82" s="114" t="s">
        <v>109</v>
      </c>
      <c r="H82" s="184">
        <v>0</v>
      </c>
      <c r="I82" s="115"/>
      <c r="J82" s="116">
        <v>14</v>
      </c>
      <c r="K82" s="117">
        <v>21.7</v>
      </c>
      <c r="L82" s="118">
        <f t="shared" si="1"/>
        <v>303.8</v>
      </c>
      <c r="M82" s="120">
        <v>1228</v>
      </c>
      <c r="N82" s="120">
        <v>114</v>
      </c>
      <c r="O82" s="121">
        <v>114</v>
      </c>
      <c r="P82" s="122"/>
      <c r="Q82" s="123"/>
      <c r="R82" s="280"/>
      <c r="S82" s="123"/>
      <c r="T82" s="280"/>
      <c r="V82" s="328"/>
      <c r="W82" s="329"/>
      <c r="X82" s="330"/>
    </row>
    <row r="83" spans="1:24" ht="22.5" customHeight="1">
      <c r="A83" s="175">
        <v>84</v>
      </c>
      <c r="B83" s="204">
        <v>4</v>
      </c>
      <c r="C83" s="130"/>
      <c r="D83" s="113" t="str">
        <f t="shared" si="6"/>
        <v>ST\3_4680/4</v>
      </c>
      <c r="E83" s="164" t="s">
        <v>112</v>
      </c>
      <c r="F83" s="163"/>
      <c r="G83" s="114" t="s">
        <v>109</v>
      </c>
      <c r="H83" s="184">
        <v>0</v>
      </c>
      <c r="I83" s="115"/>
      <c r="J83" s="116">
        <v>13</v>
      </c>
      <c r="K83" s="117">
        <v>88</v>
      </c>
      <c r="L83" s="118">
        <f t="shared" si="1"/>
        <v>1144</v>
      </c>
      <c r="M83" s="120">
        <v>2745</v>
      </c>
      <c r="N83" s="120">
        <v>900</v>
      </c>
      <c r="O83" s="121">
        <v>114</v>
      </c>
      <c r="P83" s="122"/>
      <c r="Q83" s="123"/>
      <c r="R83" s="280"/>
      <c r="S83" s="123"/>
      <c r="T83" s="280"/>
      <c r="V83" s="328"/>
      <c r="W83" s="329"/>
      <c r="X83" s="330"/>
    </row>
    <row r="84" spans="1:24" ht="22.5" customHeight="1">
      <c r="A84" s="175">
        <v>85</v>
      </c>
      <c r="B84" s="204">
        <v>4</v>
      </c>
      <c r="C84" s="130"/>
      <c r="D84" s="113" t="str">
        <f t="shared" si="6"/>
        <v>ST\4_4680/4</v>
      </c>
      <c r="E84" s="164" t="s">
        <v>113</v>
      </c>
      <c r="F84" s="163"/>
      <c r="G84" s="114" t="s">
        <v>109</v>
      </c>
      <c r="H84" s="189">
        <v>0</v>
      </c>
      <c r="I84" s="115"/>
      <c r="J84" s="116">
        <v>3</v>
      </c>
      <c r="K84" s="117">
        <v>88</v>
      </c>
      <c r="L84" s="118">
        <f t="shared" si="1"/>
        <v>264</v>
      </c>
      <c r="M84" s="120">
        <v>2745</v>
      </c>
      <c r="N84" s="120">
        <v>900</v>
      </c>
      <c r="O84" s="121">
        <v>114</v>
      </c>
      <c r="P84" s="122"/>
      <c r="Q84" s="123"/>
      <c r="R84" s="280"/>
      <c r="S84" s="123"/>
      <c r="T84" s="280"/>
      <c r="V84" s="328"/>
      <c r="W84" s="329"/>
      <c r="X84" s="330"/>
    </row>
    <row r="85" spans="1:24" ht="22.5" customHeight="1">
      <c r="A85" s="175">
        <v>86</v>
      </c>
      <c r="B85" s="204">
        <v>4</v>
      </c>
      <c r="C85" s="130"/>
      <c r="D85" s="113" t="str">
        <f t="shared" si="6"/>
        <v>ST\5_4680/4</v>
      </c>
      <c r="E85" s="164" t="s">
        <v>114</v>
      </c>
      <c r="F85" s="163"/>
      <c r="G85" s="114" t="s">
        <v>109</v>
      </c>
      <c r="H85" s="184">
        <v>0</v>
      </c>
      <c r="I85" s="115"/>
      <c r="J85" s="116">
        <v>15</v>
      </c>
      <c r="K85" s="117">
        <v>21.7</v>
      </c>
      <c r="L85" s="118">
        <f t="shared" si="1"/>
        <v>325.5</v>
      </c>
      <c r="M85" s="120">
        <v>1228</v>
      </c>
      <c r="N85" s="120">
        <v>114</v>
      </c>
      <c r="O85" s="121">
        <v>114</v>
      </c>
      <c r="P85" s="122"/>
      <c r="Q85" s="123"/>
      <c r="R85" s="280"/>
      <c r="S85" s="123"/>
      <c r="T85" s="280"/>
      <c r="V85" s="328"/>
      <c r="W85" s="329"/>
      <c r="X85" s="330"/>
    </row>
    <row r="86" spans="1:24" ht="22.5" customHeight="1">
      <c r="A86" s="175">
        <v>87</v>
      </c>
      <c r="B86" s="204">
        <v>4</v>
      </c>
      <c r="C86" s="130"/>
      <c r="D86" s="113" t="str">
        <f t="shared" si="6"/>
        <v>ST\6_4680/4</v>
      </c>
      <c r="E86" s="164" t="s">
        <v>115</v>
      </c>
      <c r="F86" s="163"/>
      <c r="G86" s="114" t="s">
        <v>109</v>
      </c>
      <c r="H86" s="184">
        <v>0</v>
      </c>
      <c r="I86" s="115"/>
      <c r="J86" s="116">
        <v>14</v>
      </c>
      <c r="K86" s="117">
        <v>34</v>
      </c>
      <c r="L86" s="118">
        <f t="shared" si="1"/>
        <v>476</v>
      </c>
      <c r="M86" s="120">
        <v>1942</v>
      </c>
      <c r="N86" s="120">
        <v>114</v>
      </c>
      <c r="O86" s="121">
        <v>114</v>
      </c>
      <c r="P86" s="122"/>
      <c r="Q86" s="123"/>
      <c r="R86" s="280"/>
      <c r="S86" s="123"/>
      <c r="T86" s="280"/>
      <c r="V86" s="328"/>
      <c r="W86" s="329"/>
      <c r="X86" s="330"/>
    </row>
    <row r="87" spans="1:24" ht="22.5" customHeight="1">
      <c r="A87" s="175">
        <v>88</v>
      </c>
      <c r="B87" s="204">
        <v>4</v>
      </c>
      <c r="C87" s="130"/>
      <c r="D87" s="113" t="str">
        <f t="shared" si="6"/>
        <v>ST\7_4680/4</v>
      </c>
      <c r="E87" s="164" t="s">
        <v>116</v>
      </c>
      <c r="F87" s="163"/>
      <c r="G87" s="114" t="s">
        <v>109</v>
      </c>
      <c r="H87" s="189">
        <v>0</v>
      </c>
      <c r="I87" s="115"/>
      <c r="J87" s="116">
        <v>10</v>
      </c>
      <c r="K87" s="117">
        <v>21.7</v>
      </c>
      <c r="L87" s="118">
        <f t="shared" si="1"/>
        <v>217</v>
      </c>
      <c r="M87" s="120">
        <v>1228</v>
      </c>
      <c r="N87" s="120">
        <v>114</v>
      </c>
      <c r="O87" s="121">
        <v>114</v>
      </c>
      <c r="P87" s="122"/>
      <c r="Q87" s="123"/>
      <c r="R87" s="280"/>
      <c r="S87" s="123"/>
      <c r="T87" s="280"/>
      <c r="V87" s="328"/>
      <c r="W87" s="329"/>
      <c r="X87" s="330"/>
    </row>
    <row r="88" spans="1:24" ht="22.5" customHeight="1">
      <c r="A88" s="175">
        <v>89</v>
      </c>
      <c r="B88" s="204">
        <v>4</v>
      </c>
      <c r="C88" s="130"/>
      <c r="D88" s="113" t="str">
        <f t="shared" si="6"/>
        <v>OG\1_4680/4</v>
      </c>
      <c r="E88" s="164" t="s">
        <v>117</v>
      </c>
      <c r="F88" s="163"/>
      <c r="G88" s="114" t="s">
        <v>119</v>
      </c>
      <c r="H88" s="184">
        <v>0</v>
      </c>
      <c r="I88" s="115">
        <v>124</v>
      </c>
      <c r="J88" s="116">
        <v>2</v>
      </c>
      <c r="K88" s="117">
        <v>106.1</v>
      </c>
      <c r="L88" s="118">
        <f t="shared" si="1"/>
        <v>212.2</v>
      </c>
      <c r="M88" s="120">
        <v>2236</v>
      </c>
      <c r="N88" s="120">
        <v>100</v>
      </c>
      <c r="O88" s="121">
        <v>300</v>
      </c>
      <c r="P88" s="122"/>
      <c r="Q88" s="123" t="s">
        <v>58</v>
      </c>
      <c r="R88" s="280"/>
      <c r="S88" s="123" t="s">
        <v>58</v>
      </c>
      <c r="T88" s="280"/>
      <c r="V88" s="328"/>
      <c r="W88" s="329"/>
      <c r="X88" s="330"/>
    </row>
    <row r="89" spans="1:24" ht="22.5" customHeight="1">
      <c r="A89" s="175">
        <v>90</v>
      </c>
      <c r="B89" s="204">
        <v>4</v>
      </c>
      <c r="C89" s="130"/>
      <c r="D89" s="113" t="str">
        <f t="shared" si="6"/>
        <v>OG\2_4680/4</v>
      </c>
      <c r="E89" s="164" t="s">
        <v>118</v>
      </c>
      <c r="F89" s="163"/>
      <c r="G89" s="114" t="s">
        <v>119</v>
      </c>
      <c r="H89" s="189">
        <v>0</v>
      </c>
      <c r="I89" s="115">
        <v>104</v>
      </c>
      <c r="J89" s="116">
        <v>2</v>
      </c>
      <c r="K89" s="117">
        <v>106.1</v>
      </c>
      <c r="L89" s="118">
        <f t="shared" si="1"/>
        <v>212.2</v>
      </c>
      <c r="M89" s="120">
        <v>2237</v>
      </c>
      <c r="N89" s="120">
        <v>100</v>
      </c>
      <c r="O89" s="121">
        <v>300</v>
      </c>
      <c r="P89" s="122"/>
      <c r="Q89" s="123" t="s">
        <v>58</v>
      </c>
      <c r="R89" s="280"/>
      <c r="S89" s="123" t="s">
        <v>58</v>
      </c>
      <c r="T89" s="280"/>
      <c r="V89" s="328"/>
      <c r="W89" s="329"/>
      <c r="X89" s="330"/>
    </row>
    <row r="90" spans="1:24" ht="22.5" customHeight="1">
      <c r="A90" s="175">
        <v>91</v>
      </c>
      <c r="B90" s="204">
        <v>4</v>
      </c>
      <c r="C90" s="130"/>
      <c r="D90" s="113" t="str">
        <f t="shared" si="6"/>
        <v>OG\3_4680/4</v>
      </c>
      <c r="E90" s="164" t="s">
        <v>120</v>
      </c>
      <c r="F90" s="163"/>
      <c r="G90" s="114" t="s">
        <v>119</v>
      </c>
      <c r="H90" s="184">
        <v>0</v>
      </c>
      <c r="I90" s="115">
        <v>123</v>
      </c>
      <c r="J90" s="116">
        <v>14</v>
      </c>
      <c r="K90" s="117">
        <v>69.8</v>
      </c>
      <c r="L90" s="118">
        <f t="shared" si="1"/>
        <v>977.19999999999993</v>
      </c>
      <c r="M90" s="120">
        <v>1471</v>
      </c>
      <c r="N90" s="120">
        <v>100</v>
      </c>
      <c r="O90" s="121">
        <v>300</v>
      </c>
      <c r="P90" s="122"/>
      <c r="Q90" s="123" t="s">
        <v>58</v>
      </c>
      <c r="R90" s="280"/>
      <c r="S90" s="123" t="s">
        <v>58</v>
      </c>
      <c r="T90" s="280"/>
      <c r="V90" s="328"/>
      <c r="W90" s="329"/>
      <c r="X90" s="330"/>
    </row>
    <row r="91" spans="1:24" ht="22.5" customHeight="1">
      <c r="A91" s="175">
        <v>92</v>
      </c>
      <c r="B91" s="204">
        <v>4</v>
      </c>
      <c r="C91" s="130"/>
      <c r="D91" s="113" t="str">
        <f t="shared" si="6"/>
        <v>OG\4_4680/4</v>
      </c>
      <c r="E91" s="164" t="s">
        <v>121</v>
      </c>
      <c r="F91" s="163"/>
      <c r="G91" s="114" t="s">
        <v>119</v>
      </c>
      <c r="H91" s="184">
        <v>0</v>
      </c>
      <c r="I91" s="115">
        <v>85</v>
      </c>
      <c r="J91" s="116">
        <v>14</v>
      </c>
      <c r="K91" s="117">
        <v>69.2</v>
      </c>
      <c r="L91" s="118">
        <f t="shared" si="1"/>
        <v>968.80000000000007</v>
      </c>
      <c r="M91" s="120">
        <v>1471</v>
      </c>
      <c r="N91" s="120">
        <v>100</v>
      </c>
      <c r="O91" s="121">
        <v>300</v>
      </c>
      <c r="P91" s="122"/>
      <c r="Q91" s="123" t="s">
        <v>58</v>
      </c>
      <c r="R91" s="280"/>
      <c r="S91" s="123" t="s">
        <v>58</v>
      </c>
      <c r="T91" s="280"/>
      <c r="V91" s="328"/>
      <c r="W91" s="329"/>
      <c r="X91" s="330"/>
    </row>
    <row r="92" spans="1:24" ht="22.5" customHeight="1">
      <c r="A92" s="175">
        <v>93</v>
      </c>
      <c r="B92" s="204">
        <v>4</v>
      </c>
      <c r="C92" s="130"/>
      <c r="D92" s="113" t="str">
        <f t="shared" si="6"/>
        <v>D\1_4680/4</v>
      </c>
      <c r="E92" s="164" t="s">
        <v>122</v>
      </c>
      <c r="F92" s="163"/>
      <c r="G92" s="114" t="s">
        <v>127</v>
      </c>
      <c r="H92" s="184">
        <v>0</v>
      </c>
      <c r="I92" s="115"/>
      <c r="J92" s="116">
        <v>2</v>
      </c>
      <c r="K92" s="117">
        <v>66</v>
      </c>
      <c r="L92" s="118">
        <f t="shared" si="1"/>
        <v>132</v>
      </c>
      <c r="M92" s="120">
        <v>1210</v>
      </c>
      <c r="N92" s="120">
        <v>400</v>
      </c>
      <c r="O92" s="121">
        <v>116</v>
      </c>
      <c r="P92" s="122"/>
      <c r="Q92" s="123"/>
      <c r="R92" s="280"/>
      <c r="S92" s="123"/>
      <c r="T92" s="280"/>
      <c r="V92" s="328"/>
      <c r="W92" s="329"/>
      <c r="X92" s="330"/>
    </row>
    <row r="93" spans="1:24" ht="22.5" customHeight="1">
      <c r="A93" s="175">
        <v>94</v>
      </c>
      <c r="B93" s="204">
        <v>4</v>
      </c>
      <c r="C93" s="130"/>
      <c r="D93" s="113" t="str">
        <f t="shared" si="6"/>
        <v>D\2_4680/4</v>
      </c>
      <c r="E93" s="164" t="s">
        <v>123</v>
      </c>
      <c r="F93" s="163"/>
      <c r="G93" s="114" t="s">
        <v>127</v>
      </c>
      <c r="H93" s="189">
        <v>0</v>
      </c>
      <c r="I93" s="115"/>
      <c r="J93" s="116">
        <v>23</v>
      </c>
      <c r="K93" s="117">
        <v>55.2</v>
      </c>
      <c r="L93" s="118">
        <f t="shared" si="1"/>
        <v>1269.6000000000001</v>
      </c>
      <c r="M93" s="120">
        <v>1000</v>
      </c>
      <c r="N93" s="120">
        <v>400</v>
      </c>
      <c r="O93" s="121">
        <v>116</v>
      </c>
      <c r="P93" s="122"/>
      <c r="Q93" s="123"/>
      <c r="R93" s="280"/>
      <c r="S93" s="123"/>
      <c r="T93" s="280"/>
      <c r="V93" s="328"/>
      <c r="W93" s="329"/>
      <c r="X93" s="330"/>
    </row>
    <row r="94" spans="1:24" ht="22.5" customHeight="1">
      <c r="A94" s="175">
        <v>95</v>
      </c>
      <c r="B94" s="204">
        <v>4</v>
      </c>
      <c r="C94" s="130"/>
      <c r="D94" s="113" t="str">
        <f t="shared" si="6"/>
        <v>BAL\1_4680/4</v>
      </c>
      <c r="E94" s="164" t="s">
        <v>124</v>
      </c>
      <c r="F94" s="163"/>
      <c r="G94" s="114" t="s">
        <v>128</v>
      </c>
      <c r="H94" s="184">
        <v>0</v>
      </c>
      <c r="I94" s="115"/>
      <c r="J94" s="116">
        <v>4</v>
      </c>
      <c r="K94" s="117">
        <v>73.7</v>
      </c>
      <c r="L94" s="118">
        <f t="shared" si="1"/>
        <v>294.8</v>
      </c>
      <c r="M94" s="120">
        <v>3848</v>
      </c>
      <c r="N94" s="120">
        <v>130</v>
      </c>
      <c r="O94" s="121">
        <v>1100</v>
      </c>
      <c r="P94" s="122"/>
      <c r="Q94" s="123"/>
      <c r="R94" s="280"/>
      <c r="S94" s="123"/>
      <c r="T94" s="280"/>
      <c r="V94" s="328"/>
      <c r="W94" s="329"/>
      <c r="X94" s="330"/>
    </row>
    <row r="95" spans="1:24" ht="22.5" customHeight="1">
      <c r="A95" s="175">
        <v>96</v>
      </c>
      <c r="B95" s="204">
        <v>4</v>
      </c>
      <c r="C95" s="130"/>
      <c r="D95" s="113" t="str">
        <f t="shared" si="6"/>
        <v>BAL\2_4680/4</v>
      </c>
      <c r="E95" s="164" t="s">
        <v>125</v>
      </c>
      <c r="F95" s="163"/>
      <c r="G95" s="114" t="s">
        <v>128</v>
      </c>
      <c r="H95" s="184">
        <v>0</v>
      </c>
      <c r="I95" s="115"/>
      <c r="J95" s="116">
        <v>4</v>
      </c>
      <c r="K95" s="117">
        <v>97.9</v>
      </c>
      <c r="L95" s="118">
        <f t="shared" si="1"/>
        <v>391.6</v>
      </c>
      <c r="M95" s="120">
        <v>4400</v>
      </c>
      <c r="N95" s="120">
        <v>130</v>
      </c>
      <c r="O95" s="121">
        <v>1100</v>
      </c>
      <c r="P95" s="122"/>
      <c r="Q95" s="123"/>
      <c r="R95" s="280"/>
      <c r="S95" s="123"/>
      <c r="T95" s="280"/>
      <c r="V95" s="328"/>
      <c r="W95" s="329"/>
      <c r="X95" s="330"/>
    </row>
    <row r="96" spans="1:24" ht="22.5" customHeight="1">
      <c r="A96" s="175">
        <v>97</v>
      </c>
      <c r="B96" s="204">
        <v>4</v>
      </c>
      <c r="C96" s="130"/>
      <c r="D96" s="113" t="str">
        <f t="shared" si="6"/>
        <v>BAL\3_4680/4</v>
      </c>
      <c r="E96" s="164" t="s">
        <v>126</v>
      </c>
      <c r="F96" s="163"/>
      <c r="G96" s="114" t="s">
        <v>128</v>
      </c>
      <c r="H96" s="189">
        <v>0</v>
      </c>
      <c r="I96" s="115"/>
      <c r="J96" s="116">
        <v>2</v>
      </c>
      <c r="K96" s="117">
        <v>122.6</v>
      </c>
      <c r="L96" s="118">
        <f t="shared" si="1"/>
        <v>245.2</v>
      </c>
      <c r="M96" s="120">
        <v>5500</v>
      </c>
      <c r="N96" s="120">
        <v>130</v>
      </c>
      <c r="O96" s="121">
        <v>1100</v>
      </c>
      <c r="P96" s="122"/>
      <c r="Q96" s="123"/>
      <c r="R96" s="280"/>
      <c r="S96" s="123"/>
      <c r="T96" s="280"/>
      <c r="V96" s="328"/>
      <c r="W96" s="329"/>
      <c r="X96" s="330"/>
    </row>
    <row r="97" spans="1:24" ht="22.5" customHeight="1">
      <c r="A97" s="175">
        <v>98</v>
      </c>
      <c r="B97" s="204">
        <v>4</v>
      </c>
      <c r="C97" s="130"/>
      <c r="D97" s="113" t="str">
        <f t="shared" si="6"/>
        <v>BAL\4_4680/4</v>
      </c>
      <c r="E97" s="164" t="s">
        <v>129</v>
      </c>
      <c r="F97" s="163"/>
      <c r="G97" s="114" t="s">
        <v>128</v>
      </c>
      <c r="H97" s="184">
        <v>0</v>
      </c>
      <c r="I97" s="115"/>
      <c r="J97" s="116">
        <v>6</v>
      </c>
      <c r="K97" s="117">
        <v>129.19999999999999</v>
      </c>
      <c r="L97" s="118">
        <f t="shared" si="1"/>
        <v>775.19999999999993</v>
      </c>
      <c r="M97" s="120">
        <v>6500</v>
      </c>
      <c r="N97" s="120">
        <v>130</v>
      </c>
      <c r="O97" s="121">
        <v>1100</v>
      </c>
      <c r="P97" s="122"/>
      <c r="Q97" s="123"/>
      <c r="R97" s="280"/>
      <c r="S97" s="123"/>
      <c r="T97" s="280"/>
      <c r="V97" s="328"/>
      <c r="W97" s="329"/>
      <c r="X97" s="330"/>
    </row>
    <row r="98" spans="1:24" ht="22.5" customHeight="1">
      <c r="A98" s="175">
        <v>99</v>
      </c>
      <c r="B98" s="204">
        <v>4</v>
      </c>
      <c r="C98" s="130"/>
      <c r="D98" s="113" t="str">
        <f t="shared" si="6"/>
        <v>BAL\5_4680/4</v>
      </c>
      <c r="E98" s="164" t="s">
        <v>130</v>
      </c>
      <c r="F98" s="163"/>
      <c r="G98" s="114" t="s">
        <v>128</v>
      </c>
      <c r="H98" s="189">
        <v>0</v>
      </c>
      <c r="I98" s="115"/>
      <c r="J98" s="116">
        <v>2</v>
      </c>
      <c r="K98" s="117">
        <v>40.4</v>
      </c>
      <c r="L98" s="118">
        <f t="shared" si="1"/>
        <v>80.8</v>
      </c>
      <c r="M98" s="120">
        <v>1990</v>
      </c>
      <c r="N98" s="120">
        <v>130</v>
      </c>
      <c r="O98" s="121">
        <v>1100</v>
      </c>
      <c r="P98" s="122"/>
      <c r="Q98" s="123"/>
      <c r="R98" s="280"/>
      <c r="S98" s="123"/>
      <c r="T98" s="280"/>
      <c r="V98" s="328"/>
      <c r="W98" s="329"/>
      <c r="X98" s="330"/>
    </row>
    <row r="99" spans="1:24" ht="22.5" customHeight="1" thickBot="1">
      <c r="A99" s="238">
        <v>100</v>
      </c>
      <c r="B99" s="239">
        <v>4</v>
      </c>
      <c r="C99" s="225"/>
      <c r="D99" s="226" t="str">
        <f t="shared" si="6"/>
        <v>Blachy nadłożyskowe_4680/4</v>
      </c>
      <c r="E99" s="227" t="s">
        <v>131</v>
      </c>
      <c r="F99" s="228"/>
      <c r="G99" s="229"/>
      <c r="H99" s="230">
        <v>0</v>
      </c>
      <c r="I99" s="229">
        <v>140</v>
      </c>
      <c r="J99" s="231">
        <v>8</v>
      </c>
      <c r="K99" s="199">
        <v>92.1</v>
      </c>
      <c r="L99" s="232">
        <f t="shared" si="1"/>
        <v>736.8</v>
      </c>
      <c r="M99" s="233">
        <v>600</v>
      </c>
      <c r="N99" s="233">
        <v>600</v>
      </c>
      <c r="O99" s="234">
        <v>32</v>
      </c>
      <c r="P99" s="235"/>
      <c r="Q99" s="236" t="s">
        <v>58</v>
      </c>
      <c r="R99" s="282"/>
      <c r="S99" s="236" t="s">
        <v>58</v>
      </c>
      <c r="T99" s="282"/>
      <c r="V99" s="331"/>
      <c r="W99" s="332"/>
      <c r="X99" s="333"/>
    </row>
    <row r="100" spans="1:24" ht="20.100000000000001" customHeight="1">
      <c r="A100" s="133"/>
      <c r="B100" s="133"/>
      <c r="C100" s="133"/>
      <c r="D100" s="134"/>
      <c r="E100" s="135"/>
      <c r="F100" s="135"/>
      <c r="G100" s="136"/>
      <c r="H100" s="136"/>
      <c r="I100" s="308" t="s">
        <v>14</v>
      </c>
      <c r="J100" s="308"/>
      <c r="K100" s="308"/>
      <c r="L100" s="137">
        <f>SUM(L15:L99)</f>
        <v>517950.70000000013</v>
      </c>
      <c r="M100" s="138" t="s">
        <v>17</v>
      </c>
      <c r="N100" s="139">
        <f>L100/J101</f>
        <v>1546.1214925373138</v>
      </c>
      <c r="O100" s="140" t="s">
        <v>23</v>
      </c>
      <c r="P100" s="141"/>
      <c r="Q100" s="141"/>
      <c r="R100" s="142"/>
      <c r="S100" s="141"/>
      <c r="T100" s="142"/>
      <c r="U100" s="3"/>
    </row>
    <row r="101" spans="1:24" ht="20.25">
      <c r="A101" s="143"/>
      <c r="B101" s="143"/>
      <c r="C101" s="143"/>
      <c r="D101" s="132"/>
      <c r="E101" s="144"/>
      <c r="F101" s="144"/>
      <c r="G101" s="145"/>
      <c r="H101" s="145"/>
      <c r="I101" s="146"/>
      <c r="J101" s="147">
        <f>SUM(J15:J99)</f>
        <v>335</v>
      </c>
      <c r="K101" s="146"/>
      <c r="L101" s="148"/>
      <c r="M101" s="149"/>
      <c r="N101" s="56"/>
      <c r="O101" s="56"/>
      <c r="P101" s="150"/>
      <c r="Q101" s="150"/>
      <c r="R101" s="151"/>
      <c r="S101" s="150"/>
      <c r="T101" s="151"/>
    </row>
    <row r="102" spans="1:24">
      <c r="A102" s="152"/>
      <c r="B102" s="53"/>
      <c r="C102" s="53"/>
      <c r="D102" s="153" t="s">
        <v>169</v>
      </c>
      <c r="E102" s="154"/>
      <c r="F102" s="154"/>
      <c r="G102" s="54"/>
      <c r="H102" s="54"/>
      <c r="I102" s="54"/>
      <c r="J102" s="54"/>
      <c r="K102" s="54"/>
      <c r="L102" s="56"/>
      <c r="M102" s="56"/>
      <c r="N102" s="155"/>
      <c r="O102" s="83" t="s">
        <v>16</v>
      </c>
      <c r="P102" s="83"/>
      <c r="Q102" s="83"/>
      <c r="R102" s="156"/>
      <c r="S102" s="83"/>
      <c r="T102" s="156"/>
    </row>
    <row r="103" spans="1:24">
      <c r="A103" s="157"/>
      <c r="B103" s="158"/>
      <c r="C103" s="158"/>
      <c r="D103" s="159" t="s">
        <v>15</v>
      </c>
      <c r="E103" s="67"/>
      <c r="F103" s="67"/>
      <c r="G103" s="67"/>
      <c r="H103" s="67"/>
      <c r="I103" s="67"/>
      <c r="J103" s="67"/>
      <c r="K103" s="67"/>
      <c r="L103" s="67"/>
      <c r="M103" s="68"/>
      <c r="N103" s="68"/>
      <c r="O103" s="160" t="s">
        <v>7</v>
      </c>
      <c r="P103" s="160"/>
      <c r="Q103" s="160"/>
      <c r="R103" s="161"/>
      <c r="S103" s="160"/>
      <c r="T103" s="161"/>
    </row>
    <row r="104" spans="1:24" ht="15">
      <c r="I104" s="315"/>
      <c r="J104" s="315"/>
      <c r="K104" s="315"/>
      <c r="L104" s="5"/>
    </row>
    <row r="105" spans="1:24" s="13" customFormat="1" ht="15.75" thickBot="1">
      <c r="A105" s="11"/>
      <c r="B105" s="11"/>
      <c r="C105" s="11"/>
      <c r="D105" s="11"/>
      <c r="E105" s="12"/>
      <c r="F105" s="12"/>
      <c r="G105" s="312"/>
      <c r="H105" s="312"/>
      <c r="I105" s="312"/>
      <c r="J105" s="38"/>
      <c r="K105" s="39"/>
      <c r="L105" s="40"/>
      <c r="M105" s="41"/>
      <c r="N105" s="42"/>
      <c r="P105" s="12"/>
      <c r="R105" s="12"/>
      <c r="T105" s="12"/>
      <c r="U105" s="12"/>
    </row>
    <row r="106" spans="1:24" s="13" customFormat="1" ht="15">
      <c r="A106" s="11"/>
      <c r="B106" s="11"/>
      <c r="C106" s="11"/>
      <c r="D106" s="11"/>
      <c r="E106" s="12"/>
      <c r="F106" s="17"/>
      <c r="G106" s="22" t="s">
        <v>32</v>
      </c>
      <c r="H106" s="23"/>
      <c r="I106" s="18"/>
      <c r="J106" s="19" t="s">
        <v>28</v>
      </c>
      <c r="K106" s="19"/>
      <c r="L106" s="19" t="s">
        <v>29</v>
      </c>
      <c r="M106" s="19"/>
      <c r="N106" s="26" t="s">
        <v>27</v>
      </c>
      <c r="O106" s="27"/>
      <c r="P106" s="165"/>
      <c r="R106" s="12"/>
      <c r="T106" s="12"/>
      <c r="U106" s="14"/>
    </row>
    <row r="107" spans="1:24" s="13" customFormat="1" ht="15.75" thickBot="1">
      <c r="A107" s="11"/>
      <c r="B107" s="11"/>
      <c r="C107" s="11"/>
      <c r="D107" s="11"/>
      <c r="E107" s="12"/>
      <c r="F107" s="12"/>
      <c r="G107" s="34"/>
      <c r="H107" s="35"/>
      <c r="I107" s="36"/>
      <c r="J107" s="37" t="s">
        <v>33</v>
      </c>
      <c r="K107" s="37"/>
      <c r="L107" s="37" t="s">
        <v>6</v>
      </c>
      <c r="M107" s="313" t="s">
        <v>26</v>
      </c>
      <c r="N107" s="314"/>
      <c r="O107" s="27"/>
      <c r="P107" s="12"/>
      <c r="R107" s="12"/>
      <c r="T107" s="12"/>
      <c r="U107" s="14"/>
    </row>
    <row r="108" spans="1:24" s="13" customFormat="1" ht="15.75" thickBot="1">
      <c r="A108" s="11"/>
      <c r="B108" s="11"/>
      <c r="C108" s="11"/>
      <c r="D108" s="11"/>
      <c r="E108" s="12"/>
      <c r="F108" s="17"/>
      <c r="G108" s="266" t="s">
        <v>34</v>
      </c>
      <c r="H108" s="267"/>
      <c r="I108" s="268"/>
      <c r="J108" s="269">
        <f>J101</f>
        <v>335</v>
      </c>
      <c r="K108" s="270"/>
      <c r="L108" s="271">
        <f>L100</f>
        <v>517950.70000000013</v>
      </c>
      <c r="M108" s="272"/>
      <c r="N108" s="273"/>
      <c r="O108" s="28"/>
      <c r="P108" s="12"/>
      <c r="R108" s="12"/>
      <c r="T108" s="12"/>
      <c r="U108" s="12"/>
    </row>
    <row r="109" spans="1:24" s="13" customFormat="1" ht="15">
      <c r="B109" s="11"/>
      <c r="C109" s="11"/>
      <c r="D109" s="11"/>
      <c r="E109" s="12"/>
      <c r="F109" s="12" t="s">
        <v>30</v>
      </c>
      <c r="G109" s="274" t="str">
        <f>G7</f>
        <v>4680/1 - WK w km 175+326,61</v>
      </c>
      <c r="H109" s="30"/>
      <c r="I109" s="31"/>
      <c r="J109" s="29">
        <f>SUM(J15:J35)</f>
        <v>92</v>
      </c>
      <c r="K109" s="20"/>
      <c r="L109" s="196">
        <f>SUM(L15:L35)</f>
        <v>175563</v>
      </c>
      <c r="M109" s="264"/>
      <c r="N109" s="265"/>
      <c r="O109" s="28"/>
      <c r="P109" s="165"/>
      <c r="R109" s="12"/>
      <c r="T109" s="12"/>
      <c r="U109" s="12"/>
    </row>
    <row r="110" spans="1:24" s="13" customFormat="1" ht="15">
      <c r="A110" s="11"/>
      <c r="B110" s="11"/>
      <c r="C110" s="11"/>
      <c r="D110" s="11"/>
      <c r="E110" s="12"/>
      <c r="F110" s="12" t="s">
        <v>31</v>
      </c>
      <c r="G110" s="275" t="str">
        <f>G8</f>
        <v>4680/2 - WK w km 184+731,35</v>
      </c>
      <c r="H110" s="24"/>
      <c r="I110" s="25"/>
      <c r="J110" s="16">
        <f>SUM(J36:J48)</f>
        <v>28</v>
      </c>
      <c r="K110" s="15"/>
      <c r="L110" s="197">
        <f>SUM(L36:L48)</f>
        <v>95603</v>
      </c>
      <c r="M110" s="192"/>
      <c r="N110" s="193"/>
      <c r="O110" s="28"/>
      <c r="P110" s="8"/>
      <c r="R110" s="12"/>
      <c r="T110" s="12"/>
      <c r="U110" s="12"/>
    </row>
    <row r="111" spans="1:24" s="13" customFormat="1" ht="15">
      <c r="A111" s="11"/>
      <c r="B111" s="11"/>
      <c r="C111" s="11"/>
      <c r="D111" s="11"/>
      <c r="E111" s="12"/>
      <c r="F111" s="12" t="s">
        <v>35</v>
      </c>
      <c r="G111" s="276" t="str">
        <f>G9</f>
        <v>4680/3 - 164+403,72</v>
      </c>
      <c r="H111" s="24"/>
      <c r="I111" s="25"/>
      <c r="J111" s="16">
        <f>SUM(J49:J71)</f>
        <v>25</v>
      </c>
      <c r="K111" s="15"/>
      <c r="L111" s="197">
        <f>SUM(L49:L71)</f>
        <v>79423.299999999974</v>
      </c>
      <c r="M111" s="192"/>
      <c r="N111" s="193"/>
      <c r="O111" s="28"/>
      <c r="P111" s="166"/>
      <c r="R111" s="12"/>
      <c r="T111" s="12"/>
      <c r="U111" s="12"/>
    </row>
    <row r="112" spans="1:24" s="13" customFormat="1" ht="15.75" thickBot="1">
      <c r="A112" s="11"/>
      <c r="B112" s="11"/>
      <c r="C112" s="11"/>
      <c r="D112" s="11"/>
      <c r="E112" s="12"/>
      <c r="F112" s="12" t="s">
        <v>36</v>
      </c>
      <c r="G112" s="277" t="str">
        <f>G10</f>
        <v>4680/4 - MK w km 163+574</v>
      </c>
      <c r="H112" s="32"/>
      <c r="I112" s="33"/>
      <c r="J112" s="43">
        <f>SUM(J72:J99)</f>
        <v>190</v>
      </c>
      <c r="K112" s="21"/>
      <c r="L112" s="198">
        <f>SUM(L72:L99)</f>
        <v>167361.4</v>
      </c>
      <c r="M112" s="194"/>
      <c r="N112" s="195"/>
      <c r="O112" s="28"/>
      <c r="P112" s="165"/>
      <c r="R112" s="12"/>
      <c r="T112" s="12"/>
      <c r="U112" s="12"/>
    </row>
    <row r="113" spans="1:21" s="13" customFormat="1" ht="15">
      <c r="A113" s="11"/>
      <c r="B113" s="11"/>
      <c r="C113" s="11"/>
      <c r="D113" s="11"/>
      <c r="E113" s="12"/>
      <c r="F113" s="12"/>
      <c r="G113" s="165"/>
      <c r="H113" s="165"/>
      <c r="I113" s="165"/>
      <c r="J113" s="165"/>
      <c r="K113" s="165"/>
      <c r="L113" s="165"/>
      <c r="M113" s="165"/>
      <c r="N113" s="165"/>
      <c r="O113" s="165"/>
      <c r="P113" s="165"/>
      <c r="R113" s="12"/>
      <c r="T113" s="12"/>
      <c r="U113" s="12"/>
    </row>
    <row r="114" spans="1:21" s="13" customFormat="1" ht="15">
      <c r="A114" s="11"/>
      <c r="B114" s="11"/>
      <c r="C114" s="11"/>
      <c r="D114" s="11"/>
      <c r="E114" s="12"/>
      <c r="P114" s="12"/>
      <c r="R114" s="12"/>
      <c r="T114" s="12"/>
      <c r="U114" s="12"/>
    </row>
    <row r="115" spans="1:21" s="13" customFormat="1" ht="15">
      <c r="A115" s="11"/>
      <c r="B115" s="11"/>
      <c r="C115" s="11"/>
      <c r="D115" s="11"/>
      <c r="E115" s="12"/>
      <c r="P115" s="12"/>
      <c r="R115" s="12"/>
      <c r="T115" s="12"/>
      <c r="U115" s="12"/>
    </row>
    <row r="116" spans="1:21" s="13" customFormat="1" ht="15">
      <c r="A116" s="11"/>
      <c r="B116" s="11"/>
      <c r="C116" s="11"/>
      <c r="D116" s="11"/>
      <c r="E116" s="12"/>
      <c r="P116" s="165"/>
      <c r="R116" s="12"/>
      <c r="T116" s="12"/>
      <c r="U116" s="12"/>
    </row>
    <row r="117" spans="1:21" s="13" customFormat="1" ht="15">
      <c r="A117" s="11"/>
      <c r="B117" s="11"/>
      <c r="C117" s="11"/>
      <c r="D117" s="11"/>
      <c r="E117" s="12"/>
      <c r="P117" s="165"/>
      <c r="R117" s="12"/>
      <c r="T117" s="12"/>
      <c r="U117" s="12"/>
    </row>
    <row r="118" spans="1:21" s="13" customFormat="1" ht="15">
      <c r="A118" s="11"/>
      <c r="B118" s="11"/>
      <c r="C118" s="11"/>
      <c r="D118" s="11"/>
      <c r="E118" s="12"/>
      <c r="P118" s="165"/>
      <c r="R118" s="12"/>
      <c r="T118" s="12"/>
      <c r="U118" s="12"/>
    </row>
    <row r="119" spans="1:21">
      <c r="G119" s="6"/>
      <c r="H119" s="9"/>
      <c r="I119" s="10"/>
      <c r="J119" s="7"/>
      <c r="K119" s="7"/>
      <c r="P119" s="1"/>
      <c r="U119" s="1"/>
    </row>
    <row r="122" spans="1:21">
      <c r="A122" s="44"/>
      <c r="B122" s="44"/>
      <c r="C122" s="44"/>
      <c r="D122" s="44"/>
      <c r="E122" s="45"/>
      <c r="F122" s="45"/>
      <c r="G122" s="45"/>
      <c r="H122" s="45"/>
      <c r="I122" s="45"/>
      <c r="J122" s="45"/>
      <c r="K122" s="45"/>
      <c r="L122" s="46"/>
      <c r="M122" s="46"/>
      <c r="N122" s="46"/>
      <c r="O122" s="46"/>
      <c r="P122" s="46"/>
      <c r="Q122" s="46"/>
      <c r="R122" s="45"/>
      <c r="S122" s="46"/>
      <c r="T122" s="45"/>
    </row>
    <row r="123" spans="1:21">
      <c r="A123" s="44"/>
      <c r="B123" s="44"/>
      <c r="C123" s="44"/>
      <c r="D123" s="44"/>
      <c r="E123" s="45"/>
      <c r="F123" s="45"/>
      <c r="G123" s="45"/>
      <c r="H123" s="45"/>
      <c r="I123" s="45"/>
      <c r="J123" s="45"/>
      <c r="K123" s="45"/>
      <c r="L123" s="46"/>
      <c r="M123" s="46"/>
      <c r="N123" s="46"/>
      <c r="O123" s="46"/>
      <c r="P123" s="46"/>
      <c r="Q123" s="46"/>
      <c r="R123" s="45"/>
      <c r="S123" s="46"/>
      <c r="T123" s="45"/>
    </row>
    <row r="124" spans="1:21">
      <c r="A124" s="44"/>
      <c r="B124" s="44"/>
      <c r="C124" s="44"/>
      <c r="D124" s="44"/>
      <c r="E124" s="45"/>
      <c r="F124" s="45"/>
      <c r="G124" s="45"/>
      <c r="H124" s="45"/>
      <c r="I124" s="45"/>
      <c r="J124" s="45"/>
      <c r="K124" s="45"/>
      <c r="L124" s="46"/>
      <c r="M124" s="46"/>
      <c r="N124" s="46"/>
      <c r="O124" s="46"/>
      <c r="P124" s="46"/>
      <c r="Q124" s="46"/>
      <c r="R124" s="45"/>
      <c r="S124" s="46"/>
      <c r="T124" s="45"/>
    </row>
    <row r="125" spans="1:21">
      <c r="A125" s="44"/>
      <c r="B125" s="44"/>
      <c r="C125" s="44"/>
      <c r="D125" s="44"/>
      <c r="E125" s="45"/>
      <c r="F125" s="45"/>
      <c r="G125" s="45"/>
      <c r="H125" s="45"/>
      <c r="I125" s="45"/>
      <c r="J125" s="45"/>
      <c r="K125" s="45"/>
      <c r="L125" s="46"/>
      <c r="M125" s="46"/>
      <c r="N125" s="46"/>
      <c r="O125" s="46"/>
      <c r="P125" s="46"/>
      <c r="Q125" s="46"/>
      <c r="R125" s="45"/>
      <c r="S125" s="46"/>
      <c r="T125" s="45"/>
    </row>
    <row r="126" spans="1:21">
      <c r="A126" s="44"/>
      <c r="B126" s="44"/>
      <c r="C126" s="44"/>
      <c r="D126" s="44"/>
      <c r="E126" s="45"/>
      <c r="F126" s="45"/>
      <c r="G126" s="45"/>
      <c r="H126" s="45"/>
      <c r="I126" s="45"/>
      <c r="J126" s="45"/>
      <c r="K126" s="45"/>
      <c r="L126" s="46"/>
      <c r="M126" s="46"/>
      <c r="N126" s="46"/>
      <c r="O126" s="46"/>
      <c r="P126" s="46"/>
      <c r="Q126" s="46"/>
      <c r="R126" s="45"/>
      <c r="S126" s="46"/>
      <c r="T126" s="45"/>
    </row>
    <row r="127" spans="1:21">
      <c r="A127" s="44"/>
      <c r="B127" s="44"/>
      <c r="C127" s="44"/>
      <c r="D127" s="44"/>
      <c r="E127" s="45"/>
      <c r="F127" s="45"/>
      <c r="G127" s="45"/>
      <c r="H127" s="45"/>
      <c r="I127" s="45"/>
      <c r="J127" s="45"/>
      <c r="K127" s="45"/>
      <c r="L127" s="46"/>
      <c r="M127" s="46"/>
      <c r="N127" s="46"/>
      <c r="O127" s="46"/>
      <c r="P127" s="46"/>
      <c r="Q127" s="46"/>
      <c r="R127" s="45"/>
      <c r="S127" s="46"/>
      <c r="T127" s="45"/>
    </row>
    <row r="128" spans="1:21">
      <c r="A128" s="44"/>
      <c r="B128" s="44"/>
      <c r="C128" s="44"/>
      <c r="D128" s="44"/>
      <c r="E128" s="45"/>
      <c r="F128" s="45"/>
      <c r="G128" s="45"/>
      <c r="H128" s="45"/>
      <c r="I128" s="45"/>
      <c r="J128" s="45"/>
      <c r="K128" s="45"/>
      <c r="L128" s="46"/>
      <c r="M128" s="46"/>
      <c r="N128" s="46"/>
      <c r="O128" s="46"/>
      <c r="P128" s="46"/>
      <c r="Q128" s="46"/>
      <c r="R128" s="45"/>
      <c r="S128" s="46"/>
      <c r="T128" s="45"/>
    </row>
    <row r="129" spans="1:20">
      <c r="A129" s="44"/>
      <c r="B129" s="44"/>
      <c r="C129" s="44"/>
      <c r="D129" s="44"/>
      <c r="E129" s="45"/>
      <c r="F129" s="45"/>
      <c r="G129" s="45"/>
      <c r="H129" s="45"/>
      <c r="I129" s="45"/>
      <c r="J129" s="45"/>
      <c r="K129" s="45"/>
      <c r="L129" s="46"/>
      <c r="M129" s="46"/>
      <c r="N129" s="46"/>
      <c r="O129" s="46"/>
      <c r="P129" s="46"/>
      <c r="Q129" s="46"/>
      <c r="R129" s="45"/>
      <c r="S129" s="46"/>
      <c r="T129" s="45"/>
    </row>
    <row r="130" spans="1:20">
      <c r="A130" s="44"/>
      <c r="B130" s="44"/>
      <c r="C130" s="44"/>
      <c r="D130" s="44"/>
      <c r="E130" s="45"/>
      <c r="F130" s="45"/>
      <c r="G130" s="45"/>
      <c r="H130" s="45"/>
      <c r="I130" s="45"/>
      <c r="J130" s="45"/>
      <c r="K130" s="45"/>
      <c r="L130" s="46"/>
      <c r="M130" s="46"/>
      <c r="N130" s="46"/>
      <c r="O130" s="46"/>
      <c r="P130" s="46"/>
      <c r="Q130" s="46"/>
      <c r="R130" s="45"/>
      <c r="S130" s="46"/>
      <c r="T130" s="45"/>
    </row>
    <row r="131" spans="1:20">
      <c r="A131" s="44"/>
      <c r="B131" s="44"/>
      <c r="C131" s="44"/>
      <c r="D131" s="44"/>
      <c r="E131" s="45"/>
      <c r="F131" s="45"/>
      <c r="G131" s="45"/>
      <c r="H131" s="45"/>
      <c r="I131" s="45"/>
      <c r="J131" s="45"/>
      <c r="K131" s="45"/>
      <c r="L131" s="46"/>
      <c r="M131" s="46"/>
      <c r="N131" s="46"/>
      <c r="O131" s="46"/>
      <c r="P131" s="46"/>
      <c r="Q131" s="46"/>
      <c r="R131" s="45"/>
      <c r="S131" s="46"/>
      <c r="T131" s="45"/>
    </row>
    <row r="132" spans="1:20">
      <c r="A132" s="44"/>
      <c r="B132" s="44"/>
      <c r="C132" s="44"/>
      <c r="D132" s="44"/>
      <c r="E132" s="45"/>
      <c r="F132" s="45"/>
      <c r="G132" s="45"/>
      <c r="H132" s="45"/>
      <c r="I132" s="45"/>
      <c r="J132" s="45"/>
      <c r="K132" s="45"/>
      <c r="L132" s="46"/>
      <c r="M132" s="46"/>
      <c r="N132" s="46"/>
      <c r="O132" s="46"/>
      <c r="P132" s="46"/>
      <c r="Q132" s="46"/>
      <c r="R132" s="45"/>
      <c r="S132" s="46"/>
      <c r="T132" s="45"/>
    </row>
    <row r="133" spans="1:20">
      <c r="A133" s="44"/>
      <c r="B133" s="44"/>
      <c r="C133" s="44"/>
      <c r="D133" s="44"/>
      <c r="E133" s="45"/>
      <c r="F133" s="45"/>
      <c r="G133" s="45"/>
      <c r="H133" s="45"/>
      <c r="I133" s="45"/>
      <c r="J133" s="45"/>
      <c r="K133" s="45"/>
      <c r="L133" s="46"/>
      <c r="M133" s="46"/>
      <c r="N133" s="46"/>
      <c r="O133" s="46"/>
      <c r="P133" s="46"/>
      <c r="Q133" s="46"/>
      <c r="R133" s="45"/>
      <c r="S133" s="46"/>
      <c r="T133" s="45"/>
    </row>
    <row r="134" spans="1:20">
      <c r="A134" s="44"/>
      <c r="B134" s="44"/>
      <c r="C134" s="44"/>
      <c r="D134" s="44"/>
      <c r="E134" s="45"/>
      <c r="F134" s="45"/>
      <c r="G134" s="45"/>
      <c r="H134" s="45"/>
      <c r="I134" s="45"/>
      <c r="J134" s="45"/>
      <c r="K134" s="45"/>
      <c r="L134" s="46"/>
      <c r="M134" s="46"/>
      <c r="N134" s="46"/>
      <c r="O134" s="46"/>
      <c r="P134" s="46"/>
      <c r="Q134" s="46"/>
      <c r="R134" s="45"/>
      <c r="S134" s="46"/>
      <c r="T134" s="45"/>
    </row>
    <row r="135" spans="1:20">
      <c r="A135" s="44"/>
      <c r="B135" s="44"/>
      <c r="C135" s="44"/>
      <c r="D135" s="44"/>
      <c r="E135" s="45"/>
      <c r="F135" s="45"/>
      <c r="G135" s="45"/>
      <c r="H135" s="45"/>
      <c r="I135" s="45"/>
      <c r="J135" s="45"/>
      <c r="K135" s="45"/>
      <c r="L135" s="46"/>
      <c r="M135" s="46"/>
      <c r="N135" s="46"/>
      <c r="O135" s="46"/>
      <c r="P135" s="46"/>
      <c r="Q135" s="46"/>
      <c r="R135" s="45"/>
      <c r="S135" s="46"/>
      <c r="T135" s="45"/>
    </row>
    <row r="136" spans="1:20">
      <c r="A136" s="44"/>
      <c r="B136" s="44"/>
      <c r="C136" s="44"/>
      <c r="D136" s="44"/>
      <c r="E136" s="45"/>
      <c r="F136" s="45"/>
      <c r="G136" s="45"/>
      <c r="H136" s="45"/>
      <c r="I136" s="45"/>
      <c r="J136" s="45"/>
      <c r="K136" s="45"/>
      <c r="L136" s="46"/>
      <c r="M136" s="46"/>
      <c r="N136" s="46"/>
      <c r="O136" s="46"/>
      <c r="P136" s="46"/>
      <c r="Q136" s="46"/>
      <c r="R136" s="45"/>
      <c r="S136" s="46"/>
      <c r="T136" s="45"/>
    </row>
    <row r="137" spans="1:20">
      <c r="A137" s="44"/>
      <c r="B137" s="44"/>
      <c r="C137" s="44"/>
      <c r="D137" s="44"/>
      <c r="E137" s="45"/>
      <c r="F137" s="45"/>
      <c r="G137" s="45"/>
      <c r="H137" s="45"/>
      <c r="I137" s="45"/>
      <c r="J137" s="45"/>
      <c r="K137" s="45"/>
      <c r="L137" s="46"/>
      <c r="M137" s="46"/>
      <c r="N137" s="46"/>
      <c r="O137" s="46"/>
      <c r="P137" s="46"/>
      <c r="Q137" s="46"/>
      <c r="R137" s="45"/>
      <c r="S137" s="46"/>
      <c r="T137" s="45"/>
    </row>
    <row r="138" spans="1:20">
      <c r="A138" s="44"/>
      <c r="B138" s="44"/>
      <c r="C138" s="44"/>
      <c r="D138" s="44"/>
      <c r="E138" s="45"/>
      <c r="F138" s="45"/>
      <c r="G138" s="45"/>
      <c r="H138" s="45"/>
      <c r="I138" s="45"/>
      <c r="J138" s="45"/>
      <c r="K138" s="45"/>
      <c r="L138" s="46"/>
      <c r="M138" s="46"/>
      <c r="N138" s="46"/>
      <c r="O138" s="46"/>
      <c r="P138" s="46"/>
      <c r="Q138" s="46"/>
      <c r="R138" s="45"/>
      <c r="S138" s="46"/>
      <c r="T138" s="45"/>
    </row>
    <row r="139" spans="1:20">
      <c r="A139" s="44"/>
      <c r="B139" s="44"/>
      <c r="C139" s="44"/>
      <c r="D139" s="44"/>
      <c r="E139" s="45"/>
      <c r="F139" s="45"/>
      <c r="G139" s="45"/>
      <c r="H139" s="45"/>
      <c r="I139" s="45"/>
      <c r="J139" s="45"/>
      <c r="K139" s="45"/>
      <c r="L139" s="46"/>
      <c r="M139" s="46"/>
      <c r="N139" s="46"/>
      <c r="O139" s="46"/>
      <c r="P139" s="46"/>
      <c r="Q139" s="46"/>
      <c r="R139" s="45"/>
      <c r="S139" s="46"/>
      <c r="T139" s="45"/>
    </row>
    <row r="140" spans="1:20">
      <c r="A140" s="44"/>
      <c r="B140" s="44"/>
      <c r="C140" s="44"/>
      <c r="D140" s="44"/>
      <c r="E140" s="45"/>
      <c r="F140" s="45"/>
      <c r="G140" s="45"/>
      <c r="H140" s="45"/>
      <c r="I140" s="45"/>
      <c r="J140" s="45"/>
      <c r="K140" s="45"/>
      <c r="L140" s="46"/>
      <c r="M140" s="46"/>
      <c r="N140" s="46"/>
      <c r="O140" s="46"/>
      <c r="P140" s="46"/>
      <c r="Q140" s="46"/>
      <c r="R140" s="45"/>
      <c r="S140" s="46"/>
      <c r="T140" s="45"/>
    </row>
    <row r="141" spans="1:20">
      <c r="A141" s="44"/>
      <c r="B141" s="44"/>
      <c r="C141" s="44"/>
      <c r="D141" s="44"/>
      <c r="E141" s="45"/>
      <c r="F141" s="45"/>
      <c r="G141" s="45"/>
      <c r="H141" s="45"/>
      <c r="I141" s="45"/>
      <c r="J141" s="45"/>
      <c r="K141" s="45"/>
      <c r="L141" s="46"/>
      <c r="M141" s="46"/>
      <c r="N141" s="46"/>
      <c r="O141" s="46"/>
      <c r="P141" s="46"/>
      <c r="Q141" s="46"/>
      <c r="R141" s="45"/>
      <c r="S141" s="46"/>
      <c r="T141" s="45"/>
    </row>
  </sheetData>
  <mergeCells count="28">
    <mergeCell ref="R49:R71"/>
    <mergeCell ref="R72:R99"/>
    <mergeCell ref="A11:A13"/>
    <mergeCell ref="I11:I13"/>
    <mergeCell ref="B11:B13"/>
    <mergeCell ref="R15:R35"/>
    <mergeCell ref="R36:R48"/>
    <mergeCell ref="I100:K100"/>
    <mergeCell ref="C11:C13"/>
    <mergeCell ref="G105:I105"/>
    <mergeCell ref="M107:N107"/>
    <mergeCell ref="I104:K104"/>
    <mergeCell ref="O2:R2"/>
    <mergeCell ref="L5:R5"/>
    <mergeCell ref="L11:L12"/>
    <mergeCell ref="M11:O12"/>
    <mergeCell ref="P11:R12"/>
    <mergeCell ref="D4:I4"/>
    <mergeCell ref="D11:E12"/>
    <mergeCell ref="J11:J13"/>
    <mergeCell ref="D5:I5"/>
    <mergeCell ref="K11:K12"/>
    <mergeCell ref="G11:G12"/>
    <mergeCell ref="T15:T35"/>
    <mergeCell ref="T36:T48"/>
    <mergeCell ref="T49:T71"/>
    <mergeCell ref="T72:T99"/>
    <mergeCell ref="V11:X13"/>
  </mergeCells>
  <phoneticPr fontId="0" type="noConversion"/>
  <conditionalFormatting sqref="M15:M99">
    <cfRule type="cellIs" dxfId="3" priority="4" operator="greaterThan">
      <formula>13600</formula>
    </cfRule>
  </conditionalFormatting>
  <conditionalFormatting sqref="P15:P99">
    <cfRule type="containsText" dxfId="2" priority="3" operator="containsText" text="HWS">
      <formula>NOT(ISERROR(SEARCH("HWS",P15)))</formula>
    </cfRule>
  </conditionalFormatting>
  <conditionalFormatting sqref="Q15:Q40 Q42:Q99">
    <cfRule type="containsText" dxfId="1" priority="2" operator="containsText" text="S355">
      <formula>NOT(ISERROR(SEARCH("S355",Q15)))</formula>
    </cfRule>
  </conditionalFormatting>
  <conditionalFormatting sqref="S15:S40 S42:S99">
    <cfRule type="containsText" dxfId="0" priority="1" operator="containsText" text="S355">
      <formula>NOT(ISERROR(SEARCH("S355",S15)))</formula>
    </cfRule>
  </conditionalFormatting>
  <printOptions horizontalCentered="1"/>
  <pageMargins left="0.39370078740157483" right="0.19685039370078741" top="0.59055118110236227" bottom="0.39370078740157483" header="0.78740157480314965" footer="0"/>
  <pageSetup paperSize="9" scale="79" orientation="landscape" r:id="rId1"/>
  <headerFooter alignWithMargins="0">
    <oddHeader>&amp;RStrona &amp;P z &amp;N</oddHeader>
    <oddFooter>&amp;CDruk nr 0804-I</oddFooter>
  </headerFooter>
  <ignoredErrors>
    <ignoredError sqref="G26 L46 I39:L39 I38:L38 I37:L37 I36:L36 I41:J45 I40:L40 H40 H16:L16 I17:L17 H18:L18 I19:L19 H20:L20 I21:L21 I22:L22 G35 G29 I29:L29 G30 I30:L30 G31 I31:L31 G32 I32:L32 G33 I33:L33 G34 I34:L34 I35:L35 I46:J46 I47:L47 I48:L48 P20:Q20 P16:Q16 P19:Q19 P17:Q17 U18 P22:Q22 P21:Q21 G23:L23 P23:Q23 G24:H24 U24 J24:L24 P24 G25 P25:Q25 G28 G27:L27 P27:Q27 P28:Q28 I28:L28 P29:Q29 P30:Q30 P31:Q31 P32:Q32 P33:Q33 P34:Q34 P35:Q35 I25:L25 I26:L26 P26:Q26 P36:Q36 P39:Q39 P37:Q37 P38:Q38 L41 P41 L42 P42:Q42 L43 P43:Q43 L44 P44:Q44 L45 P45:Q45 P46:Q46 P47:Q47 P48:Q48 P40 U41 U40 U20 U16 U19 U17 U22 U21 U23 U25 U27 U28 U29 U30 U31 U32 U33 U34 U35 U26 U39 U37 U38 U42 U43 U44 U45 U46 U47 U48 U36" numberStoredAsText="1"/>
    <ignoredError sqref="J112:L112 K109:L109 J110:L110 K111" formulaRange="1"/>
  </ignoredErrors>
  <drawing r:id="rId2"/>
</worksheet>
</file>

<file path=docMetadata/LabelInfo.xml><?xml version="1.0" encoding="utf-8"?>
<clbl:labelList xmlns:clbl="http://schemas.microsoft.com/office/2020/mipLabelMetadata">
  <clbl:label id="{b05923b3-4e86-4aa9-9018-d7e3c1e08536}" enabled="1" method="Standard" siteId="{66a13ed4-5c17-4ee8-ba28-778da8cdd7d4}" removed="0"/>
</clbl:labelLis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Arkusze</vt:lpstr>
      </vt:variant>
      <vt:variant>
        <vt:i4>1</vt:i4>
      </vt:variant>
      <vt:variant>
        <vt:lpstr>Nazwane zakresy</vt:lpstr>
      </vt:variant>
      <vt:variant>
        <vt:i4>1</vt:i4>
      </vt:variant>
    </vt:vector>
  </HeadingPairs>
  <TitlesOfParts>
    <vt:vector size="2" baseType="lpstr">
      <vt:lpstr>Wstępny wykaz wys</vt:lpstr>
      <vt:lpstr>'Wstępny wykaz wys'!Obszar_wydruku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Adamek, Maciej</dc:creator>
  <cp:lastModifiedBy>Kococik-Maczugowska, Magdalena</cp:lastModifiedBy>
  <cp:lastPrinted>2025-12-02T06:40:27Z</cp:lastPrinted>
  <dcterms:created xsi:type="dcterms:W3CDTF">1997-12-03T07:25:38Z</dcterms:created>
  <dcterms:modified xsi:type="dcterms:W3CDTF">2026-01-23T11:48:06Z</dcterms:modified>
</cp:coreProperties>
</file>