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T:\POSTĘPOWANIA PRZETARGOWE 2024\Postępowanie nr 136_24 Dostawa gazu na 2025 r\"/>
    </mc:Choice>
  </mc:AlternateContent>
  <xr:revisionPtr revIDLastSave="0" documentId="13_ncr:1_{44F11736-E438-480E-8C27-5843374960F6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2" i="1" l="1"/>
  <c r="N13" i="1"/>
  <c r="N14" i="1"/>
  <c r="N15" i="1"/>
  <c r="N16" i="1"/>
  <c r="N17" i="1"/>
  <c r="M13" i="1"/>
  <c r="M14" i="1"/>
  <c r="M15" i="1"/>
  <c r="M16" i="1"/>
  <c r="M17" i="1"/>
  <c r="F18" i="1"/>
  <c r="L13" i="1"/>
  <c r="L14" i="1"/>
  <c r="L15" i="1"/>
  <c r="L16" i="1"/>
  <c r="L17" i="1"/>
  <c r="K13" i="1"/>
  <c r="K14" i="1"/>
  <c r="K15" i="1"/>
  <c r="K16" i="1"/>
  <c r="K17" i="1"/>
  <c r="O15" i="1" l="1"/>
  <c r="Q15" i="1" s="1"/>
  <c r="R15" i="1" s="1"/>
  <c r="O14" i="1"/>
  <c r="O17" i="1"/>
  <c r="Q17" i="1" s="1"/>
  <c r="R17" i="1" s="1"/>
  <c r="O16" i="1"/>
  <c r="Q16" i="1" s="1"/>
  <c r="R16" i="1" s="1"/>
  <c r="O13" i="1"/>
  <c r="Q13" i="1" s="1"/>
  <c r="R13" i="1" s="1"/>
  <c r="Q14" i="1"/>
  <c r="R14" i="1" s="1"/>
  <c r="N18" i="1"/>
  <c r="M12" i="1"/>
  <c r="M18" i="1" s="1"/>
  <c r="L12" i="1" l="1"/>
  <c r="K12" i="1" l="1"/>
  <c r="K18" i="1" s="1"/>
  <c r="O12" i="1" l="1"/>
  <c r="Q12" i="1" l="1"/>
  <c r="O18" i="1"/>
  <c r="R12" i="1" l="1"/>
  <c r="R18" i="1" s="1"/>
  <c r="Q18" i="1"/>
</calcChain>
</file>

<file path=xl/sharedStrings.xml><?xml version="1.0" encoding="utf-8"?>
<sst xmlns="http://schemas.openxmlformats.org/spreadsheetml/2006/main" count="56" uniqueCount="52">
  <si>
    <t xml:space="preserve">
Nazwa: ……………………………………………………………………………………………</t>
  </si>
  <si>
    <t xml:space="preserve">
Adres :………………………………………………………………………………………………</t>
  </si>
  <si>
    <t xml:space="preserve">
tel. ………………………………….fax………………………………Regon ....................………  NIP ………………………</t>
  </si>
  <si>
    <t xml:space="preserve">
Osoba upoważniona do kontaktu: ……………………………… email: ………………………..</t>
  </si>
  <si>
    <t>Lp.</t>
  </si>
  <si>
    <t>ODBIORCA</t>
  </si>
  <si>
    <t>Nr punktu poboru</t>
  </si>
  <si>
    <t>GRUPA TARYFOWA</t>
  </si>
  <si>
    <t>WIELKOŚCI</t>
  </si>
  <si>
    <t>Cena jednostkowa netto  za 1 kWh paliwa gazowego w zł/kWh
(pięć miejsc po przecinku)</t>
  </si>
  <si>
    <t>stawka stała usługi dystrybucyjnej
(zł/kW/h)</t>
  </si>
  <si>
    <t>stawka zmienna usłsugi dystrybucyjnej
(zł/kWh)</t>
  </si>
  <si>
    <t>OPŁATY ZA GAZ [zł]</t>
  </si>
  <si>
    <t>OPŁATY ZA PRZESYŁ</t>
  </si>
  <si>
    <t>OGÓŁEM wartość netto</t>
  </si>
  <si>
    <t>podatek VAT
[%]</t>
  </si>
  <si>
    <t>OGÓŁEM wartość podatku VAT
[zł]</t>
  </si>
  <si>
    <t>OGÓŁEM wartość brutto
[zł]</t>
  </si>
  <si>
    <t>MOC zamówiona [kWh/h]</t>
  </si>
  <si>
    <t>ZUŻYCIE ENERGII [kWh]</t>
  </si>
  <si>
    <t>ZMIENNA</t>
  </si>
  <si>
    <t>[zł/(kWh/h)]</t>
  </si>
  <si>
    <t>[m3/zł]</t>
  </si>
  <si>
    <t>W-5.1</t>
  </si>
  <si>
    <t>W-6A.1</t>
  </si>
  <si>
    <t>KOGENERACJA gazowa Słoneczna 46</t>
  </si>
  <si>
    <t>8018590365500019032226</t>
  </si>
  <si>
    <t>RAZEM</t>
  </si>
  <si>
    <t xml:space="preserve">
  ………………………... ……………………………..</t>
  </si>
  <si>
    <t>Miejscowość i data                 Podpis i pieczęć Wykonawcy</t>
  </si>
  <si>
    <r>
      <t xml:space="preserve">
Wykonawca</t>
    </r>
    <r>
      <rPr>
        <sz val="10"/>
        <color theme="1"/>
        <rFont val="Calibri"/>
        <family val="2"/>
        <charset val="238"/>
        <scheme val="minor"/>
      </rPr>
      <t xml:space="preserve">: </t>
    </r>
  </si>
  <si>
    <t>opłata abonamentowa za 12 m-cy
(zł/m-c)</t>
  </si>
  <si>
    <t>OPŁATA ABONA-MENTOWA [zł./12 m-cy]</t>
  </si>
  <si>
    <t>1.</t>
  </si>
  <si>
    <t>Kotłownia Bałtycka 151</t>
  </si>
  <si>
    <t>8018590365500019029448</t>
  </si>
  <si>
    <t>2.</t>
  </si>
  <si>
    <t>Kotłownia Fałata 23</t>
  </si>
  <si>
    <t>8018590365500019029455</t>
  </si>
  <si>
    <t>5.</t>
  </si>
  <si>
    <t>Kotłownia Żytnia 71</t>
  </si>
  <si>
    <t>8018590365500019029202</t>
  </si>
  <si>
    <t>3.</t>
  </si>
  <si>
    <t>Kotłownia Bałtycka 37</t>
  </si>
  <si>
    <t>8018590365500019029011</t>
  </si>
  <si>
    <t>4.</t>
  </si>
  <si>
    <t>Kotłownia Bałtycka 37A</t>
  </si>
  <si>
    <t>8018590365500019029141</t>
  </si>
  <si>
    <t>6.</t>
  </si>
  <si>
    <t>STAŁA (12 m-cy)</t>
  </si>
  <si>
    <t>Oświadczam,/-y, że zapoznałem/-liśmy się z Klauzulami do umów stosowanymi w postępowaniach prowadzonych na podstawie Regulaminu Udzielania Zamówień Sektorowych-Doprogowych udzielanych przez Miejskie Przedsiębiorstwo Energetyki Cieplnej Sp. z o.o. w Olsztynie niepodlegających Ustawie Prawo Zamówień Publicznych z dnia 11 września 2019r. (Dz. U. z 2023 r. poz. 1605 z późn. zm.), dostępnymi na stronie https://www.bip.mpec.olsztyn.pl/plik,131,klauzule-do-umow-stosowane-w-postepowaniach-prowadzonych-na-podstawie-regulaminu-udzielania-zamowien-sektorowych-doprogowych-01-03-2024-pdf.pdf oraz zobowiązuję/-emy się do ich stosowania.</t>
  </si>
  <si>
    <t>FORMULARZ   OFERTY - Załącznik nr 3 do SWZ/Załącznik nr 2 do Umowy nr MPEC/PE-EZ/136/24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</si>
</sst>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#,##0.00\ &quot;zł&quot;;\-#,##0.00\ &quot;zł&quot;"/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-* #,##0\ _z_ł_-;\-* #,##0\ _z_ł_-;_-* &quot;-&quot;??\ _z_ł_-;_-@_-"/>
    <numFmt numFmtId="166" formatCode="#,##0.00\ &quot;zł&quot;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i/>
      <sz val="9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7">
    <xf numFmtId="0" fontId="0" fillId="0" borderId="0" xfId="0"/>
    <xf numFmtId="165" fontId="5" fillId="0" borderId="5" xfId="1" applyNumberFormat="1" applyFont="1" applyFill="1" applyBorder="1" applyAlignment="1" applyProtection="1">
      <alignment horizontal="right" vertical="center"/>
    </xf>
    <xf numFmtId="7" fontId="5" fillId="0" borderId="5" xfId="1" applyNumberFormat="1" applyFont="1" applyBorder="1" applyAlignment="1" applyProtection="1">
      <alignment horizontal="right" vertical="center"/>
    </xf>
    <xf numFmtId="164" fontId="5" fillId="0" borderId="4" xfId="1" applyFont="1" applyBorder="1" applyAlignment="1" applyProtection="1">
      <alignment horizontal="right" vertical="center"/>
    </xf>
    <xf numFmtId="9" fontId="5" fillId="3" borderId="4" xfId="2" applyNumberFormat="1" applyFont="1" applyFill="1" applyBorder="1" applyAlignment="1" applyProtection="1">
      <alignment horizontal="right" vertical="center"/>
      <protection locked="0"/>
    </xf>
    <xf numFmtId="165" fontId="3" fillId="0" borderId="5" xfId="1" applyNumberFormat="1" applyFont="1" applyFill="1" applyBorder="1" applyAlignment="1" applyProtection="1">
      <alignment horizontal="right" vertical="center"/>
    </xf>
    <xf numFmtId="9" fontId="5" fillId="3" borderId="0" xfId="2" applyNumberFormat="1" applyFont="1" applyFill="1" applyBorder="1" applyAlignment="1" applyProtection="1">
      <alignment horizontal="right" vertical="center"/>
      <protection locked="0"/>
    </xf>
    <xf numFmtId="0" fontId="5" fillId="0" borderId="4" xfId="0" quotePrefix="1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165" fontId="5" fillId="0" borderId="4" xfId="1" applyNumberFormat="1" applyFont="1" applyFill="1" applyBorder="1" applyAlignment="1" applyProtection="1">
      <alignment vertical="center"/>
    </xf>
    <xf numFmtId="0" fontId="5" fillId="0" borderId="5" xfId="0" quotePrefix="1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165" fontId="5" fillId="0" borderId="5" xfId="1" applyNumberFormat="1" applyFont="1" applyFill="1" applyBorder="1" applyAlignment="1" applyProtection="1">
      <alignment vertical="center"/>
    </xf>
    <xf numFmtId="0" fontId="5" fillId="0" borderId="5" xfId="0" quotePrefix="1" applyFont="1" applyBorder="1" applyAlignment="1">
      <alignment vertical="center" wrapText="1"/>
    </xf>
    <xf numFmtId="166" fontId="5" fillId="3" borderId="5" xfId="1" applyNumberFormat="1" applyFont="1" applyFill="1" applyBorder="1" applyAlignment="1" applyProtection="1">
      <alignment horizontal="right" vertical="center"/>
      <protection locked="0"/>
    </xf>
    <xf numFmtId="164" fontId="3" fillId="0" borderId="5" xfId="1" applyFont="1" applyFill="1" applyBorder="1" applyAlignment="1" applyProtection="1">
      <alignment horizontal="right" vertical="center"/>
    </xf>
    <xf numFmtId="0" fontId="0" fillId="0" borderId="0" xfId="0" applyProtection="1">
      <protection locked="0"/>
    </xf>
    <xf numFmtId="0" fontId="2" fillId="0" borderId="0" xfId="0" applyFont="1" applyAlignment="1" applyProtection="1">
      <alignment horizontal="left" vertical="center" indent="15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vertical="center" wrapText="1"/>
      <protection locked="0"/>
    </xf>
    <xf numFmtId="0" fontId="4" fillId="3" borderId="5" xfId="0" applyFont="1" applyFill="1" applyBorder="1" applyAlignment="1" applyProtection="1">
      <alignment horizontal="right" vertical="center"/>
      <protection locked="0"/>
    </xf>
    <xf numFmtId="0" fontId="5" fillId="0" borderId="4" xfId="0" applyFont="1" applyBorder="1" applyAlignment="1" applyProtection="1">
      <alignment vertical="center" wrapText="1"/>
      <protection locked="0"/>
    </xf>
    <xf numFmtId="165" fontId="3" fillId="0" borderId="0" xfId="1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8" fillId="0" borderId="0" xfId="0" applyFont="1" applyAlignment="1" applyProtection="1">
      <alignment horizontal="right" vertical="center"/>
      <protection locked="0"/>
    </xf>
    <xf numFmtId="164" fontId="3" fillId="0" borderId="0" xfId="1" applyFont="1" applyBorder="1" applyAlignment="1" applyProtection="1">
      <alignment horizontal="right" vertical="center"/>
      <protection locked="0"/>
    </xf>
    <xf numFmtId="9" fontId="3" fillId="4" borderId="0" xfId="2" applyNumberFormat="1" applyFont="1" applyFill="1" applyBorder="1" applyAlignment="1" applyProtection="1">
      <alignment horizontal="right" vertical="center"/>
      <protection locked="0"/>
    </xf>
    <xf numFmtId="0" fontId="9" fillId="0" borderId="6" xfId="0" applyFont="1" applyBorder="1" applyProtection="1">
      <protection locked="0"/>
    </xf>
    <xf numFmtId="0" fontId="10" fillId="5" borderId="6" xfId="0" applyFont="1" applyFill="1" applyBorder="1" applyProtection="1">
      <protection locked="0"/>
    </xf>
    <xf numFmtId="0" fontId="0" fillId="5" borderId="0" xfId="0" applyFill="1" applyProtection="1">
      <protection locked="0"/>
    </xf>
    <xf numFmtId="3" fontId="4" fillId="0" borderId="0" xfId="0" applyNumberFormat="1" applyFont="1" applyProtection="1">
      <protection locked="0"/>
    </xf>
    <xf numFmtId="0" fontId="10" fillId="0" borderId="6" xfId="0" applyFont="1" applyBorder="1" applyProtection="1">
      <protection locked="0"/>
    </xf>
    <xf numFmtId="0" fontId="12" fillId="0" borderId="0" xfId="0" applyFont="1" applyProtection="1">
      <protection locked="0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44" fontId="6" fillId="0" borderId="5" xfId="0" applyNumberFormat="1" applyFont="1" applyBorder="1" applyAlignment="1">
      <alignment horizontal="right" vertical="center"/>
    </xf>
    <xf numFmtId="44" fontId="6" fillId="0" borderId="4" xfId="0" applyNumberFormat="1" applyFont="1" applyBorder="1" applyAlignment="1">
      <alignment horizontal="right" vertical="center"/>
    </xf>
    <xf numFmtId="3" fontId="4" fillId="0" borderId="5" xfId="0" applyNumberFormat="1" applyFont="1" applyBorder="1" applyAlignment="1">
      <alignment horizontal="right" vertical="center"/>
    </xf>
    <xf numFmtId="0" fontId="0" fillId="0" borderId="5" xfId="0" applyBorder="1"/>
    <xf numFmtId="0" fontId="3" fillId="2" borderId="1" xfId="0" applyFont="1" applyFill="1" applyBorder="1" applyAlignment="1">
      <alignment horizontal="center" vertical="center" wrapText="1"/>
    </xf>
    <xf numFmtId="0" fontId="11" fillId="0" borderId="0" xfId="0" applyFont="1" applyAlignment="1" applyProtection="1">
      <alignment horizontal="justify" vertical="center" wrapText="1"/>
      <protection locked="0"/>
    </xf>
    <xf numFmtId="0" fontId="0" fillId="0" borderId="0" xfId="0" applyProtection="1">
      <protection locked="0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12" fillId="0" borderId="0" xfId="0" applyFont="1" applyAlignment="1" applyProtection="1">
      <alignment horizontal="justify" vertical="center"/>
      <protection locked="0"/>
    </xf>
    <xf numFmtId="0" fontId="12" fillId="0" borderId="0" xfId="0" applyFont="1" applyProtection="1">
      <protection locked="0"/>
    </xf>
    <xf numFmtId="0" fontId="0" fillId="0" borderId="0" xfId="0" applyAlignment="1" applyProtection="1">
      <alignment wrapText="1"/>
      <protection locked="0"/>
    </xf>
    <xf numFmtId="0" fontId="3" fillId="2" borderId="12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7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/>
    </xf>
  </cellXfs>
  <cellStyles count="3">
    <cellStyle name="Dziesiętny" xfId="1" builtinId="3"/>
    <cellStyle name="Normalny" xfId="0" builtinId="0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XFC33"/>
  <sheetViews>
    <sheetView tabSelected="1" topLeftCell="B1" workbookViewId="0">
      <selection activeCell="G12" sqref="G12"/>
    </sheetView>
  </sheetViews>
  <sheetFormatPr defaultColWidth="9.140625" defaultRowHeight="15" zeroHeight="1" x14ac:dyDescent="0.25"/>
  <cols>
    <col min="1" max="1" width="9.140625" style="16" customWidth="1"/>
    <col min="2" max="2" width="29.85546875" style="16" customWidth="1"/>
    <col min="3" max="3" width="31.7109375" style="16" customWidth="1"/>
    <col min="4" max="5" width="9.140625" style="16" customWidth="1"/>
    <col min="6" max="6" width="17" style="16" customWidth="1"/>
    <col min="7" max="7" width="17.5703125" style="16" customWidth="1"/>
    <col min="8" max="8" width="11.7109375" style="16" customWidth="1"/>
    <col min="9" max="9" width="13.140625" style="16" customWidth="1"/>
    <col min="10" max="10" width="13.5703125" style="16" customWidth="1"/>
    <col min="11" max="11" width="16.5703125" style="16" customWidth="1"/>
    <col min="12" max="12" width="11.42578125" style="16" customWidth="1"/>
    <col min="13" max="14" width="13.42578125" style="16" customWidth="1"/>
    <col min="15" max="15" width="15.85546875" style="16" customWidth="1"/>
    <col min="16" max="17" width="13.42578125" style="16" customWidth="1"/>
    <col min="18" max="18" width="14.42578125" style="16" customWidth="1"/>
    <col min="19" max="16383" width="0" style="16" hidden="1" customWidth="1"/>
    <col min="16384" max="16384" width="2.140625" style="16" hidden="1" customWidth="1"/>
  </cols>
  <sheetData>
    <row r="1" spans="1:18" x14ac:dyDescent="0.25">
      <c r="A1" s="17"/>
    </row>
    <row r="2" spans="1:18" x14ac:dyDescent="0.25">
      <c r="A2" s="55" t="s">
        <v>51</v>
      </c>
      <c r="B2" s="56"/>
      <c r="C2" s="56"/>
      <c r="D2" s="56"/>
      <c r="E2" s="56"/>
      <c r="F2" s="56"/>
      <c r="G2" s="56"/>
      <c r="H2" s="56"/>
      <c r="I2" s="56"/>
    </row>
    <row r="3" spans="1:18" ht="28.5" customHeight="1" x14ac:dyDescent="0.25">
      <c r="A3" s="53" t="s">
        <v>30</v>
      </c>
      <c r="B3" s="54"/>
      <c r="C3" s="54"/>
      <c r="D3" s="54"/>
      <c r="E3" s="54"/>
      <c r="F3" s="54"/>
      <c r="G3" s="54"/>
      <c r="H3" s="54"/>
    </row>
    <row r="4" spans="1:18" ht="36.75" customHeight="1" x14ac:dyDescent="0.25">
      <c r="A4" s="53" t="s">
        <v>0</v>
      </c>
      <c r="B4" s="54"/>
      <c r="C4" s="54"/>
      <c r="D4" s="54"/>
      <c r="E4" s="54"/>
      <c r="F4" s="54"/>
      <c r="G4" s="54"/>
      <c r="H4" s="54"/>
    </row>
    <row r="5" spans="1:18" ht="36" customHeight="1" x14ac:dyDescent="0.25">
      <c r="A5" s="53" t="s">
        <v>1</v>
      </c>
      <c r="B5" s="54"/>
      <c r="C5" s="54"/>
      <c r="D5" s="54"/>
      <c r="E5" s="54"/>
      <c r="F5" s="54"/>
      <c r="G5" s="54"/>
      <c r="H5" s="54"/>
    </row>
    <row r="6" spans="1:18" ht="24" customHeight="1" x14ac:dyDescent="0.25">
      <c r="A6" s="53" t="s">
        <v>2</v>
      </c>
      <c r="B6" s="54"/>
      <c r="C6" s="54"/>
      <c r="D6" s="54"/>
      <c r="E6" s="54"/>
      <c r="F6" s="54"/>
      <c r="G6" s="54"/>
      <c r="H6" s="54"/>
    </row>
    <row r="7" spans="1:18" ht="27.75" customHeight="1" x14ac:dyDescent="0.25">
      <c r="A7" s="53" t="s">
        <v>3</v>
      </c>
      <c r="B7" s="54"/>
      <c r="C7" s="54"/>
      <c r="D7" s="54"/>
      <c r="E7" s="54"/>
      <c r="F7" s="54"/>
      <c r="G7" s="54"/>
      <c r="H7" s="54"/>
    </row>
    <row r="8" spans="1:18" ht="15.75" thickBot="1" x14ac:dyDescent="0.3"/>
    <row r="9" spans="1:18" ht="15.75" customHeight="1" thickBot="1" x14ac:dyDescent="0.3">
      <c r="A9" s="39" t="s">
        <v>4</v>
      </c>
      <c r="B9" s="39" t="s">
        <v>5</v>
      </c>
      <c r="C9" s="39" t="s">
        <v>6</v>
      </c>
      <c r="D9" s="39" t="s">
        <v>7</v>
      </c>
      <c r="E9" s="45" t="s">
        <v>8</v>
      </c>
      <c r="F9" s="46"/>
      <c r="G9" s="39" t="s">
        <v>9</v>
      </c>
      <c r="H9" s="39" t="s">
        <v>31</v>
      </c>
      <c r="I9" s="39" t="s">
        <v>10</v>
      </c>
      <c r="J9" s="39" t="s">
        <v>11</v>
      </c>
      <c r="K9" s="39" t="s">
        <v>12</v>
      </c>
      <c r="L9" s="47" t="s">
        <v>32</v>
      </c>
      <c r="M9" s="39" t="s">
        <v>13</v>
      </c>
      <c r="N9" s="39"/>
      <c r="O9" s="39" t="s">
        <v>14</v>
      </c>
      <c r="P9" s="39" t="s">
        <v>15</v>
      </c>
      <c r="Q9" s="39" t="s">
        <v>16</v>
      </c>
      <c r="R9" s="39" t="s">
        <v>17</v>
      </c>
    </row>
    <row r="10" spans="1:18" ht="33" customHeight="1" thickBot="1" x14ac:dyDescent="0.3">
      <c r="A10" s="39"/>
      <c r="B10" s="39"/>
      <c r="C10" s="39"/>
      <c r="D10" s="39"/>
      <c r="E10" s="39" t="s">
        <v>18</v>
      </c>
      <c r="F10" s="39" t="s">
        <v>19</v>
      </c>
      <c r="G10" s="39"/>
      <c r="H10" s="39"/>
      <c r="I10" s="39"/>
      <c r="J10" s="39"/>
      <c r="K10" s="39"/>
      <c r="L10" s="51"/>
      <c r="M10" s="33" t="s">
        <v>49</v>
      </c>
      <c r="N10" s="33" t="s">
        <v>20</v>
      </c>
      <c r="O10" s="39"/>
      <c r="P10" s="39"/>
      <c r="Q10" s="39"/>
      <c r="R10" s="39"/>
    </row>
    <row r="11" spans="1:18" ht="145.5" customHeight="1" thickBot="1" x14ac:dyDescent="0.3">
      <c r="A11" s="39"/>
      <c r="B11" s="39"/>
      <c r="C11" s="39"/>
      <c r="D11" s="39"/>
      <c r="E11" s="39"/>
      <c r="F11" s="47"/>
      <c r="G11" s="47"/>
      <c r="H11" s="47"/>
      <c r="I11" s="47"/>
      <c r="J11" s="47"/>
      <c r="K11" s="39"/>
      <c r="L11" s="52"/>
      <c r="M11" s="34" t="s">
        <v>21</v>
      </c>
      <c r="N11" s="33" t="s">
        <v>22</v>
      </c>
      <c r="O11" s="39"/>
      <c r="P11" s="39"/>
      <c r="Q11" s="39"/>
      <c r="R11" s="39"/>
    </row>
    <row r="12" spans="1:18" ht="26.25" customHeight="1" x14ac:dyDescent="0.25">
      <c r="A12" s="18" t="s">
        <v>33</v>
      </c>
      <c r="B12" s="19" t="s">
        <v>25</v>
      </c>
      <c r="C12" s="10" t="s">
        <v>26</v>
      </c>
      <c r="D12" s="11" t="s">
        <v>24</v>
      </c>
      <c r="E12" s="1">
        <v>3404</v>
      </c>
      <c r="F12" s="37">
        <v>18418600</v>
      </c>
      <c r="G12" s="20"/>
      <c r="H12" s="14"/>
      <c r="I12" s="38">
        <v>8.8599999999999998E-3</v>
      </c>
      <c r="J12" s="38">
        <v>3.0259999999999999E-2</v>
      </c>
      <c r="K12" s="2">
        <f t="shared" ref="K12:K17" si="0">F12*G12</f>
        <v>0</v>
      </c>
      <c r="L12" s="3">
        <f>H12*12</f>
        <v>0</v>
      </c>
      <c r="M12" s="36">
        <f>I12*E12*8760</f>
        <v>264196.69439999998</v>
      </c>
      <c r="N12" s="36">
        <f t="shared" ref="N12:N17" si="1">F12*J12</f>
        <v>557346.83600000001</v>
      </c>
      <c r="O12" s="36">
        <f>SUM(K12:N12)</f>
        <v>821543.53040000005</v>
      </c>
      <c r="P12" s="4"/>
      <c r="Q12" s="35">
        <f t="shared" ref="Q12:Q17" si="2">O12*P12</f>
        <v>0</v>
      </c>
      <c r="R12" s="35">
        <f t="shared" ref="R12:R17" si="3">O12+Q12</f>
        <v>821543.53040000005</v>
      </c>
    </row>
    <row r="13" spans="1:18" ht="26.25" customHeight="1" x14ac:dyDescent="0.25">
      <c r="A13" s="18" t="s">
        <v>36</v>
      </c>
      <c r="B13" s="21" t="s">
        <v>34</v>
      </c>
      <c r="C13" s="7" t="s">
        <v>35</v>
      </c>
      <c r="D13" s="8" t="s">
        <v>23</v>
      </c>
      <c r="E13" s="9">
        <v>253</v>
      </c>
      <c r="F13" s="37">
        <v>626600</v>
      </c>
      <c r="G13" s="20"/>
      <c r="H13" s="14"/>
      <c r="I13" s="38">
        <v>7.3200000000000001E-3</v>
      </c>
      <c r="J13" s="38">
        <v>3.04E-2</v>
      </c>
      <c r="K13" s="2">
        <f t="shared" si="0"/>
        <v>0</v>
      </c>
      <c r="L13" s="3">
        <f t="shared" ref="L13:L17" si="4">H13*12</f>
        <v>0</v>
      </c>
      <c r="M13" s="36">
        <f t="shared" ref="M13:M17" si="5">I13*E13*8760</f>
        <v>16223.169600000001</v>
      </c>
      <c r="N13" s="36">
        <f t="shared" si="1"/>
        <v>19048.64</v>
      </c>
      <c r="O13" s="36">
        <f t="shared" ref="O13:O17" si="6">SUM(K13:N13)</f>
        <v>35271.809600000001</v>
      </c>
      <c r="P13" s="6"/>
      <c r="Q13" s="35">
        <f t="shared" si="2"/>
        <v>0</v>
      </c>
      <c r="R13" s="35">
        <f t="shared" si="3"/>
        <v>35271.809600000001</v>
      </c>
    </row>
    <row r="14" spans="1:18" ht="26.25" customHeight="1" x14ac:dyDescent="0.25">
      <c r="A14" s="18" t="s">
        <v>42</v>
      </c>
      <c r="B14" s="19" t="s">
        <v>37</v>
      </c>
      <c r="C14" s="10" t="s">
        <v>38</v>
      </c>
      <c r="D14" s="11" t="s">
        <v>23</v>
      </c>
      <c r="E14" s="12">
        <v>495</v>
      </c>
      <c r="F14" s="37">
        <v>1619200</v>
      </c>
      <c r="G14" s="20"/>
      <c r="H14" s="14"/>
      <c r="I14" s="38">
        <v>7.3200000000000001E-3</v>
      </c>
      <c r="J14" s="38">
        <v>3.04E-2</v>
      </c>
      <c r="K14" s="2">
        <f t="shared" si="0"/>
        <v>0</v>
      </c>
      <c r="L14" s="3">
        <f t="shared" si="4"/>
        <v>0</v>
      </c>
      <c r="M14" s="36">
        <f t="shared" si="5"/>
        <v>31740.984</v>
      </c>
      <c r="N14" s="36">
        <f t="shared" si="1"/>
        <v>49223.68</v>
      </c>
      <c r="O14" s="36">
        <f t="shared" si="6"/>
        <v>80964.664000000004</v>
      </c>
      <c r="P14" s="6"/>
      <c r="Q14" s="35">
        <f t="shared" si="2"/>
        <v>0</v>
      </c>
      <c r="R14" s="35">
        <f t="shared" si="3"/>
        <v>80964.664000000004</v>
      </c>
    </row>
    <row r="15" spans="1:18" ht="26.25" customHeight="1" x14ac:dyDescent="0.25">
      <c r="A15" s="18" t="s">
        <v>45</v>
      </c>
      <c r="B15" s="19" t="s">
        <v>40</v>
      </c>
      <c r="C15" s="10" t="s">
        <v>41</v>
      </c>
      <c r="D15" s="11" t="s">
        <v>23</v>
      </c>
      <c r="E15" s="12">
        <v>545</v>
      </c>
      <c r="F15" s="37">
        <v>1469200</v>
      </c>
      <c r="G15" s="20"/>
      <c r="H15" s="14"/>
      <c r="I15" s="38">
        <v>7.3200000000000001E-3</v>
      </c>
      <c r="J15" s="38">
        <v>3.04E-2</v>
      </c>
      <c r="K15" s="2">
        <f t="shared" si="0"/>
        <v>0</v>
      </c>
      <c r="L15" s="3">
        <f t="shared" si="4"/>
        <v>0</v>
      </c>
      <c r="M15" s="36">
        <f t="shared" si="5"/>
        <v>34947.144</v>
      </c>
      <c r="N15" s="36">
        <f t="shared" si="1"/>
        <v>44663.68</v>
      </c>
      <c r="O15" s="36">
        <f t="shared" si="6"/>
        <v>79610.823999999993</v>
      </c>
      <c r="P15" s="6"/>
      <c r="Q15" s="35">
        <f t="shared" si="2"/>
        <v>0</v>
      </c>
      <c r="R15" s="35">
        <f t="shared" si="3"/>
        <v>79610.823999999993</v>
      </c>
    </row>
    <row r="16" spans="1:18" ht="26.25" customHeight="1" x14ac:dyDescent="0.25">
      <c r="A16" s="18" t="s">
        <v>39</v>
      </c>
      <c r="B16" s="19" t="s">
        <v>43</v>
      </c>
      <c r="C16" s="13" t="s">
        <v>44</v>
      </c>
      <c r="D16" s="11" t="s">
        <v>24</v>
      </c>
      <c r="E16" s="12">
        <v>714</v>
      </c>
      <c r="F16" s="37">
        <v>1723400</v>
      </c>
      <c r="G16" s="20"/>
      <c r="H16" s="14"/>
      <c r="I16" s="38">
        <v>8.8599999999999998E-3</v>
      </c>
      <c r="J16" s="38">
        <v>3.0259999999999999E-2</v>
      </c>
      <c r="K16" s="2">
        <f t="shared" si="0"/>
        <v>0</v>
      </c>
      <c r="L16" s="3">
        <f t="shared" si="4"/>
        <v>0</v>
      </c>
      <c r="M16" s="36">
        <f t="shared" si="5"/>
        <v>55416.110399999998</v>
      </c>
      <c r="N16" s="36">
        <f t="shared" si="1"/>
        <v>52150.083999999995</v>
      </c>
      <c r="O16" s="36">
        <f t="shared" si="6"/>
        <v>107566.19439999999</v>
      </c>
      <c r="P16" s="6"/>
      <c r="Q16" s="35">
        <f t="shared" si="2"/>
        <v>0</v>
      </c>
      <c r="R16" s="35">
        <f t="shared" si="3"/>
        <v>107566.19439999999</v>
      </c>
    </row>
    <row r="17" spans="1:18" ht="26.25" customHeight="1" x14ac:dyDescent="0.25">
      <c r="A17" s="18" t="s">
        <v>48</v>
      </c>
      <c r="B17" s="19" t="s">
        <v>46</v>
      </c>
      <c r="C17" s="10" t="s">
        <v>47</v>
      </c>
      <c r="D17" s="11" t="s">
        <v>24</v>
      </c>
      <c r="E17" s="12">
        <v>988</v>
      </c>
      <c r="F17" s="37">
        <v>2778500</v>
      </c>
      <c r="G17" s="20"/>
      <c r="H17" s="14"/>
      <c r="I17" s="38">
        <v>8.8599999999999998E-3</v>
      </c>
      <c r="J17" s="38">
        <v>3.0259999999999999E-2</v>
      </c>
      <c r="K17" s="2">
        <f t="shared" si="0"/>
        <v>0</v>
      </c>
      <c r="L17" s="3">
        <f t="shared" si="4"/>
        <v>0</v>
      </c>
      <c r="M17" s="36">
        <f t="shared" si="5"/>
        <v>76682.236799999999</v>
      </c>
      <c r="N17" s="36">
        <f t="shared" si="1"/>
        <v>84077.41</v>
      </c>
      <c r="O17" s="36">
        <f t="shared" si="6"/>
        <v>160759.64679999999</v>
      </c>
      <c r="P17" s="6"/>
      <c r="Q17" s="35">
        <f t="shared" si="2"/>
        <v>0</v>
      </c>
      <c r="R17" s="35">
        <f t="shared" si="3"/>
        <v>160759.64679999999</v>
      </c>
    </row>
    <row r="18" spans="1:18" x14ac:dyDescent="0.25">
      <c r="A18" s="42" t="s">
        <v>27</v>
      </c>
      <c r="B18" s="43"/>
      <c r="C18" s="43"/>
      <c r="D18" s="44"/>
      <c r="E18" s="22"/>
      <c r="F18" s="5">
        <f>SUM(F12:F17)</f>
        <v>26635500</v>
      </c>
      <c r="G18" s="23"/>
      <c r="H18" s="22"/>
      <c r="I18" s="24"/>
      <c r="J18" s="24"/>
      <c r="K18" s="5">
        <f>SUM(K12:K17)</f>
        <v>0</v>
      </c>
      <c r="L18" s="25"/>
      <c r="M18" s="15">
        <f>SUM(M12:M17)</f>
        <v>479206.33919999999</v>
      </c>
      <c r="N18" s="15">
        <f>SUM(N12:N17)</f>
        <v>806510.33000000019</v>
      </c>
      <c r="O18" s="15">
        <f>SUM(O12:O17)</f>
        <v>1285716.6692000001</v>
      </c>
      <c r="P18" s="26"/>
      <c r="Q18" s="15">
        <f>SUM(Q12:Q17)</f>
        <v>0</v>
      </c>
      <c r="R18" s="15">
        <f>SUM(R12:R17)</f>
        <v>1285716.6692000001</v>
      </c>
    </row>
    <row r="19" spans="1:18" x14ac:dyDescent="0.25">
      <c r="A19" s="27"/>
    </row>
    <row r="20" spans="1:18" x14ac:dyDescent="0.25">
      <c r="A20" s="28"/>
      <c r="B20" s="29"/>
      <c r="F20" s="30"/>
      <c r="G20" s="30"/>
    </row>
    <row r="21" spans="1:18" x14ac:dyDescent="0.25">
      <c r="A21" s="31"/>
    </row>
    <row r="22" spans="1:18" ht="49.5" customHeight="1" x14ac:dyDescent="0.25">
      <c r="A22" s="50" t="s">
        <v>50</v>
      </c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</row>
    <row r="23" spans="1:18" ht="81.75" customHeight="1" x14ac:dyDescent="0.25">
      <c r="A23" s="40" t="s">
        <v>28</v>
      </c>
      <c r="B23" s="41"/>
      <c r="C23" s="41"/>
    </row>
    <row r="24" spans="1:18" s="32" customFormat="1" x14ac:dyDescent="0.25">
      <c r="A24" s="48" t="s">
        <v>29</v>
      </c>
      <c r="B24" s="49"/>
      <c r="C24" s="49"/>
    </row>
    <row r="25" spans="1:18" x14ac:dyDescent="0.25"/>
    <row r="26" spans="1:18" x14ac:dyDescent="0.25"/>
    <row r="27" spans="1:18" x14ac:dyDescent="0.25"/>
    <row r="28" spans="1:18" x14ac:dyDescent="0.25"/>
    <row r="29" spans="1:18" x14ac:dyDescent="0.25"/>
    <row r="30" spans="1:18" x14ac:dyDescent="0.25"/>
    <row r="32" spans="1:18" x14ac:dyDescent="0.25"/>
    <row r="33" x14ac:dyDescent="0.25"/>
  </sheetData>
  <sheetProtection algorithmName="SHA-512" hashValue="vErbE+/Mg5EvZ/k2U9iyws5ltekR4weaJ6azw7rSY8SKoo4DTyqvEdL2CTaFfNH8wLVygb1ZB+WERp7OGxJUYA==" saltValue="sjpChjq6Ckr0DcfZkjKSBQ==" spinCount="100000" sheet="1" objects="1" scenarios="1"/>
  <mergeCells count="28">
    <mergeCell ref="A7:H7"/>
    <mergeCell ref="A2:I2"/>
    <mergeCell ref="A3:H3"/>
    <mergeCell ref="A4:H4"/>
    <mergeCell ref="A5:H5"/>
    <mergeCell ref="A6:H6"/>
    <mergeCell ref="A24:C24"/>
    <mergeCell ref="O9:O11"/>
    <mergeCell ref="A9:A11"/>
    <mergeCell ref="B9:B11"/>
    <mergeCell ref="C9:C11"/>
    <mergeCell ref="D9:D11"/>
    <mergeCell ref="A22:R22"/>
    <mergeCell ref="P9:P11"/>
    <mergeCell ref="Q9:Q11"/>
    <mergeCell ref="R9:R11"/>
    <mergeCell ref="E10:E11"/>
    <mergeCell ref="F10:F11"/>
    <mergeCell ref="H9:H11"/>
    <mergeCell ref="L9:L11"/>
    <mergeCell ref="M9:N9"/>
    <mergeCell ref="J9:J11"/>
    <mergeCell ref="K9:K11"/>
    <mergeCell ref="A23:C23"/>
    <mergeCell ref="A18:D18"/>
    <mergeCell ref="E9:F9"/>
    <mergeCell ref="I9:I11"/>
    <mergeCell ref="G9:G11"/>
  </mergeCells>
  <pageMargins left="0.11811023622047245" right="0.11811023622047245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</dc:creator>
  <cp:lastModifiedBy>Marcin Żolnowski</cp:lastModifiedBy>
  <cp:lastPrinted>2022-07-21T07:44:26Z</cp:lastPrinted>
  <dcterms:created xsi:type="dcterms:W3CDTF">2022-03-29T05:47:02Z</dcterms:created>
  <dcterms:modified xsi:type="dcterms:W3CDTF">2024-05-08T07:38:40Z</dcterms:modified>
</cp:coreProperties>
</file>