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k.kowalski\WNIOSKI i INNE\2. ZROBIONE WNIOSKI\00. WNIOSKI DOKUMENTACJE\28. 35045 Marcinkowo etap II\"/>
    </mc:Choice>
  </mc:AlternateContent>
  <bookViews>
    <workbookView xWindow="28260" yWindow="30" windowWidth="11325" windowHeight="7035" tabRatio="818" activeTab="7"/>
  </bookViews>
  <sheets>
    <sheet name="Strona" sheetId="19" r:id="rId1"/>
    <sheet name="ZZK" sheetId="11" r:id="rId2"/>
    <sheet name="ZEST GR 2" sheetId="13" r:id="rId3"/>
    <sheet name="ZEST GR 3" sheetId="6" r:id="rId4"/>
    <sheet name="ZEST GR 4" sheetId="5" r:id="rId5"/>
    <sheet name="ZEST GR 5" sheetId="15" r:id="rId6"/>
    <sheet name="ZEST GR 6" sheetId="12" r:id="rId7"/>
    <sheet name="ZEST GR 7" sheetId="10" r:id="rId8"/>
    <sheet name="ZKO" sheetId="9" r:id="rId9"/>
  </sheets>
  <definedNames>
    <definedName name="_xlnm.Print_Area" localSheetId="0">Strona!$A$1:$J$40</definedName>
    <definedName name="_xlnm.Print_Area" localSheetId="2">'ZEST GR 2'!$A$1:$K$31</definedName>
    <definedName name="_xlnm.Print_Area" localSheetId="3">'ZEST GR 3'!$A$1:$L$34</definedName>
    <definedName name="_xlnm.Print_Area" localSheetId="4">'ZEST GR 4'!$A$1:$L$37</definedName>
    <definedName name="_xlnm.Print_Area" localSheetId="5">'ZEST GR 5'!$A$1:$K$36</definedName>
    <definedName name="_xlnm.Print_Area" localSheetId="6">'ZEST GR 6'!$A$1:$K$29</definedName>
    <definedName name="_xlnm.Print_Area" localSheetId="7">'ZEST GR 7'!$A$1:$L$19</definedName>
    <definedName name="_xlnm.Print_Area" localSheetId="8">ZKO!$A$1:$L$19</definedName>
    <definedName name="_xlnm.Print_Area" localSheetId="1">ZZK!$A$1:$I$34</definedName>
  </definedNames>
  <calcPr calcId="162913"/>
</workbook>
</file>

<file path=xl/calcChain.xml><?xml version="1.0" encoding="utf-8"?>
<calcChain xmlns="http://schemas.openxmlformats.org/spreadsheetml/2006/main">
  <c r="L15" i="10" l="1"/>
  <c r="L16" i="10"/>
  <c r="L17" i="10"/>
  <c r="J15" i="10"/>
  <c r="J16" i="10"/>
  <c r="J17" i="10"/>
  <c r="J11" i="10"/>
  <c r="J14" i="10"/>
  <c r="A3" i="11" l="1"/>
  <c r="J11" i="5" l="1"/>
  <c r="J9" i="12"/>
  <c r="K17" i="13"/>
  <c r="I17" i="13" l="1"/>
  <c r="I11" i="12"/>
  <c r="I12" i="12"/>
  <c r="I13" i="12"/>
  <c r="I14" i="12"/>
  <c r="I15" i="12"/>
  <c r="I16" i="12"/>
  <c r="I17" i="12"/>
  <c r="K17" i="12"/>
  <c r="K16" i="12"/>
  <c r="K15" i="12"/>
  <c r="K14" i="12"/>
  <c r="K13" i="12"/>
  <c r="K12" i="12"/>
  <c r="K11" i="12"/>
  <c r="K9" i="5"/>
  <c r="K28" i="15"/>
  <c r="I28" i="15"/>
  <c r="K27" i="15"/>
  <c r="I27" i="15"/>
  <c r="K26" i="15"/>
  <c r="I26" i="15"/>
  <c r="K25" i="15"/>
  <c r="I25" i="15"/>
  <c r="K24" i="15"/>
  <c r="I24" i="15"/>
  <c r="K23" i="15"/>
  <c r="I23" i="15"/>
  <c r="K22" i="15"/>
  <c r="I22" i="15"/>
  <c r="K21" i="15"/>
  <c r="I21" i="15"/>
  <c r="K20" i="15"/>
  <c r="I20" i="15"/>
  <c r="L35" i="5"/>
  <c r="J35" i="5"/>
  <c r="L34" i="5"/>
  <c r="J34" i="5"/>
  <c r="L33" i="5"/>
  <c r="J33" i="5"/>
  <c r="L32" i="5"/>
  <c r="J32" i="5"/>
  <c r="L31" i="5"/>
  <c r="J31" i="5"/>
  <c r="L30" i="5"/>
  <c r="J30" i="5"/>
  <c r="L29" i="5"/>
  <c r="J29" i="5"/>
  <c r="L28" i="5"/>
  <c r="J28" i="5"/>
  <c r="L27" i="5"/>
  <c r="J27" i="5"/>
  <c r="L26" i="5"/>
  <c r="J26" i="5"/>
  <c r="L25" i="5"/>
  <c r="J25" i="5"/>
  <c r="L24" i="5"/>
  <c r="J24" i="5"/>
  <c r="K19" i="13"/>
  <c r="I19" i="13"/>
  <c r="K18" i="13"/>
  <c r="I18" i="13"/>
  <c r="K16" i="13"/>
  <c r="I16" i="13"/>
  <c r="K15" i="13"/>
  <c r="I15" i="13"/>
  <c r="K14" i="13"/>
  <c r="I14" i="13"/>
  <c r="K13" i="13"/>
  <c r="I13" i="13"/>
  <c r="K12" i="13"/>
  <c r="I12" i="13"/>
  <c r="K11" i="13"/>
  <c r="I11" i="13"/>
  <c r="K10" i="13"/>
  <c r="I10" i="13"/>
  <c r="K29" i="13"/>
  <c r="I29" i="13"/>
  <c r="K28" i="13"/>
  <c r="I28" i="13"/>
  <c r="K27" i="13"/>
  <c r="I27" i="13"/>
  <c r="K26" i="13"/>
  <c r="I26" i="13"/>
  <c r="K25" i="13"/>
  <c r="I25" i="13"/>
  <c r="J10" i="5" l="1"/>
  <c r="K9" i="6"/>
  <c r="J13" i="10" l="1"/>
  <c r="L18" i="10"/>
  <c r="L12" i="10"/>
  <c r="L14" i="10"/>
  <c r="L23" i="5"/>
  <c r="L36" i="5"/>
  <c r="K21" i="13"/>
  <c r="K20" i="13"/>
  <c r="K9" i="13"/>
  <c r="L13" i="10" l="1"/>
  <c r="J18" i="10"/>
  <c r="J12" i="10"/>
  <c r="J36" i="5"/>
  <c r="J23" i="5"/>
  <c r="I21" i="13"/>
  <c r="I20" i="13"/>
  <c r="I9" i="13"/>
  <c r="I22" i="13" l="1"/>
  <c r="I23" i="13"/>
  <c r="I24" i="13"/>
  <c r="H33" i="13"/>
  <c r="K30" i="13" l="1"/>
  <c r="I30" i="13"/>
  <c r="J8" i="13"/>
  <c r="G11" i="11" l="1"/>
  <c r="L11" i="10" l="1"/>
  <c r="L10" i="10"/>
  <c r="J10" i="10"/>
  <c r="J11" i="6" l="1"/>
  <c r="J12" i="6"/>
  <c r="J14" i="6"/>
  <c r="J15" i="6"/>
  <c r="J16" i="6"/>
  <c r="J17" i="6"/>
  <c r="J18" i="6"/>
  <c r="J19" i="6"/>
  <c r="J23" i="6"/>
  <c r="J27" i="6"/>
  <c r="J30" i="6"/>
  <c r="J31" i="6"/>
  <c r="J32" i="6"/>
  <c r="L29" i="6" l="1"/>
  <c r="J29" i="6"/>
  <c r="L24" i="6"/>
  <c r="J24" i="6"/>
  <c r="L21" i="6"/>
  <c r="J21" i="6"/>
  <c r="L33" i="6"/>
  <c r="J33" i="6"/>
  <c r="L28" i="6"/>
  <c r="J28" i="6"/>
  <c r="L25" i="6"/>
  <c r="J25" i="6"/>
  <c r="L20" i="6"/>
  <c r="J20" i="6"/>
  <c r="L32" i="6"/>
  <c r="J22" i="6"/>
  <c r="J10" i="6"/>
  <c r="L23" i="6"/>
  <c r="J13" i="6"/>
  <c r="L27" i="6"/>
  <c r="J26" i="6"/>
  <c r="L31" i="6"/>
  <c r="L19" i="6"/>
  <c r="L30" i="6"/>
  <c r="L22" i="6" l="1"/>
  <c r="L26" i="6"/>
  <c r="G12" i="11"/>
  <c r="I15" i="15" l="1"/>
  <c r="L17" i="5" l="1"/>
  <c r="L18" i="5"/>
  <c r="J19" i="5"/>
  <c r="J20" i="5"/>
  <c r="L21" i="5"/>
  <c r="L22" i="5"/>
  <c r="I11" i="15"/>
  <c r="I12" i="15"/>
  <c r="I13" i="15"/>
  <c r="I14" i="15"/>
  <c r="I16" i="15"/>
  <c r="I17" i="15"/>
  <c r="I18" i="15"/>
  <c r="I19" i="15"/>
  <c r="I29" i="15"/>
  <c r="I30" i="15"/>
  <c r="J22" i="5" l="1"/>
  <c r="J21" i="5"/>
  <c r="J18" i="5"/>
  <c r="J17" i="5"/>
  <c r="L20" i="5"/>
  <c r="L19" i="5"/>
  <c r="J12" i="9" l="1"/>
  <c r="L13" i="5" l="1"/>
  <c r="L15" i="5"/>
  <c r="J12" i="5"/>
  <c r="L12" i="5" l="1"/>
  <c r="L11" i="5"/>
  <c r="J13" i="5"/>
  <c r="K24" i="13"/>
  <c r="K23" i="13"/>
  <c r="K22" i="13"/>
  <c r="L11" i="6" l="1"/>
  <c r="L12" i="6"/>
  <c r="L14" i="6"/>
  <c r="L15" i="6"/>
  <c r="L18" i="6"/>
  <c r="J9" i="15" l="1"/>
  <c r="K19" i="10" s="1"/>
  <c r="L16" i="6"/>
  <c r="L13" i="6"/>
  <c r="L10" i="6"/>
  <c r="L9" i="6" s="1"/>
  <c r="L17" i="6"/>
  <c r="G14" i="11" l="1"/>
  <c r="K10" i="12" l="1"/>
  <c r="K9" i="12" s="1"/>
  <c r="I10" i="12" l="1"/>
  <c r="A3" i="9"/>
  <c r="K30" i="15"/>
  <c r="L16" i="5"/>
  <c r="H10" i="11"/>
  <c r="G10" i="11"/>
  <c r="K29" i="15" l="1"/>
  <c r="K19" i="15"/>
  <c r="K11" i="15"/>
  <c r="K13" i="15"/>
  <c r="K18" i="15"/>
  <c r="K16" i="15"/>
  <c r="K15" i="15"/>
  <c r="I10" i="15"/>
  <c r="K14" i="15"/>
  <c r="G15" i="11"/>
  <c r="K16" i="9"/>
  <c r="J16" i="9" s="1"/>
  <c r="K12" i="15"/>
  <c r="K17" i="15"/>
  <c r="K10" i="15"/>
  <c r="K8" i="13"/>
  <c r="J15" i="5"/>
  <c r="L14" i="5"/>
  <c r="L10" i="5" s="1"/>
  <c r="L9" i="5" s="1"/>
  <c r="J14" i="5"/>
  <c r="J16" i="5"/>
  <c r="K9" i="15" l="1"/>
  <c r="H14" i="11" s="1"/>
  <c r="H11" i="11"/>
  <c r="L14" i="9"/>
  <c r="G13" i="11"/>
  <c r="K14" i="9"/>
  <c r="J14" i="9" s="1"/>
  <c r="H15" i="11"/>
  <c r="L16" i="9"/>
  <c r="K13" i="9"/>
  <c r="G17" i="11" l="1"/>
  <c r="H12" i="11"/>
  <c r="L13" i="9"/>
  <c r="L15" i="9"/>
  <c r="K15" i="9"/>
  <c r="J15" i="9" s="1"/>
  <c r="J13" i="9"/>
  <c r="H13" i="11" l="1"/>
  <c r="E32" i="19" l="1"/>
  <c r="L19" i="10" l="1"/>
  <c r="J19" i="10"/>
  <c r="K9" i="10"/>
  <c r="G16" i="11" l="1"/>
  <c r="G9" i="11" s="1"/>
  <c r="L9" i="10"/>
  <c r="K17" i="9"/>
  <c r="H16" i="11" l="1"/>
  <c r="L17" i="9"/>
  <c r="L11" i="9" s="1"/>
  <c r="K11" i="9"/>
  <c r="J17" i="9"/>
  <c r="I16" i="11"/>
  <c r="H9" i="11" l="1"/>
  <c r="K18" i="9"/>
  <c r="L18" i="9" s="1"/>
  <c r="K19" i="9"/>
  <c r="L19" i="9" s="1"/>
  <c r="I10" i="11"/>
  <c r="I12" i="11"/>
  <c r="I15" i="11"/>
  <c r="I14" i="11"/>
  <c r="I13" i="11"/>
  <c r="E28" i="19"/>
  <c r="I11" i="11"/>
  <c r="E30" i="19" l="1"/>
  <c r="I9" i="11"/>
  <c r="H17" i="11"/>
  <c r="G18" i="11"/>
  <c r="H18" i="11" l="1"/>
  <c r="I21" i="19" l="1"/>
</calcChain>
</file>

<file path=xl/sharedStrings.xml><?xml version="1.0" encoding="utf-8"?>
<sst xmlns="http://schemas.openxmlformats.org/spreadsheetml/2006/main" count="409" uniqueCount="141">
  <si>
    <t>L. p.</t>
  </si>
  <si>
    <t>Podstawy
wyceny</t>
  </si>
  <si>
    <t>Jednostka 
odniesienia</t>
  </si>
  <si>
    <t>Ilość 
jednostek
odniesienia</t>
  </si>
  <si>
    <t>Cena
 jednostkowa 
w złotych</t>
  </si>
  <si>
    <t>bez podatku
VAT</t>
  </si>
  <si>
    <t>z 
podatkiem
VAT</t>
  </si>
  <si>
    <t>Zestawienie 3 grupy kosztów inwestycji</t>
  </si>
  <si>
    <t>Pozycje kosztów
(przykłady)</t>
  </si>
  <si>
    <t>Razem - suma kosztów grupy 3</t>
  </si>
  <si>
    <t>Zestawienie 4 grupy kosztów inwestycji</t>
  </si>
  <si>
    <t>INSTALACJE</t>
  </si>
  <si>
    <t>Razem - suma kosztów grupy 4</t>
  </si>
  <si>
    <t>Zestawienie 7 grupy kosztów inwestycji</t>
  </si>
  <si>
    <t>Razem - suma kosztów grupy 7</t>
  </si>
  <si>
    <t>Podstawa 
wyceny</t>
  </si>
  <si>
    <t>Ilość 
jednostek 
odniesienia</t>
  </si>
  <si>
    <t>z podatkiem
VAT</t>
  </si>
  <si>
    <t>Razem</t>
  </si>
  <si>
    <t>ZESTAWIENIE KOSZTÓW ZADANIA INWESTYCYJNEGO</t>
  </si>
  <si>
    <t>L.p.</t>
  </si>
  <si>
    <t>Rodzaje grup kosztów</t>
  </si>
  <si>
    <t>Wskaźnik
 udziału w %</t>
  </si>
  <si>
    <t>bez 
podatku
VAT</t>
  </si>
  <si>
    <t>z 
podatkiem 
VAT</t>
  </si>
  <si>
    <t>RAZEM</t>
  </si>
  <si>
    <t>Instalacje</t>
  </si>
  <si>
    <t xml:space="preserve">Pozycje kosztów
</t>
  </si>
  <si>
    <t>Cena
jednostkowa
w złotych
lub wskaźnik
relatywny
w %</t>
  </si>
  <si>
    <t>Prace przygotowawcze, projektowe, obsługa 
inwestorska, pozostałe koszty odniesione do obiektu</t>
  </si>
  <si>
    <t>kpl</t>
  </si>
  <si>
    <t>Zest. 4</t>
  </si>
  <si>
    <t>Zest. 7</t>
  </si>
  <si>
    <t>RAZEM Z REZERWĄ</t>
  </si>
  <si>
    <t>Cena jednostkowa w złotych</t>
  </si>
  <si>
    <t>1.</t>
  </si>
  <si>
    <t>2.</t>
  </si>
  <si>
    <t>Zest. 3</t>
  </si>
  <si>
    <t>Budowa obiektu (roboty budowlane)</t>
  </si>
  <si>
    <t>kpl.</t>
  </si>
  <si>
    <r>
      <t>Zestawienie kosztów obiektu budowlanego</t>
    </r>
    <r>
      <rPr>
        <sz val="16"/>
        <rFont val="Arial CE"/>
        <family val="2"/>
        <charset val="238"/>
      </rPr>
      <t xml:space="preserve">
</t>
    </r>
  </si>
  <si>
    <t>3.</t>
  </si>
  <si>
    <t>4.</t>
  </si>
  <si>
    <t>BUDOWA OBIEKTÓW PODSTAWOWYCH (roboty budowlane)</t>
  </si>
  <si>
    <t>Wskaźniki techniczno - ekonomiczne</t>
  </si>
  <si>
    <t>Roboty budowlane</t>
  </si>
  <si>
    <t>Zestawienie 6 grupy kosztów inwestycji</t>
  </si>
  <si>
    <t>WYPOSAŻENIE</t>
  </si>
  <si>
    <t>Razem - suma kosztów grupy 6</t>
  </si>
  <si>
    <t>Wyposażenie</t>
  </si>
  <si>
    <t>Zest. 6</t>
  </si>
  <si>
    <t xml:space="preserve">Prace przygotowawcze, projektowe, obsługa
inwestorska </t>
  </si>
  <si>
    <t>5.</t>
  </si>
  <si>
    <t>Zestawienie 2 grupy kosztów inwestycji</t>
  </si>
  <si>
    <r>
      <t xml:space="preserve">         </t>
    </r>
    <r>
      <rPr>
        <b/>
        <sz val="16"/>
        <rFont val="Arial CE"/>
        <family val="2"/>
        <charset val="238"/>
      </rPr>
      <t>PRZYGOTOWANIE TERENU I PRZYŁĄCZENIA OBIEKTÓW DO SIECI</t>
    </r>
  </si>
  <si>
    <r>
      <t xml:space="preserve">Pozycje kosztów
</t>
    </r>
    <r>
      <rPr>
        <sz val="10"/>
        <rFont val="Arial CE"/>
        <family val="2"/>
        <charset val="238"/>
      </rPr>
      <t>(przykłady)</t>
    </r>
  </si>
  <si>
    <t>Razem - suma kosztów grupy 2</t>
  </si>
  <si>
    <t>Przygotowanie terenu i przyłączenie obiektów do sieci</t>
  </si>
  <si>
    <t>Zagospodarowanie terenu</t>
  </si>
  <si>
    <t>Zest. 2</t>
  </si>
  <si>
    <t>Przygotowanie terenu i przyłączenie obiektu do sieci</t>
  </si>
  <si>
    <t>6.</t>
  </si>
  <si>
    <t>7.</t>
  </si>
  <si>
    <t>8.</t>
  </si>
  <si>
    <t>ZAGOSPODAROWANIE TERENU I BUDOWA OBIEKTÓW POMOCNICZYCH</t>
  </si>
  <si>
    <t>Zestawienie 5 grupy kosztów inwestycji</t>
  </si>
  <si>
    <t>mb</t>
  </si>
  <si>
    <r>
      <t>m</t>
    </r>
    <r>
      <rPr>
        <b/>
        <vertAlign val="superscript"/>
        <sz val="12"/>
        <rFont val="Arial CE"/>
        <charset val="238"/>
      </rPr>
      <t>2</t>
    </r>
    <r>
      <rPr>
        <b/>
        <sz val="12"/>
        <rFont val="Arial CE"/>
        <charset val="238"/>
      </rPr>
      <t xml:space="preserve"> p. u.</t>
    </r>
  </si>
  <si>
    <r>
      <t>m</t>
    </r>
    <r>
      <rPr>
        <b/>
        <vertAlign val="superscript"/>
        <sz val="12"/>
        <rFont val="Arial CE"/>
        <charset val="238"/>
      </rPr>
      <t>3</t>
    </r>
    <r>
      <rPr>
        <b/>
        <sz val="12"/>
        <rFont val="Arial CE"/>
        <charset val="238"/>
      </rPr>
      <t xml:space="preserve"> k. b.</t>
    </r>
  </si>
  <si>
    <t>Wartość w tys. zł.</t>
  </si>
  <si>
    <t>umowa</t>
  </si>
  <si>
    <t>PRACE PRZYGOTOWAWCZE, PROJEKTOWE, OBSŁUGA INWESTORSKA 
ORAZ EWENTUALNE SZKOLENIA I ROZRUCH</t>
  </si>
  <si>
    <t>Razem - suma kosztów grupy 5</t>
  </si>
  <si>
    <t>Pozyskanie działki budowlanej</t>
  </si>
  <si>
    <t>9.</t>
  </si>
  <si>
    <t>10.</t>
  </si>
  <si>
    <t>11.</t>
  </si>
  <si>
    <t>12.</t>
  </si>
  <si>
    <t>"AKCEPTUJĘ''</t>
  </si>
  <si>
    <t>………………………………………………………………</t>
  </si>
  <si>
    <t>(stanowisko, stopień, imię i nazwisko, podpis, pieczęć, data)</t>
  </si>
  <si>
    <t xml:space="preserve">Inwestor : </t>
  </si>
  <si>
    <t>Rejonowy Zarząd Infrastruktury</t>
  </si>
  <si>
    <t>ul. Saperska 1</t>
  </si>
  <si>
    <t>10-073 Olsztyn</t>
  </si>
  <si>
    <t xml:space="preserve">Jednostka opracowująca ZKZ : </t>
  </si>
  <si>
    <t xml:space="preserve"> tys. zł</t>
  </si>
  <si>
    <t xml:space="preserve">słownie zł: </t>
  </si>
  <si>
    <t>w tym:</t>
  </si>
  <si>
    <t xml:space="preserve"> • koszt netto:</t>
  </si>
  <si>
    <t xml:space="preserve"> tys. zł (bez VAT i rezerwy)</t>
  </si>
  <si>
    <t xml:space="preserve"> • podatek VAT - 23%:</t>
  </si>
  <si>
    <t xml:space="preserve"> • koszt robót budowlanych:</t>
  </si>
  <si>
    <t>Przedstawiam do akceptacji:</t>
  </si>
  <si>
    <t>…………………………………………………….</t>
  </si>
  <si>
    <t>(imię i nazwisko, podpis, pieczęć, data)</t>
  </si>
  <si>
    <t>*) niepotrzebne skreślić</t>
  </si>
  <si>
    <t>Cena jednostkowa 
w złotych</t>
  </si>
  <si>
    <t>Pozycje kosztów</t>
  </si>
  <si>
    <t>szt</t>
  </si>
  <si>
    <t>m</t>
  </si>
  <si>
    <t>m2</t>
  </si>
  <si>
    <t>Zest. 1</t>
  </si>
  <si>
    <t>suma</t>
  </si>
  <si>
    <t>Obsługa inwestorska</t>
  </si>
  <si>
    <t>kalk. własna</t>
  </si>
  <si>
    <t>koszt. ofert.</t>
  </si>
  <si>
    <t>REZERWA 10% (2-5)</t>
  </si>
  <si>
    <t>ZESTAWIENIE KOSZTÓW ZADANIA (ZKZ)
inwestycyjnego</t>
  </si>
  <si>
    <r>
      <t>Wartość kosztorysowa zadania</t>
    </r>
    <r>
      <rPr>
        <sz val="12"/>
        <color indexed="8"/>
        <rFont val="Arial"/>
        <family val="2"/>
        <charset val="238"/>
      </rPr>
      <t xml:space="preserve"> </t>
    </r>
    <r>
      <rPr>
        <sz val="10"/>
        <color indexed="8"/>
        <rFont val="Arial"/>
        <family val="2"/>
        <charset val="238"/>
      </rPr>
      <t>(ogółem z podatkiem VAT i rez.)</t>
    </r>
    <r>
      <rPr>
        <sz val="12"/>
        <color indexed="8"/>
        <rFont val="Arial"/>
        <family val="2"/>
        <charset val="238"/>
      </rPr>
      <t xml:space="preserve">:   </t>
    </r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</si>
  <si>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</si>
  <si>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</si>
  <si>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</si>
  <si>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</si>
  <si>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</si>
  <si>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</si>
  <si>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</si>
  <si>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</si>
  <si>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</si>
  <si>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</si>
  <si>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</si>
  <si>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</si>
  <si>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r>
      <t>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p.uż</t>
    </r>
  </si>
  <si>
    <t>25.</t>
  </si>
  <si>
    <t>26.</t>
  </si>
  <si>
    <t>27.</t>
  </si>
  <si>
    <t>28.</t>
  </si>
  <si>
    <t>Zadanie 35000 Białystok
Budowa ……….</t>
  </si>
  <si>
    <t>Zeststawienie sporządzono w poziomie cen……… kwartału ….. roku.</t>
  </si>
  <si>
    <t xml:space="preserve">  zł</t>
  </si>
  <si>
    <t>w poziomie cen  ..... roku</t>
  </si>
  <si>
    <t>(nazwa i adres)</t>
  </si>
  <si>
    <t>Opracowanie programu inwestycyjnego</t>
  </si>
  <si>
    <t>Opracowanie dokumentacji projektowej</t>
  </si>
  <si>
    <t>Wykonanie ekspertyz</t>
  </si>
  <si>
    <t>Wykonanie opracowań studialnych</t>
  </si>
  <si>
    <t>Wykonanie pomiarów geodezyjnych</t>
  </si>
  <si>
    <t>Wykonanie prac geologicznych</t>
  </si>
  <si>
    <t>Szkolenia</t>
  </si>
  <si>
    <t>Rozruch</t>
  </si>
  <si>
    <t>Inne koszty/koszt waloryzacji umów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</si>
</sst>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,##0.0"/>
    <numFmt numFmtId="166" formatCode="#,##0.000"/>
    <numFmt numFmtId="167" formatCode="#,##0.00000"/>
    <numFmt numFmtId="168" formatCode="#,##0.00_ ;\-#,##0.00\ "/>
  </numFmts>
  <fonts count="4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name val="Times New Roman"/>
      <family val="1"/>
    </font>
    <font>
      <b/>
      <sz val="10"/>
      <name val="Arial CE"/>
      <charset val="238"/>
    </font>
    <font>
      <sz val="10"/>
      <name val="Arial CE"/>
      <charset val="238"/>
    </font>
    <font>
      <b/>
      <sz val="14"/>
      <name val="Arial CE"/>
      <charset val="238"/>
    </font>
    <font>
      <b/>
      <vertAlign val="superscript"/>
      <sz val="12"/>
      <name val="Arial CE"/>
      <charset val="238"/>
    </font>
    <font>
      <i/>
      <sz val="10"/>
      <name val="Arial CE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7"/>
      <name val="Arial CE"/>
      <family val="2"/>
      <charset val="238"/>
    </font>
    <font>
      <u/>
      <sz val="10"/>
      <name val="Arial CE"/>
      <charset val="238"/>
    </font>
    <font>
      <b/>
      <sz val="11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name val="Arial CE"/>
      <charset val="238"/>
    </font>
    <font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18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</cellStyleXfs>
  <cellXfs count="371"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4" fontId="0" fillId="0" borderId="0" xfId="0" applyNumberFormat="1"/>
    <xf numFmtId="4" fontId="10" fillId="0" borderId="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" fontId="12" fillId="0" borderId="8" xfId="0" applyNumberFormat="1" applyFont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0" borderId="11" xfId="0" applyFont="1" applyBorder="1" applyAlignment="1">
      <alignment wrapText="1"/>
    </xf>
    <xf numFmtId="0" fontId="10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0" fillId="0" borderId="0" xfId="0" applyAlignment="1">
      <alignment vertical="top"/>
    </xf>
    <xf numFmtId="10" fontId="3" fillId="0" borderId="15" xfId="3" applyNumberFormat="1" applyFont="1" applyBorder="1" applyAlignment="1">
      <alignment horizontal="right" vertical="center"/>
    </xf>
    <xf numFmtId="9" fontId="6" fillId="0" borderId="16" xfId="0" applyNumberFormat="1" applyFont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3" fillId="0" borderId="1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4" fontId="13" fillId="0" borderId="0" xfId="0" applyNumberFormat="1" applyFont="1" applyBorder="1" applyAlignment="1">
      <alignment horizontal="right"/>
    </xf>
    <xf numFmtId="2" fontId="0" fillId="0" borderId="0" xfId="0" applyNumberFormat="1" applyAlignment="1">
      <alignment vertical="center"/>
    </xf>
    <xf numFmtId="0" fontId="12" fillId="0" borderId="21" xfId="0" applyFont="1" applyBorder="1"/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" fontId="0" fillId="0" borderId="0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vertical="center"/>
    </xf>
    <xf numFmtId="0" fontId="13" fillId="0" borderId="20" xfId="0" applyFont="1" applyBorder="1" applyAlignment="1">
      <alignment horizontal="center" vertical="center"/>
    </xf>
    <xf numFmtId="0" fontId="13" fillId="0" borderId="8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4" fontId="16" fillId="0" borderId="0" xfId="0" quotePrefix="1" applyNumberFormat="1" applyFont="1" applyAlignment="1">
      <alignment horizontal="center"/>
    </xf>
    <xf numFmtId="4" fontId="0" fillId="0" borderId="0" xfId="0" applyNumberFormat="1" applyAlignment="1">
      <alignment vertical="center"/>
    </xf>
    <xf numFmtId="165" fontId="7" fillId="0" borderId="21" xfId="0" applyNumberFormat="1" applyFont="1" applyBorder="1" applyAlignment="1">
      <alignment vertical="center"/>
    </xf>
    <xf numFmtId="165" fontId="7" fillId="0" borderId="14" xfId="0" applyNumberFormat="1" applyFont="1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4" fontId="10" fillId="0" borderId="20" xfId="0" applyNumberFormat="1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 applyAlignment="1">
      <alignment horizontal="center"/>
    </xf>
    <xf numFmtId="0" fontId="23" fillId="0" borderId="0" xfId="0" applyFont="1" applyBorder="1"/>
    <xf numFmtId="0" fontId="26" fillId="0" borderId="0" xfId="0" applyFont="1" applyBorder="1" applyAlignment="1">
      <alignment vertical="top" wrapText="1"/>
    </xf>
    <xf numFmtId="0" fontId="24" fillId="0" borderId="0" xfId="0" applyFont="1" applyBorder="1"/>
    <xf numFmtId="0" fontId="23" fillId="0" borderId="0" xfId="0" applyFont="1" applyBorder="1" applyAlignment="1"/>
    <xf numFmtId="0" fontId="23" fillId="0" borderId="0" xfId="0" applyFont="1" applyBorder="1" applyAlignment="1">
      <alignment horizontal="right"/>
    </xf>
    <xf numFmtId="0" fontId="25" fillId="0" borderId="0" xfId="0" applyFont="1" applyBorder="1" applyAlignment="1"/>
    <xf numFmtId="0" fontId="23" fillId="0" borderId="0" xfId="0" applyFont="1" applyBorder="1" applyAlignment="1">
      <alignment vertical="top"/>
    </xf>
    <xf numFmtId="0" fontId="23" fillId="0" borderId="0" xfId="0" applyFont="1" applyBorder="1" applyAlignment="1">
      <alignment horizontal="left"/>
    </xf>
    <xf numFmtId="0" fontId="29" fillId="0" borderId="0" xfId="0" applyFont="1"/>
    <xf numFmtId="4" fontId="24" fillId="0" borderId="0" xfId="0" applyNumberFormat="1" applyFont="1"/>
    <xf numFmtId="0" fontId="23" fillId="0" borderId="0" xfId="0" applyFont="1" applyAlignment="1"/>
    <xf numFmtId="0" fontId="23" fillId="0" borderId="0" xfId="0" applyFont="1" applyAlignment="1">
      <alignment horizontal="left"/>
    </xf>
    <xf numFmtId="4" fontId="29" fillId="0" borderId="0" xfId="0" applyNumberFormat="1" applyFont="1"/>
    <xf numFmtId="2" fontId="24" fillId="0" borderId="0" xfId="0" applyNumberFormat="1" applyFont="1"/>
    <xf numFmtId="2" fontId="29" fillId="0" borderId="0" xfId="0" applyNumberFormat="1" applyFont="1"/>
    <xf numFmtId="0" fontId="27" fillId="0" borderId="0" xfId="0" applyFont="1" applyAlignment="1"/>
    <xf numFmtId="4" fontId="25" fillId="0" borderId="0" xfId="0" applyNumberFormat="1" applyFont="1" applyAlignment="1"/>
    <xf numFmtId="0" fontId="25" fillId="0" borderId="0" xfId="0" applyFont="1" applyAlignment="1"/>
    <xf numFmtId="4" fontId="3" fillId="0" borderId="27" xfId="0" applyNumberFormat="1" applyFont="1" applyBorder="1" applyAlignment="1">
      <alignment horizontal="right" vertical="center"/>
    </xf>
    <xf numFmtId="4" fontId="3" fillId="0" borderId="28" xfId="0" applyNumberFormat="1" applyFont="1" applyBorder="1" applyAlignment="1">
      <alignment horizontal="right" vertical="center"/>
    </xf>
    <xf numFmtId="0" fontId="12" fillId="0" borderId="30" xfId="0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right" vertical="center"/>
    </xf>
    <xf numFmtId="4" fontId="12" fillId="0" borderId="21" xfId="0" applyNumberFormat="1" applyFont="1" applyBorder="1" applyAlignment="1">
      <alignment horizontal="right" vertical="center"/>
    </xf>
    <xf numFmtId="4" fontId="8" fillId="0" borderId="8" xfId="0" applyNumberFormat="1" applyFont="1" applyBorder="1" applyAlignment="1">
      <alignment horizontal="right" vertical="center"/>
    </xf>
    <xf numFmtId="4" fontId="8" fillId="0" borderId="20" xfId="0" applyNumberFormat="1" applyFont="1" applyBorder="1" applyAlignment="1">
      <alignment horizontal="right" vertical="center"/>
    </xf>
    <xf numFmtId="4" fontId="3" fillId="0" borderId="26" xfId="0" applyNumberFormat="1" applyFont="1" applyBorder="1" applyAlignment="1">
      <alignment horizontal="right" vertical="center"/>
    </xf>
    <xf numFmtId="4" fontId="6" fillId="0" borderId="25" xfId="0" applyNumberFormat="1" applyFont="1" applyBorder="1" applyAlignment="1">
      <alignment horizontal="right" vertical="center"/>
    </xf>
    <xf numFmtId="10" fontId="7" fillId="0" borderId="14" xfId="0" applyNumberFormat="1" applyFont="1" applyBorder="1" applyAlignment="1">
      <alignment horizontal="right" vertical="center"/>
    </xf>
    <xf numFmtId="10" fontId="12" fillId="0" borderId="14" xfId="0" applyNumberFormat="1" applyFont="1" applyBorder="1" applyAlignment="1">
      <alignment horizontal="right" vertical="center"/>
    </xf>
    <xf numFmtId="10" fontId="8" fillId="0" borderId="10" xfId="3" applyNumberFormat="1" applyFont="1" applyBorder="1" applyAlignment="1">
      <alignment horizontal="right" vertical="center"/>
    </xf>
    <xf numFmtId="10" fontId="8" fillId="0" borderId="19" xfId="3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10" fillId="0" borderId="0" xfId="0" applyNumberFormat="1" applyFont="1" applyAlignment="1">
      <alignment vertical="center"/>
    </xf>
    <xf numFmtId="168" fontId="0" fillId="0" borderId="0" xfId="0" applyNumberFormat="1"/>
    <xf numFmtId="0" fontId="6" fillId="0" borderId="0" xfId="0" applyFont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4" fontId="3" fillId="0" borderId="21" xfId="1" applyNumberFormat="1" applyFont="1" applyBorder="1"/>
    <xf numFmtId="4" fontId="3" fillId="0" borderId="14" xfId="0" applyNumberFormat="1" applyFont="1" applyBorder="1"/>
    <xf numFmtId="0" fontId="12" fillId="0" borderId="8" xfId="0" applyFont="1" applyBorder="1" applyAlignment="1">
      <alignment horizontal="center" vertical="center"/>
    </xf>
    <xf numFmtId="0" fontId="12" fillId="0" borderId="8" xfId="0" quotePrefix="1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2" fillId="0" borderId="8" xfId="0" quotePrefix="1" applyFont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3" fillId="0" borderId="1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13" fillId="0" borderId="14" xfId="0" applyNumberFormat="1" applyFont="1" applyBorder="1" applyAlignment="1">
      <alignment horizontal="right" vertical="center"/>
    </xf>
    <xf numFmtId="4" fontId="0" fillId="0" borderId="0" xfId="0" applyNumberFormat="1" applyAlignment="1">
      <alignment vertical="top"/>
    </xf>
    <xf numFmtId="0" fontId="21" fillId="0" borderId="0" xfId="0" applyFont="1" applyAlignment="1"/>
    <xf numFmtId="0" fontId="0" fillId="0" borderId="0" xfId="0" applyAlignment="1"/>
    <xf numFmtId="2" fontId="13" fillId="2" borderId="8" xfId="0" applyNumberFormat="1" applyFont="1" applyFill="1" applyBorder="1" applyAlignment="1">
      <alignment horizontal="right" vertical="center"/>
    </xf>
    <xf numFmtId="2" fontId="13" fillId="2" borderId="20" xfId="1" applyNumberFormat="1" applyFont="1" applyFill="1" applyBorder="1" applyAlignment="1">
      <alignment horizontal="right" vertical="center"/>
    </xf>
    <xf numFmtId="2" fontId="13" fillId="2" borderId="10" xfId="0" applyNumberFormat="1" applyFont="1" applyFill="1" applyBorder="1" applyAlignment="1">
      <alignment horizontal="right" vertical="center"/>
    </xf>
    <xf numFmtId="2" fontId="13" fillId="2" borderId="19" xfId="1" applyNumberFormat="1" applyFont="1" applyFill="1" applyBorder="1" applyAlignment="1">
      <alignment horizontal="right" vertical="center"/>
    </xf>
    <xf numFmtId="0" fontId="24" fillId="0" borderId="0" xfId="0" applyFont="1" applyFill="1" applyBorder="1"/>
    <xf numFmtId="0" fontId="24" fillId="0" borderId="0" xfId="0" applyFont="1" applyFill="1"/>
    <xf numFmtId="4" fontId="13" fillId="0" borderId="21" xfId="0" applyNumberFormat="1" applyFont="1" applyFill="1" applyBorder="1" applyAlignment="1">
      <alignment horizontal="right" vertical="center"/>
    </xf>
    <xf numFmtId="0" fontId="0" fillId="0" borderId="25" xfId="0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64" xfId="0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0" fillId="0" borderId="65" xfId="0" applyBorder="1" applyAlignment="1">
      <alignment horizontal="center"/>
    </xf>
    <xf numFmtId="4" fontId="3" fillId="0" borderId="21" xfId="0" applyNumberFormat="1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" fontId="19" fillId="0" borderId="6" xfId="0" applyNumberFormat="1" applyFont="1" applyBorder="1" applyAlignment="1">
      <alignment vertical="center"/>
    </xf>
    <xf numFmtId="4" fontId="19" fillId="0" borderId="7" xfId="0" applyNumberFormat="1" applyFont="1" applyBorder="1" applyAlignment="1">
      <alignment vertical="center"/>
    </xf>
    <xf numFmtId="4" fontId="0" fillId="0" borderId="0" xfId="0" applyNumberFormat="1" applyFont="1" applyFill="1" applyBorder="1" applyAlignment="1">
      <alignment horizontal="center" vertical="center"/>
    </xf>
    <xf numFmtId="0" fontId="31" fillId="0" borderId="0" xfId="0" applyFo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3" fillId="2" borderId="26" xfId="0" applyNumberFormat="1" applyFont="1" applyFill="1" applyBorder="1" applyAlignment="1">
      <alignment horizontal="right" vertical="center"/>
    </xf>
    <xf numFmtId="4" fontId="33" fillId="0" borderId="0" xfId="0" applyNumberFormat="1" applyFont="1" applyBorder="1" applyAlignment="1"/>
    <xf numFmtId="0" fontId="32" fillId="0" borderId="0" xfId="0" applyFont="1" applyBorder="1" applyAlignment="1">
      <alignment horizontal="left"/>
    </xf>
    <xf numFmtId="0" fontId="28" fillId="0" borderId="0" xfId="0" applyFont="1" applyBorder="1" applyAlignment="1"/>
    <xf numFmtId="0" fontId="34" fillId="2" borderId="0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/>
    </xf>
    <xf numFmtId="4" fontId="12" fillId="0" borderId="10" xfId="0" applyNumberFormat="1" applyFont="1" applyBorder="1" applyAlignment="1">
      <alignment horizontal="right" vertical="center"/>
    </xf>
    <xf numFmtId="0" fontId="12" fillId="0" borderId="20" xfId="0" applyFont="1" applyBorder="1" applyAlignment="1">
      <alignment horizontal="left" vertical="center"/>
    </xf>
    <xf numFmtId="0" fontId="12" fillId="0" borderId="20" xfId="0" applyFont="1" applyBorder="1" applyAlignment="1">
      <alignment horizontal="center" vertical="center"/>
    </xf>
    <xf numFmtId="4" fontId="12" fillId="0" borderId="19" xfId="0" applyNumberFormat="1" applyFont="1" applyBorder="1" applyAlignment="1">
      <alignment horizontal="right" vertical="center"/>
    </xf>
    <xf numFmtId="0" fontId="12" fillId="0" borderId="3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/>
    <xf numFmtId="0" fontId="37" fillId="0" borderId="9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left" vertical="center"/>
    </xf>
    <xf numFmtId="4" fontId="37" fillId="0" borderId="8" xfId="0" applyNumberFormat="1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4" fontId="37" fillId="0" borderId="10" xfId="0" applyNumberFormat="1" applyFont="1" applyBorder="1" applyAlignment="1">
      <alignment horizontal="right" vertical="center"/>
    </xf>
    <xf numFmtId="0" fontId="37" fillId="0" borderId="0" xfId="0" applyFont="1" applyAlignment="1">
      <alignment vertical="center" wrapText="1"/>
    </xf>
    <xf numFmtId="4" fontId="37" fillId="0" borderId="0" xfId="0" applyNumberFormat="1" applyFont="1" applyAlignment="1">
      <alignment vertical="center" wrapText="1"/>
    </xf>
    <xf numFmtId="0" fontId="37" fillId="0" borderId="0" xfId="0" applyFont="1"/>
    <xf numFmtId="4" fontId="37" fillId="0" borderId="8" xfId="0" applyNumberFormat="1" applyFont="1" applyBorder="1" applyAlignment="1">
      <alignment horizontal="right" vertical="center"/>
    </xf>
    <xf numFmtId="0" fontId="37" fillId="0" borderId="8" xfId="0" applyFont="1" applyBorder="1" applyAlignment="1">
      <alignment horizontal="center" vertical="center" wrapText="1"/>
    </xf>
    <xf numFmtId="4" fontId="37" fillId="0" borderId="8" xfId="0" applyNumberFormat="1" applyFont="1" applyBorder="1" applyAlignment="1">
      <alignment horizontal="center" vertical="center" wrapText="1"/>
    </xf>
    <xf numFmtId="4" fontId="37" fillId="0" borderId="8" xfId="0" applyNumberFormat="1" applyFont="1" applyBorder="1" applyAlignment="1">
      <alignment horizontal="right" vertical="center" wrapText="1"/>
    </xf>
    <xf numFmtId="4" fontId="37" fillId="0" borderId="10" xfId="0" applyNumberFormat="1" applyFont="1" applyBorder="1" applyAlignment="1">
      <alignment horizontal="right" vertical="center" wrapText="1"/>
    </xf>
    <xf numFmtId="0" fontId="37" fillId="0" borderId="0" xfId="0" applyFont="1" applyAlignment="1">
      <alignment wrapText="1"/>
    </xf>
    <xf numFmtId="0" fontId="37" fillId="0" borderId="9" xfId="0" applyFont="1" applyBorder="1" applyAlignment="1">
      <alignment horizontal="center" vertical="center"/>
    </xf>
    <xf numFmtId="4" fontId="37" fillId="0" borderId="22" xfId="0" applyNumberFormat="1" applyFont="1" applyBorder="1" applyAlignment="1">
      <alignment horizontal="center" vertical="center"/>
    </xf>
    <xf numFmtId="4" fontId="37" fillId="2" borderId="24" xfId="0" applyNumberFormat="1" applyFont="1" applyFill="1" applyBorder="1" applyAlignment="1">
      <alignment vertical="center"/>
    </xf>
    <xf numFmtId="0" fontId="39" fillId="0" borderId="0" xfId="0" applyFont="1"/>
    <xf numFmtId="0" fontId="37" fillId="0" borderId="20" xfId="0" applyFont="1" applyBorder="1" applyAlignment="1">
      <alignment horizontal="left" vertical="center"/>
    </xf>
    <xf numFmtId="0" fontId="37" fillId="0" borderId="20" xfId="0" applyFont="1" applyBorder="1" applyAlignment="1">
      <alignment horizontal="center" vertical="center"/>
    </xf>
    <xf numFmtId="4" fontId="37" fillId="0" borderId="51" xfId="0" applyNumberFormat="1" applyFont="1" applyBorder="1" applyAlignment="1">
      <alignment horizontal="center" vertical="center"/>
    </xf>
    <xf numFmtId="4" fontId="37" fillId="0" borderId="20" xfId="0" applyNumberFormat="1" applyFont="1" applyBorder="1" applyAlignment="1">
      <alignment horizontal="center" vertical="center"/>
    </xf>
    <xf numFmtId="4" fontId="37" fillId="2" borderId="53" xfId="0" applyNumberFormat="1" applyFont="1" applyFill="1" applyBorder="1" applyAlignment="1">
      <alignment vertical="center"/>
    </xf>
    <xf numFmtId="4" fontId="37" fillId="0" borderId="19" xfId="0" applyNumberFormat="1" applyFont="1" applyBorder="1" applyAlignment="1">
      <alignment horizontal="right" vertical="center"/>
    </xf>
    <xf numFmtId="0" fontId="37" fillId="0" borderId="21" xfId="0" applyFont="1" applyBorder="1" applyAlignment="1">
      <alignment horizontal="left" vertical="center"/>
    </xf>
    <xf numFmtId="0" fontId="37" fillId="0" borderId="21" xfId="0" applyFont="1" applyBorder="1" applyAlignment="1">
      <alignment horizontal="center" vertical="center"/>
    </xf>
    <xf numFmtId="4" fontId="37" fillId="0" borderId="57" xfId="0" applyNumberFormat="1" applyFont="1" applyBorder="1" applyAlignment="1">
      <alignment horizontal="center" vertical="center"/>
    </xf>
    <xf numFmtId="4" fontId="37" fillId="0" borderId="21" xfId="0" applyNumberFormat="1" applyFont="1" applyBorder="1" applyAlignment="1">
      <alignment horizontal="center" vertical="center"/>
    </xf>
    <xf numFmtId="4" fontId="37" fillId="2" borderId="59" xfId="0" applyNumberFormat="1" applyFont="1" applyFill="1" applyBorder="1" applyAlignment="1">
      <alignment vertical="center"/>
    </xf>
    <xf numFmtId="4" fontId="37" fillId="0" borderId="14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horizontal="right" vertical="center"/>
    </xf>
    <xf numFmtId="0" fontId="37" fillId="0" borderId="0" xfId="0" applyFont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4" fontId="37" fillId="0" borderId="8" xfId="0" applyNumberFormat="1" applyFont="1" applyFill="1" applyBorder="1" applyAlignment="1">
      <alignment horizontal="center" vertical="center"/>
    </xf>
    <xf numFmtId="4" fontId="37" fillId="0" borderId="8" xfId="0" applyNumberFormat="1" applyFont="1" applyBorder="1" applyAlignment="1">
      <alignment vertical="center"/>
    </xf>
    <xf numFmtId="0" fontId="37" fillId="0" borderId="0" xfId="0" applyFont="1" applyBorder="1"/>
    <xf numFmtId="4" fontId="37" fillId="0" borderId="0" xfId="0" applyNumberFormat="1" applyFont="1" applyBorder="1"/>
    <xf numFmtId="0" fontId="37" fillId="0" borderId="11" xfId="0" applyFont="1" applyBorder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4" fontId="37" fillId="0" borderId="20" xfId="0" applyNumberFormat="1" applyFont="1" applyFill="1" applyBorder="1" applyAlignment="1">
      <alignment horizontal="center" vertical="center"/>
    </xf>
    <xf numFmtId="4" fontId="37" fillId="0" borderId="20" xfId="0" applyNumberFormat="1" applyFont="1" applyBorder="1" applyAlignment="1">
      <alignment vertical="center"/>
    </xf>
    <xf numFmtId="4" fontId="12" fillId="0" borderId="3" xfId="0" applyNumberFormat="1" applyFont="1" applyBorder="1" applyAlignment="1">
      <alignment horizontal="right" vertical="center"/>
    </xf>
    <xf numFmtId="0" fontId="37" fillId="0" borderId="22" xfId="0" applyFont="1" applyBorder="1" applyAlignment="1">
      <alignment horizontal="center" vertical="center"/>
    </xf>
    <xf numFmtId="2" fontId="37" fillId="0" borderId="8" xfId="0" applyNumberFormat="1" applyFont="1" applyBorder="1" applyAlignment="1">
      <alignment horizontal="center" vertical="center"/>
    </xf>
    <xf numFmtId="4" fontId="37" fillId="0" borderId="0" xfId="0" applyNumberFormat="1" applyFont="1"/>
    <xf numFmtId="0" fontId="37" fillId="0" borderId="3" xfId="0" applyFont="1" applyBorder="1" applyAlignment="1">
      <alignment horizontal="left" vertical="center"/>
    </xf>
    <xf numFmtId="0" fontId="37" fillId="0" borderId="66" xfId="0" applyFont="1" applyBorder="1" applyAlignment="1">
      <alignment horizontal="center" vertical="center"/>
    </xf>
    <xf numFmtId="4" fontId="37" fillId="0" borderId="3" xfId="0" applyNumberFormat="1" applyFont="1" applyBorder="1" applyAlignment="1">
      <alignment horizontal="center" vertical="center"/>
    </xf>
    <xf numFmtId="4" fontId="37" fillId="0" borderId="12" xfId="0" applyNumberFormat="1" applyFont="1" applyBorder="1" applyAlignment="1">
      <alignment horizontal="right" vertical="center"/>
    </xf>
    <xf numFmtId="0" fontId="40" fillId="0" borderId="0" xfId="0" applyFont="1" applyBorder="1" applyAlignment="1"/>
    <xf numFmtId="0" fontId="12" fillId="0" borderId="0" xfId="0" applyFont="1" applyAlignment="1">
      <alignment horizontal="center"/>
    </xf>
    <xf numFmtId="0" fontId="2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23" fillId="0" borderId="0" xfId="0" applyFont="1" applyAlignment="1">
      <alignment horizontal="center"/>
    </xf>
    <xf numFmtId="0" fontId="26" fillId="0" borderId="0" xfId="0" applyFont="1" applyAlignment="1">
      <alignment horizontal="center" vertical="top"/>
    </xf>
    <xf numFmtId="0" fontId="25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left" vertical="center"/>
    </xf>
    <xf numFmtId="0" fontId="7" fillId="0" borderId="36" xfId="0" applyFont="1" applyBorder="1" applyAlignment="1">
      <alignment horizontal="left" vertical="center"/>
    </xf>
    <xf numFmtId="0" fontId="7" fillId="0" borderId="37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3" fillId="0" borderId="46" xfId="0" quotePrefix="1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8" fillId="2" borderId="22" xfId="0" applyFont="1" applyFill="1" applyBorder="1" applyAlignment="1">
      <alignment vertical="center"/>
    </xf>
    <xf numFmtId="0" fontId="8" fillId="2" borderId="23" xfId="0" applyFont="1" applyFill="1" applyBorder="1" applyAlignment="1">
      <alignment vertical="center"/>
    </xf>
    <xf numFmtId="0" fontId="8" fillId="2" borderId="24" xfId="0" applyFont="1" applyFill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52" xfId="0" applyFont="1" applyBorder="1" applyAlignment="1">
      <alignment vertical="center"/>
    </xf>
    <xf numFmtId="0" fontId="8" fillId="0" borderId="53" xfId="0" applyFont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67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/>
    </xf>
    <xf numFmtId="0" fontId="10" fillId="0" borderId="56" xfId="0" applyFont="1" applyBorder="1" applyAlignment="1">
      <alignment horizontal="center" vertical="center"/>
    </xf>
    <xf numFmtId="0" fontId="37" fillId="0" borderId="8" xfId="0" applyFont="1" applyBorder="1" applyAlignment="1">
      <alignment horizontal="left" vertical="center" wrapText="1"/>
    </xf>
    <xf numFmtId="0" fontId="39" fillId="0" borderId="20" xfId="0" applyFont="1" applyBorder="1" applyAlignment="1">
      <alignment horizontal="left" vertical="center" wrapText="1"/>
    </xf>
    <xf numFmtId="0" fontId="37" fillId="0" borderId="21" xfId="0" applyFont="1" applyBorder="1" applyAlignment="1">
      <alignment horizontal="left" vertical="center" wrapText="1"/>
    </xf>
    <xf numFmtId="0" fontId="39" fillId="0" borderId="8" xfId="0" applyFont="1" applyBorder="1" applyAlignment="1">
      <alignment horizontal="left" vertical="center" wrapText="1"/>
    </xf>
    <xf numFmtId="0" fontId="7" fillId="0" borderId="60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0" xfId="0" quotePrefix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10" fillId="0" borderId="42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37" fillId="0" borderId="57" xfId="0" applyFont="1" applyBorder="1" applyAlignment="1">
      <alignment horizontal="left" vertical="center" wrapText="1"/>
    </xf>
    <xf numFmtId="0" fontId="37" fillId="0" borderId="58" xfId="0" applyFont="1" applyBorder="1" applyAlignment="1">
      <alignment horizontal="left" vertical="center" wrapText="1"/>
    </xf>
    <xf numFmtId="0" fontId="37" fillId="0" borderId="59" xfId="0" applyFont="1" applyBorder="1" applyAlignment="1">
      <alignment horizontal="left" vertical="center" wrapText="1"/>
    </xf>
    <xf numFmtId="0" fontId="37" fillId="0" borderId="8" xfId="0" quotePrefix="1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4" fontId="3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4" fontId="10" fillId="0" borderId="55" xfId="0" applyNumberFormat="1" applyFont="1" applyBorder="1" applyAlignment="1">
      <alignment horizontal="center" vertical="center"/>
    </xf>
    <xf numFmtId="4" fontId="10" fillId="0" borderId="56" xfId="0" applyNumberFormat="1" applyFont="1" applyBorder="1" applyAlignment="1">
      <alignment horizontal="center" vertical="center"/>
    </xf>
    <xf numFmtId="0" fontId="37" fillId="0" borderId="22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4" xfId="0" applyFont="1" applyBorder="1" applyAlignment="1">
      <alignment horizontal="left" vertical="center" wrapText="1"/>
    </xf>
    <xf numFmtId="4" fontId="37" fillId="0" borderId="8" xfId="0" applyNumberFormat="1" applyFont="1" applyBorder="1" applyAlignment="1">
      <alignment horizontal="left" vertical="center" wrapText="1"/>
    </xf>
    <xf numFmtId="0" fontId="37" fillId="0" borderId="3" xfId="0" applyFont="1" applyBorder="1" applyAlignment="1">
      <alignment horizontal="left" vertical="center" wrapText="1"/>
    </xf>
    <xf numFmtId="0" fontId="37" fillId="0" borderId="3" xfId="0" quotePrefix="1" applyFont="1" applyBorder="1" applyAlignment="1">
      <alignment horizontal="left" vertical="center" wrapText="1"/>
    </xf>
    <xf numFmtId="0" fontId="37" fillId="0" borderId="51" xfId="0" applyFont="1" applyBorder="1" applyAlignment="1">
      <alignment horizontal="left" vertical="center" wrapText="1"/>
    </xf>
    <xf numFmtId="0" fontId="37" fillId="0" borderId="52" xfId="0" applyFont="1" applyBorder="1" applyAlignment="1">
      <alignment horizontal="left" vertical="center" wrapText="1"/>
    </xf>
    <xf numFmtId="0" fontId="37" fillId="0" borderId="53" xfId="0" applyFont="1" applyBorder="1" applyAlignment="1">
      <alignment horizontal="left" vertical="center" wrapText="1"/>
    </xf>
    <xf numFmtId="0" fontId="30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0" fillId="0" borderId="25" xfId="0" applyBorder="1" applyAlignment="1">
      <alignment horizontal="center"/>
    </xf>
    <xf numFmtId="4" fontId="4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4" fontId="10" fillId="0" borderId="27" xfId="0" applyNumberFormat="1" applyFont="1" applyBorder="1" applyAlignment="1">
      <alignment horizontal="center" vertical="center"/>
    </xf>
    <xf numFmtId="4" fontId="10" fillId="0" borderId="28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51" xfId="0" applyFont="1" applyBorder="1" applyAlignment="1">
      <alignment horizontal="left" vertical="center" wrapText="1"/>
    </xf>
    <xf numFmtId="0" fontId="36" fillId="0" borderId="52" xfId="0" applyFont="1" applyBorder="1" applyAlignment="1">
      <alignment horizontal="left" vertical="center" wrapText="1"/>
    </xf>
    <xf numFmtId="0" fontId="36" fillId="0" borderId="53" xfId="0" applyFont="1" applyBorder="1" applyAlignment="1">
      <alignment horizontal="left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6" fillId="0" borderId="0" xfId="0" quotePrefix="1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6" fillId="0" borderId="0" xfId="0" quotePrefix="1" applyFont="1" applyAlignment="1">
      <alignment horizontal="center" vertical="center" wrapText="1"/>
    </xf>
    <xf numFmtId="0" fontId="7" fillId="0" borderId="62" xfId="0" quotePrefix="1" applyFont="1" applyBorder="1" applyAlignment="1">
      <alignment horizontal="center" vertical="center"/>
    </xf>
    <xf numFmtId="0" fontId="7" fillId="0" borderId="63" xfId="0" quotePrefix="1" applyFont="1" applyBorder="1" applyAlignment="1">
      <alignment horizontal="center" vertical="center"/>
    </xf>
    <xf numFmtId="0" fontId="7" fillId="0" borderId="17" xfId="0" quotePrefix="1" applyFont="1" applyBorder="1" applyAlignment="1">
      <alignment horizontal="center" vertical="center"/>
    </xf>
    <xf numFmtId="0" fontId="7" fillId="0" borderId="64" xfId="0" quotePrefix="1" applyFont="1" applyBorder="1" applyAlignment="1">
      <alignment horizontal="center" vertical="center"/>
    </xf>
    <xf numFmtId="0" fontId="7" fillId="0" borderId="11" xfId="0" quotePrefix="1" applyFont="1" applyBorder="1" applyAlignment="1">
      <alignment horizontal="center" vertical="center"/>
    </xf>
    <xf numFmtId="0" fontId="7" fillId="0" borderId="50" xfId="0" quotePrefix="1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8" xfId="0" applyNumberFormat="1" applyFont="1" applyBorder="1" applyAlignment="1">
      <alignment vertical="center" wrapText="1"/>
    </xf>
    <xf numFmtId="0" fontId="12" fillId="0" borderId="8" xfId="0" applyNumberFormat="1" applyFont="1" applyBorder="1" applyAlignment="1">
      <alignment vertical="center"/>
    </xf>
    <xf numFmtId="0" fontId="0" fillId="0" borderId="6" xfId="0" applyBorder="1" applyAlignment="1">
      <alignment horizontal="center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12" fillId="2" borderId="8" xfId="0" quotePrefix="1" applyFont="1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/>
    </xf>
    <xf numFmtId="0" fontId="12" fillId="2" borderId="22" xfId="0" applyFont="1" applyFill="1" applyBorder="1" applyAlignment="1">
      <alignment horizontal="left" vertical="center"/>
    </xf>
    <xf numFmtId="0" fontId="12" fillId="2" borderId="23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36" fillId="0" borderId="8" xfId="0" applyFont="1" applyBorder="1" applyAlignment="1">
      <alignment vertical="center" wrapText="1"/>
    </xf>
    <xf numFmtId="0" fontId="36" fillId="0" borderId="22" xfId="0" applyFont="1" applyBorder="1" applyAlignment="1">
      <alignment vertical="center" wrapText="1"/>
    </xf>
    <xf numFmtId="0" fontId="36" fillId="0" borderId="23" xfId="0" applyFont="1" applyBorder="1" applyAlignment="1">
      <alignment vertical="center" wrapText="1"/>
    </xf>
    <xf numFmtId="0" fontId="36" fillId="0" borderId="24" xfId="0" applyFont="1" applyBorder="1" applyAlignment="1">
      <alignment vertical="center" wrapText="1"/>
    </xf>
  </cellXfs>
  <cellStyles count="6">
    <cellStyle name="Dziesiętny" xfId="1" builtinId="3"/>
    <cellStyle name="Normalny" xfId="0" builtinId="0"/>
    <cellStyle name="Normalny 2" xfId="2"/>
    <cellStyle name="Normalny 2 2" xfId="5"/>
    <cellStyle name="Normalny 3" xfId="4"/>
    <cellStyle name="Procentowy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view="pageBreakPreview" topLeftCell="A13" zoomScaleNormal="100" zoomScaleSheetLayoutView="100" workbookViewId="0">
      <selection activeCell="I11" sqref="I11"/>
    </sheetView>
  </sheetViews>
  <sheetFormatPr defaultRowHeight="14.25" x14ac:dyDescent="0.2"/>
  <cols>
    <col min="1" max="1" width="7.28515625" style="64" customWidth="1"/>
    <col min="2" max="4" width="9.140625" style="64"/>
    <col min="5" max="5" width="9.140625" style="64" customWidth="1"/>
    <col min="6" max="8" width="9.140625" style="64"/>
    <col min="9" max="9" width="12.140625" style="64" bestFit="1" customWidth="1"/>
    <col min="10" max="10" width="12.7109375" style="64" customWidth="1"/>
    <col min="11" max="11" width="9.140625" style="64"/>
    <col min="12" max="12" width="16.28515625" style="64" customWidth="1"/>
    <col min="13" max="16384" width="9.140625" style="64"/>
  </cols>
  <sheetData>
    <row r="1" spans="1:11" x14ac:dyDescent="0.2">
      <c r="A1" s="62"/>
      <c r="B1" s="63"/>
      <c r="C1" s="63"/>
      <c r="D1" s="63"/>
      <c r="E1" s="63"/>
      <c r="F1" s="63"/>
      <c r="G1" s="63"/>
      <c r="H1" s="63"/>
      <c r="I1" s="63"/>
      <c r="J1" s="63"/>
    </row>
    <row r="2" spans="1:11" ht="15" customHeight="1" x14ac:dyDescent="0.2">
      <c r="A2" s="62"/>
      <c r="B2" s="217" t="s">
        <v>78</v>
      </c>
      <c r="C2" s="217"/>
      <c r="D2" s="217"/>
      <c r="E2" s="217"/>
      <c r="F2" s="63"/>
      <c r="G2" s="63"/>
      <c r="H2" s="63"/>
      <c r="I2" s="63"/>
      <c r="J2" s="63"/>
    </row>
    <row r="3" spans="1:11" ht="61.5" customHeight="1" x14ac:dyDescent="0.2">
      <c r="A3" s="62"/>
      <c r="B3" s="65"/>
      <c r="C3" s="65"/>
      <c r="D3" s="65"/>
      <c r="E3" s="63"/>
      <c r="F3" s="63"/>
      <c r="G3" s="63"/>
      <c r="H3" s="63"/>
      <c r="I3" s="63"/>
      <c r="J3" s="63"/>
    </row>
    <row r="4" spans="1:11" ht="15" customHeight="1" x14ac:dyDescent="0.2">
      <c r="A4" s="218" t="s">
        <v>79</v>
      </c>
      <c r="B4" s="218"/>
      <c r="C4" s="218"/>
      <c r="D4" s="218"/>
      <c r="E4" s="218"/>
      <c r="F4" s="218"/>
      <c r="G4" s="66"/>
      <c r="H4" s="66"/>
      <c r="I4" s="66"/>
      <c r="J4" s="66"/>
    </row>
    <row r="5" spans="1:11" ht="15" customHeight="1" x14ac:dyDescent="0.2">
      <c r="A5" s="219" t="s">
        <v>80</v>
      </c>
      <c r="B5" s="219"/>
      <c r="C5" s="219"/>
      <c r="D5" s="219"/>
      <c r="E5" s="219"/>
      <c r="F5" s="219"/>
      <c r="G5" s="66"/>
      <c r="H5" s="66"/>
      <c r="I5" s="66"/>
      <c r="J5" s="66"/>
    </row>
    <row r="6" spans="1:11" ht="15" customHeight="1" x14ac:dyDescent="0.2">
      <c r="A6" s="62"/>
      <c r="B6" s="67"/>
      <c r="C6" s="67"/>
      <c r="D6" s="67"/>
      <c r="E6" s="67"/>
      <c r="F6" s="66"/>
      <c r="G6" s="66"/>
      <c r="H6" s="66"/>
      <c r="I6" s="66"/>
      <c r="J6" s="66"/>
    </row>
    <row r="7" spans="1:11" x14ac:dyDescent="0.2">
      <c r="A7" s="62"/>
      <c r="B7" s="67"/>
      <c r="C7" s="67"/>
      <c r="D7" s="67"/>
      <c r="E7" s="67"/>
      <c r="F7" s="66"/>
      <c r="G7" s="66"/>
      <c r="H7" s="66"/>
      <c r="I7" s="66"/>
      <c r="J7" s="66"/>
    </row>
    <row r="8" spans="1:11" ht="15" customHeight="1" x14ac:dyDescent="0.2">
      <c r="A8" s="62"/>
      <c r="B8" s="218"/>
      <c r="C8" s="218"/>
      <c r="D8" s="218"/>
      <c r="E8" s="218"/>
      <c r="F8" s="218"/>
      <c r="G8" s="218"/>
      <c r="H8" s="218"/>
      <c r="I8" s="218"/>
      <c r="J8" s="220"/>
      <c r="K8" s="68"/>
    </row>
    <row r="9" spans="1:11" ht="15" customHeight="1" x14ac:dyDescent="0.2">
      <c r="A9" s="62"/>
      <c r="B9" s="69"/>
      <c r="C9" s="69"/>
      <c r="D9" s="70" t="s">
        <v>81</v>
      </c>
      <c r="E9" s="71" t="s">
        <v>82</v>
      </c>
      <c r="F9" s="69"/>
      <c r="G9" s="69"/>
      <c r="H9" s="69"/>
      <c r="I9" s="69"/>
      <c r="J9" s="72"/>
      <c r="K9" s="68"/>
    </row>
    <row r="10" spans="1:11" ht="15" customHeight="1" x14ac:dyDescent="0.2">
      <c r="A10" s="62"/>
      <c r="B10" s="69"/>
      <c r="C10" s="69"/>
      <c r="D10" s="70"/>
      <c r="E10" s="71" t="s">
        <v>83</v>
      </c>
      <c r="F10" s="69"/>
      <c r="G10" s="69"/>
      <c r="H10" s="69"/>
      <c r="I10" s="69"/>
      <c r="J10" s="72"/>
      <c r="K10" s="68"/>
    </row>
    <row r="11" spans="1:11" ht="15" customHeight="1" x14ac:dyDescent="0.2">
      <c r="A11" s="62"/>
      <c r="B11" s="69"/>
      <c r="C11" s="69"/>
      <c r="D11" s="70"/>
      <c r="E11" s="71" t="s">
        <v>84</v>
      </c>
      <c r="F11" s="69"/>
      <c r="G11" s="69"/>
      <c r="H11" s="69"/>
      <c r="I11" s="69"/>
      <c r="J11" s="72"/>
      <c r="K11" s="68"/>
    </row>
    <row r="12" spans="1:11" ht="15" customHeight="1" x14ac:dyDescent="0.2">
      <c r="A12" s="62"/>
      <c r="B12" s="221"/>
      <c r="C12" s="221"/>
      <c r="D12" s="221"/>
      <c r="E12" s="221"/>
      <c r="F12" s="221"/>
      <c r="G12" s="221"/>
      <c r="H12" s="221"/>
      <c r="I12" s="221"/>
      <c r="J12" s="73"/>
      <c r="K12" s="68"/>
    </row>
    <row r="13" spans="1:11" ht="16.5" customHeight="1" x14ac:dyDescent="0.2">
      <c r="A13" s="62"/>
      <c r="B13" s="69"/>
      <c r="C13" s="69"/>
      <c r="D13" s="70" t="s">
        <v>85</v>
      </c>
      <c r="E13" s="71"/>
      <c r="F13" s="69"/>
      <c r="G13" s="69"/>
      <c r="H13" s="69"/>
      <c r="I13" s="69"/>
      <c r="J13" s="69"/>
      <c r="K13" s="68"/>
    </row>
    <row r="14" spans="1:11" ht="16.5" customHeight="1" x14ac:dyDescent="0.2">
      <c r="A14" s="62"/>
      <c r="B14" s="69"/>
      <c r="C14" s="69"/>
      <c r="D14" s="70"/>
      <c r="E14" s="71"/>
      <c r="F14" s="69"/>
      <c r="G14" s="69"/>
      <c r="H14" s="69"/>
      <c r="I14" s="69"/>
      <c r="J14" s="69"/>
      <c r="K14" s="68"/>
    </row>
    <row r="15" spans="1:11" ht="16.5" customHeight="1" x14ac:dyDescent="0.2">
      <c r="A15" s="62"/>
      <c r="B15" s="69"/>
      <c r="C15" s="69"/>
      <c r="D15" s="70"/>
      <c r="E15" s="208" t="s">
        <v>131</v>
      </c>
      <c r="F15" s="69"/>
      <c r="G15" s="69"/>
      <c r="H15" s="69"/>
      <c r="I15" s="69"/>
      <c r="J15" s="69"/>
      <c r="K15" s="68"/>
    </row>
    <row r="16" spans="1:11" x14ac:dyDescent="0.2">
      <c r="A16" s="62"/>
      <c r="B16" s="214"/>
      <c r="C16" s="214"/>
      <c r="D16" s="214"/>
      <c r="E16" s="214"/>
      <c r="F16" s="214"/>
      <c r="G16" s="214"/>
      <c r="H16" s="214"/>
      <c r="I16" s="214"/>
      <c r="J16" s="62"/>
      <c r="K16" s="68"/>
    </row>
    <row r="17" spans="1:12" ht="35.25" customHeight="1" x14ac:dyDescent="0.25">
      <c r="A17" s="212" t="s">
        <v>108</v>
      </c>
      <c r="B17" s="212"/>
      <c r="C17" s="212"/>
      <c r="D17" s="212"/>
      <c r="E17" s="212"/>
      <c r="F17" s="212"/>
      <c r="G17" s="212"/>
      <c r="H17" s="212"/>
      <c r="I17" s="212"/>
      <c r="J17" s="212"/>
      <c r="K17" s="68"/>
    </row>
    <row r="18" spans="1:12" x14ac:dyDescent="0.2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8"/>
    </row>
    <row r="19" spans="1:12" ht="63.75" customHeight="1" x14ac:dyDescent="0.2">
      <c r="A19" s="62"/>
      <c r="B19" s="213" t="s">
        <v>127</v>
      </c>
      <c r="C19" s="213"/>
      <c r="D19" s="213"/>
      <c r="E19" s="213"/>
      <c r="F19" s="213"/>
      <c r="G19" s="213"/>
      <c r="H19" s="213"/>
      <c r="I19" s="213"/>
      <c r="J19" s="213"/>
      <c r="K19" s="68"/>
    </row>
    <row r="20" spans="1:12" ht="20.25" customHeight="1" x14ac:dyDescent="0.2">
      <c r="A20" s="62"/>
      <c r="B20" s="214"/>
      <c r="C20" s="214"/>
      <c r="D20" s="214"/>
      <c r="E20" s="214"/>
      <c r="F20" s="214"/>
      <c r="G20" s="214"/>
      <c r="H20" s="214"/>
      <c r="I20" s="214"/>
      <c r="J20" s="214"/>
      <c r="K20" s="68"/>
    </row>
    <row r="21" spans="1:12" ht="15" customHeight="1" x14ac:dyDescent="0.25">
      <c r="A21" s="62"/>
      <c r="B21" s="148" t="s">
        <v>109</v>
      </c>
      <c r="C21" s="71"/>
      <c r="D21" s="71"/>
      <c r="E21" s="71"/>
      <c r="F21" s="71"/>
      <c r="G21" s="71"/>
      <c r="H21" s="71"/>
      <c r="I21" s="146">
        <f>ZZK!H18</f>
        <v>0</v>
      </c>
      <c r="J21" s="74" t="s">
        <v>86</v>
      </c>
      <c r="K21" s="68"/>
      <c r="L21" s="75"/>
    </row>
    <row r="22" spans="1:12" x14ac:dyDescent="0.2">
      <c r="A22" s="62"/>
      <c r="B22" s="62"/>
      <c r="C22" s="62"/>
      <c r="D22" s="62"/>
      <c r="E22" s="62"/>
      <c r="F22" s="62"/>
      <c r="G22" s="62"/>
      <c r="H22" s="62"/>
      <c r="I22" s="62"/>
      <c r="J22" s="62"/>
      <c r="K22" s="68"/>
    </row>
    <row r="23" spans="1:12" s="125" customFormat="1" ht="15" customHeight="1" x14ac:dyDescent="0.25">
      <c r="B23" s="149" t="s">
        <v>87</v>
      </c>
      <c r="C23" s="147" t="s">
        <v>129</v>
      </c>
      <c r="D23" s="150"/>
      <c r="E23" s="150"/>
      <c r="F23" s="150"/>
      <c r="G23" s="150"/>
      <c r="H23" s="150"/>
      <c r="I23" s="150"/>
      <c r="J23" s="150"/>
      <c r="K23" s="124"/>
    </row>
    <row r="24" spans="1:12" x14ac:dyDescent="0.2">
      <c r="A24" s="62"/>
      <c r="B24" s="73"/>
      <c r="D24" s="73"/>
      <c r="E24" s="73"/>
      <c r="F24" s="73"/>
      <c r="G24" s="73"/>
      <c r="H24" s="73"/>
      <c r="I24" s="73"/>
      <c r="J24" s="73"/>
      <c r="K24" s="68"/>
    </row>
    <row r="25" spans="1:12" x14ac:dyDescent="0.2">
      <c r="A25" s="62"/>
      <c r="B25" s="73"/>
      <c r="C25" s="73"/>
      <c r="D25" s="73"/>
      <c r="E25" s="73"/>
      <c r="F25" s="73"/>
      <c r="G25" s="73"/>
      <c r="H25" s="73"/>
      <c r="I25" s="73"/>
      <c r="J25" s="73"/>
      <c r="K25" s="68"/>
    </row>
    <row r="26" spans="1:12" ht="15" customHeight="1" x14ac:dyDescent="0.2">
      <c r="A26" s="62"/>
      <c r="B26" s="76" t="s">
        <v>88</v>
      </c>
      <c r="C26" s="76"/>
      <c r="D26" s="76"/>
      <c r="E26" s="76"/>
      <c r="F26" s="76"/>
      <c r="G26" s="76"/>
      <c r="H26" s="76"/>
      <c r="I26" s="76"/>
      <c r="J26" s="76"/>
      <c r="K26" s="68"/>
      <c r="L26" s="75"/>
    </row>
    <row r="27" spans="1:12" ht="15" customHeight="1" x14ac:dyDescent="0.2">
      <c r="A27" s="62"/>
      <c r="B27" s="77"/>
      <c r="C27" s="77"/>
      <c r="D27" s="77"/>
      <c r="E27" s="77"/>
      <c r="F27" s="77"/>
      <c r="G27" s="77"/>
      <c r="H27" s="77"/>
      <c r="I27" s="77"/>
      <c r="J27" s="77"/>
      <c r="K27" s="68"/>
      <c r="L27" s="75"/>
    </row>
    <row r="28" spans="1:12" x14ac:dyDescent="0.2">
      <c r="A28" s="62"/>
      <c r="B28" s="62" t="s">
        <v>89</v>
      </c>
      <c r="C28" s="62"/>
      <c r="D28" s="62"/>
      <c r="E28" s="78">
        <f>ZZK!G9</f>
        <v>0</v>
      </c>
      <c r="F28" s="74" t="s">
        <v>90</v>
      </c>
      <c r="G28" s="62"/>
      <c r="H28" s="62"/>
      <c r="I28" s="62"/>
      <c r="J28" s="62"/>
      <c r="L28" s="79"/>
    </row>
    <row r="29" spans="1:12" x14ac:dyDescent="0.2">
      <c r="A29" s="62"/>
      <c r="B29" s="62"/>
      <c r="C29" s="62"/>
      <c r="D29" s="62"/>
      <c r="E29" s="74"/>
      <c r="F29" s="74"/>
      <c r="G29" s="62"/>
      <c r="H29" s="62"/>
      <c r="I29" s="62"/>
      <c r="J29" s="62"/>
    </row>
    <row r="30" spans="1:12" ht="15.75" customHeight="1" x14ac:dyDescent="0.2">
      <c r="A30" s="62"/>
      <c r="B30" s="76" t="s">
        <v>91</v>
      </c>
      <c r="C30" s="76"/>
      <c r="D30" s="76"/>
      <c r="E30" s="80">
        <f>ZZK!H9-ZZK!G9</f>
        <v>0</v>
      </c>
      <c r="F30" s="74" t="s">
        <v>86</v>
      </c>
      <c r="G30" s="76"/>
      <c r="H30" s="76"/>
      <c r="I30" s="76"/>
      <c r="J30" s="76"/>
      <c r="L30" s="79"/>
    </row>
    <row r="31" spans="1:12" ht="15" customHeight="1" x14ac:dyDescent="0.2">
      <c r="A31" s="62"/>
      <c r="B31" s="62"/>
      <c r="C31" s="62"/>
      <c r="D31" s="62"/>
      <c r="E31" s="74"/>
      <c r="F31" s="74"/>
      <c r="G31" s="62"/>
      <c r="H31" s="62"/>
      <c r="I31" s="62"/>
      <c r="J31" s="62"/>
    </row>
    <row r="32" spans="1:12" x14ac:dyDescent="0.2">
      <c r="A32" s="62"/>
      <c r="B32" s="76" t="s">
        <v>92</v>
      </c>
      <c r="C32" s="81"/>
      <c r="D32" s="81"/>
      <c r="E32" s="82">
        <f>SUM(ZZK!G11:G14)</f>
        <v>0</v>
      </c>
      <c r="F32" s="83" t="s">
        <v>90</v>
      </c>
      <c r="G32" s="81"/>
      <c r="H32" s="81"/>
      <c r="I32" s="81"/>
      <c r="J32" s="81"/>
      <c r="L32" s="75"/>
    </row>
    <row r="33" spans="1:10" x14ac:dyDescent="0.2">
      <c r="A33" s="62"/>
      <c r="B33" s="62"/>
      <c r="C33" s="62"/>
      <c r="D33" s="62"/>
      <c r="E33" s="62"/>
      <c r="F33" s="62"/>
      <c r="G33" s="62"/>
      <c r="H33" s="62"/>
      <c r="I33" s="62"/>
      <c r="J33" s="62"/>
    </row>
    <row r="34" spans="1:10" ht="15.75" customHeight="1" x14ac:dyDescent="0.2">
      <c r="A34" s="62"/>
      <c r="B34" s="76" t="s">
        <v>130</v>
      </c>
      <c r="C34" s="76"/>
      <c r="D34" s="76"/>
      <c r="E34" s="76"/>
      <c r="F34" s="76"/>
      <c r="G34" s="76"/>
      <c r="H34" s="76"/>
      <c r="I34" s="76"/>
      <c r="J34" s="76"/>
    </row>
    <row r="35" spans="1:10" x14ac:dyDescent="0.2">
      <c r="A35" s="62"/>
      <c r="B35" s="62"/>
      <c r="C35" s="62"/>
      <c r="D35" s="62"/>
      <c r="E35" s="62"/>
      <c r="F35" s="62"/>
      <c r="G35" s="62"/>
      <c r="H35" s="62"/>
      <c r="I35" s="62"/>
      <c r="J35" s="62"/>
    </row>
    <row r="36" spans="1:10" x14ac:dyDescent="0.2">
      <c r="A36" s="62"/>
      <c r="B36" s="63"/>
      <c r="C36" s="63"/>
      <c r="D36" s="63"/>
      <c r="E36" s="63"/>
      <c r="F36" s="63"/>
      <c r="G36" s="63"/>
      <c r="H36" s="63"/>
      <c r="I36" s="63"/>
      <c r="J36" s="63"/>
    </row>
    <row r="37" spans="1:10" x14ac:dyDescent="0.2">
      <c r="A37" s="62"/>
      <c r="B37" s="63"/>
      <c r="C37" s="63"/>
      <c r="D37" s="63"/>
      <c r="E37" s="63"/>
      <c r="F37" s="63"/>
      <c r="G37" s="215" t="s">
        <v>93</v>
      </c>
      <c r="H37" s="215"/>
      <c r="I37" s="215"/>
      <c r="J37" s="215"/>
    </row>
    <row r="38" spans="1:10" ht="59.25" customHeight="1" x14ac:dyDescent="0.2">
      <c r="A38" s="62"/>
      <c r="B38" s="63"/>
      <c r="C38" s="63"/>
      <c r="D38" s="63"/>
      <c r="E38" s="63"/>
      <c r="F38" s="63"/>
      <c r="G38" s="63"/>
      <c r="H38" s="63"/>
      <c r="I38" s="63"/>
      <c r="J38" s="63"/>
    </row>
    <row r="39" spans="1:10" ht="15" customHeight="1" x14ac:dyDescent="0.2">
      <c r="A39" s="62"/>
      <c r="B39" s="63"/>
      <c r="C39" s="63"/>
      <c r="D39" s="63"/>
      <c r="E39" s="63"/>
      <c r="F39" s="63"/>
      <c r="G39" s="215" t="s">
        <v>94</v>
      </c>
      <c r="H39" s="215"/>
      <c r="I39" s="215"/>
      <c r="J39" s="215"/>
    </row>
    <row r="40" spans="1:10" x14ac:dyDescent="0.2">
      <c r="A40" s="62"/>
      <c r="B40" s="63"/>
      <c r="C40" s="63"/>
      <c r="D40" s="63"/>
      <c r="E40" s="63"/>
      <c r="F40" s="63"/>
      <c r="G40" s="216" t="s">
        <v>95</v>
      </c>
      <c r="H40" s="216"/>
      <c r="I40" s="216"/>
      <c r="J40" s="216"/>
    </row>
    <row r="41" spans="1:10" x14ac:dyDescent="0.2">
      <c r="B41" s="210" t="s">
        <v>96</v>
      </c>
      <c r="C41" s="211"/>
      <c r="D41" s="211"/>
      <c r="E41" s="63"/>
      <c r="F41" s="63"/>
      <c r="G41" s="63"/>
      <c r="H41" s="63"/>
      <c r="I41" s="63"/>
      <c r="J41" s="63"/>
    </row>
  </sheetData>
  <mergeCells count="13">
    <mergeCell ref="B16:I16"/>
    <mergeCell ref="B2:E2"/>
    <mergeCell ref="A4:F4"/>
    <mergeCell ref="A5:F5"/>
    <mergeCell ref="B8:J8"/>
    <mergeCell ref="B12:I12"/>
    <mergeCell ref="B41:D41"/>
    <mergeCell ref="A17:J17"/>
    <mergeCell ref="B19:J19"/>
    <mergeCell ref="B20:J20"/>
    <mergeCell ref="G37:J37"/>
    <mergeCell ref="G39:J39"/>
    <mergeCell ref="G40:J40"/>
  </mergeCells>
  <pageMargins left="0.78740157480314965" right="0.70866141732283472" top="0.74803149606299213" bottom="0.74803149606299213" header="0.31496062992125984" footer="0.31496062992125984"/>
  <pageSetup paperSize="9" scale="91" orientation="portrait" verticalDpi="597" r:id="rId1"/>
  <rowBreaks count="1" manualBreakCount="1">
    <brk id="40" max="9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view="pageBreakPreview" topLeftCell="A4" zoomScale="85" zoomScaleNormal="90" zoomScaleSheetLayoutView="85" workbookViewId="0">
      <selection activeCell="M9" sqref="M9:N9"/>
    </sheetView>
  </sheetViews>
  <sheetFormatPr defaultRowHeight="12.75" x14ac:dyDescent="0.2"/>
  <cols>
    <col min="1" max="1" width="5" customWidth="1"/>
    <col min="6" max="6" width="23.28515625" customWidth="1"/>
    <col min="7" max="7" width="20" style="6" customWidth="1"/>
    <col min="8" max="8" width="21.42578125" style="6" customWidth="1"/>
    <col min="9" max="9" width="15.85546875" style="6" customWidth="1"/>
    <col min="10" max="10" width="14.85546875" customWidth="1"/>
    <col min="11" max="11" width="16.5703125" bestFit="1" customWidth="1"/>
    <col min="12" max="12" width="11.42578125" bestFit="1" customWidth="1"/>
    <col min="14" max="14" width="11.42578125" bestFit="1" customWidth="1"/>
  </cols>
  <sheetData>
    <row r="1" spans="1:14" ht="20.25" x14ac:dyDescent="0.2">
      <c r="A1" s="231" t="s">
        <v>19</v>
      </c>
      <c r="B1" s="231"/>
      <c r="C1" s="231"/>
      <c r="D1" s="231"/>
      <c r="E1" s="231"/>
      <c r="F1" s="231"/>
      <c r="G1" s="231"/>
      <c r="H1" s="231"/>
      <c r="I1" s="231"/>
      <c r="K1" s="7"/>
    </row>
    <row r="2" spans="1:14" x14ac:dyDescent="0.2">
      <c r="A2" s="10"/>
      <c r="B2" s="10"/>
      <c r="C2" s="10"/>
      <c r="D2" s="10"/>
      <c r="E2" s="10"/>
      <c r="F2" s="10"/>
      <c r="G2" s="97"/>
      <c r="H2" s="97"/>
      <c r="I2" s="97"/>
      <c r="K2" s="7"/>
    </row>
    <row r="3" spans="1:14" s="5" customFormat="1" ht="79.5" customHeight="1" x14ac:dyDescent="0.2">
      <c r="A3" s="232" t="str">
        <f>Strona!B19</f>
        <v>Zadanie 35000 Białystok
Budowa ……….</v>
      </c>
      <c r="B3" s="232"/>
      <c r="C3" s="232"/>
      <c r="D3" s="232"/>
      <c r="E3" s="232"/>
      <c r="F3" s="232"/>
      <c r="G3" s="232"/>
      <c r="H3" s="232"/>
      <c r="I3" s="232"/>
      <c r="K3" s="113"/>
    </row>
    <row r="4" spans="1:14" x14ac:dyDescent="0.2">
      <c r="A4" s="245"/>
      <c r="B4" s="246"/>
      <c r="C4" s="246"/>
      <c r="D4" s="246"/>
      <c r="E4" s="246"/>
      <c r="F4" s="246"/>
      <c r="G4" s="246"/>
      <c r="H4" s="246"/>
      <c r="I4" s="246"/>
      <c r="K4" s="7"/>
    </row>
    <row r="5" spans="1:14" ht="12.75" customHeight="1" thickBot="1" x14ac:dyDescent="0.25">
      <c r="A5" s="10"/>
      <c r="B5" s="10"/>
      <c r="C5" s="10"/>
      <c r="D5" s="10"/>
      <c r="E5" s="10"/>
      <c r="F5" s="10"/>
      <c r="G5" s="97"/>
      <c r="H5" s="97"/>
      <c r="I5" s="97"/>
      <c r="K5" s="7"/>
    </row>
    <row r="6" spans="1:14" ht="25.5" customHeight="1" x14ac:dyDescent="0.2">
      <c r="A6" s="233" t="s">
        <v>20</v>
      </c>
      <c r="B6" s="235" t="s">
        <v>21</v>
      </c>
      <c r="C6" s="236"/>
      <c r="D6" s="236"/>
      <c r="E6" s="236"/>
      <c r="F6" s="237"/>
      <c r="G6" s="241" t="s">
        <v>69</v>
      </c>
      <c r="H6" s="242"/>
      <c r="I6" s="243" t="s">
        <v>22</v>
      </c>
      <c r="K6" s="7"/>
    </row>
    <row r="7" spans="1:14" ht="48" thickBot="1" x14ac:dyDescent="0.25">
      <c r="A7" s="234"/>
      <c r="B7" s="238"/>
      <c r="C7" s="239"/>
      <c r="D7" s="239"/>
      <c r="E7" s="239"/>
      <c r="F7" s="240"/>
      <c r="G7" s="27" t="s">
        <v>23</v>
      </c>
      <c r="H7" s="28" t="s">
        <v>24</v>
      </c>
      <c r="I7" s="244"/>
      <c r="K7" s="7"/>
    </row>
    <row r="8" spans="1:14" ht="15.75" thickBot="1" x14ac:dyDescent="0.25">
      <c r="A8" s="29">
        <v>1</v>
      </c>
      <c r="B8" s="225">
        <v>2</v>
      </c>
      <c r="C8" s="226"/>
      <c r="D8" s="226"/>
      <c r="E8" s="226"/>
      <c r="F8" s="227"/>
      <c r="G8" s="30">
        <v>3</v>
      </c>
      <c r="H8" s="30">
        <v>4</v>
      </c>
      <c r="I8" s="31">
        <v>5</v>
      </c>
      <c r="K8" s="7"/>
    </row>
    <row r="9" spans="1:14" s="10" customFormat="1" ht="18" x14ac:dyDescent="0.2">
      <c r="A9" s="228" t="s">
        <v>25</v>
      </c>
      <c r="B9" s="229"/>
      <c r="C9" s="229"/>
      <c r="D9" s="229"/>
      <c r="E9" s="229"/>
      <c r="F9" s="230"/>
      <c r="G9" s="87">
        <f>SUM(G10:G16)</f>
        <v>0</v>
      </c>
      <c r="H9" s="87">
        <f>SUM(H10:H16)</f>
        <v>0</v>
      </c>
      <c r="I9" s="93" t="e">
        <f>SUM(I11:I16)</f>
        <v>#DIV/0!</v>
      </c>
      <c r="K9" s="47"/>
      <c r="L9" s="45"/>
      <c r="M9" s="47"/>
      <c r="N9" s="47"/>
    </row>
    <row r="10" spans="1:14" s="10" customFormat="1" ht="19.5" customHeight="1" x14ac:dyDescent="0.2">
      <c r="A10" s="58" t="s">
        <v>35</v>
      </c>
      <c r="B10" s="247" t="s">
        <v>73</v>
      </c>
      <c r="C10" s="248"/>
      <c r="D10" s="248"/>
      <c r="E10" s="248"/>
      <c r="F10" s="249"/>
      <c r="G10" s="88">
        <f>0</f>
        <v>0</v>
      </c>
      <c r="H10" s="88">
        <f>0</f>
        <v>0</v>
      </c>
      <c r="I10" s="94" t="e">
        <f>G10/G9</f>
        <v>#DIV/0!</v>
      </c>
      <c r="K10" s="47"/>
      <c r="L10" s="45"/>
      <c r="N10" s="35"/>
    </row>
    <row r="11" spans="1:14" s="10" customFormat="1" ht="18.75" customHeight="1" x14ac:dyDescent="0.2">
      <c r="A11" s="58" t="s">
        <v>36</v>
      </c>
      <c r="B11" s="222" t="s">
        <v>57</v>
      </c>
      <c r="C11" s="223"/>
      <c r="D11" s="223"/>
      <c r="E11" s="223"/>
      <c r="F11" s="224"/>
      <c r="G11" s="89">
        <f>'ZEST GR 2'!J8</f>
        <v>0</v>
      </c>
      <c r="H11" s="89">
        <f>'ZEST GR 2'!K8</f>
        <v>0</v>
      </c>
      <c r="I11" s="94" t="e">
        <f>G11/G9</f>
        <v>#DIV/0!</v>
      </c>
      <c r="K11" s="47"/>
    </row>
    <row r="12" spans="1:14" ht="18.75" x14ac:dyDescent="0.3">
      <c r="A12" s="58" t="s">
        <v>41</v>
      </c>
      <c r="B12" s="253" t="s">
        <v>45</v>
      </c>
      <c r="C12" s="254"/>
      <c r="D12" s="254"/>
      <c r="E12" s="254"/>
      <c r="F12" s="255"/>
      <c r="G12" s="89">
        <f>'ZEST GR 3'!K9</f>
        <v>0</v>
      </c>
      <c r="H12" s="89">
        <f>'ZEST GR 3'!L9</f>
        <v>0</v>
      </c>
      <c r="I12" s="95" t="e">
        <f>G12/G9</f>
        <v>#DIV/0!</v>
      </c>
      <c r="K12" s="46"/>
    </row>
    <row r="13" spans="1:14" ht="18.75" x14ac:dyDescent="0.3">
      <c r="A13" s="58" t="s">
        <v>42</v>
      </c>
      <c r="B13" s="222" t="s">
        <v>26</v>
      </c>
      <c r="C13" s="223"/>
      <c r="D13" s="223"/>
      <c r="E13" s="223"/>
      <c r="F13" s="224"/>
      <c r="G13" s="89">
        <f>'ZEST GR 4'!K9</f>
        <v>0</v>
      </c>
      <c r="H13" s="89">
        <f>'ZEST GR 4'!L9</f>
        <v>0</v>
      </c>
      <c r="I13" s="95" t="e">
        <f>G13/G9</f>
        <v>#DIV/0!</v>
      </c>
      <c r="K13" s="46"/>
    </row>
    <row r="14" spans="1:14" ht="18.75" x14ac:dyDescent="0.3">
      <c r="A14" s="58" t="s">
        <v>52</v>
      </c>
      <c r="B14" s="222" t="s">
        <v>58</v>
      </c>
      <c r="C14" s="223"/>
      <c r="D14" s="223"/>
      <c r="E14" s="223"/>
      <c r="F14" s="224"/>
      <c r="G14" s="89">
        <f>'ZEST GR 5'!J9</f>
        <v>0</v>
      </c>
      <c r="H14" s="89">
        <f>'ZEST GR 5'!K9</f>
        <v>0</v>
      </c>
      <c r="I14" s="95" t="e">
        <f>G14/G9</f>
        <v>#DIV/0!</v>
      </c>
      <c r="K14" s="46"/>
    </row>
    <row r="15" spans="1:14" ht="18.75" customHeight="1" x14ac:dyDescent="0.2">
      <c r="A15" s="58" t="s">
        <v>61</v>
      </c>
      <c r="B15" s="253" t="s">
        <v>49</v>
      </c>
      <c r="C15" s="254"/>
      <c r="D15" s="254"/>
      <c r="E15" s="254"/>
      <c r="F15" s="255"/>
      <c r="G15" s="89">
        <f>'ZEST GR 6'!J9</f>
        <v>0</v>
      </c>
      <c r="H15" s="89">
        <f>'ZEST GR 6'!K9</f>
        <v>0</v>
      </c>
      <c r="I15" s="95" t="e">
        <f>G15/G9</f>
        <v>#DIV/0!</v>
      </c>
      <c r="K15" s="7"/>
    </row>
    <row r="16" spans="1:14" s="22" customFormat="1" ht="31.5" customHeight="1" thickBot="1" x14ac:dyDescent="0.25">
      <c r="A16" s="86" t="s">
        <v>62</v>
      </c>
      <c r="B16" s="259" t="s">
        <v>51</v>
      </c>
      <c r="C16" s="260"/>
      <c r="D16" s="260"/>
      <c r="E16" s="260"/>
      <c r="F16" s="261"/>
      <c r="G16" s="90">
        <f>'ZEST GR 7'!K9</f>
        <v>0</v>
      </c>
      <c r="H16" s="90">
        <f>'ZEST GR 7'!L9</f>
        <v>0</v>
      </c>
      <c r="I16" s="96" t="e">
        <f>G16/G9</f>
        <v>#DIV/0!</v>
      </c>
      <c r="K16" s="117"/>
    </row>
    <row r="17" spans="1:14" s="11" customFormat="1" ht="22.5" customHeight="1" thickBot="1" x14ac:dyDescent="0.25">
      <c r="A17" s="21" t="s">
        <v>63</v>
      </c>
      <c r="B17" s="250" t="s">
        <v>107</v>
      </c>
      <c r="C17" s="251"/>
      <c r="D17" s="251"/>
      <c r="E17" s="251"/>
      <c r="F17" s="252"/>
      <c r="G17" s="145">
        <f>(G10+G11+G12+G13+G14)*0.1</f>
        <v>0</v>
      </c>
      <c r="H17" s="91">
        <f>G17*1.23</f>
        <v>0</v>
      </c>
      <c r="I17" s="23"/>
      <c r="K17" s="101"/>
    </row>
    <row r="18" spans="1:14" s="10" customFormat="1" ht="28.5" customHeight="1" thickTop="1" thickBot="1" x14ac:dyDescent="0.25">
      <c r="A18" s="13"/>
      <c r="B18" s="256" t="s">
        <v>33</v>
      </c>
      <c r="C18" s="257"/>
      <c r="D18" s="257"/>
      <c r="E18" s="257"/>
      <c r="F18" s="258"/>
      <c r="G18" s="92">
        <f>G9+G17</f>
        <v>0</v>
      </c>
      <c r="H18" s="92">
        <f>H17+H9</f>
        <v>0</v>
      </c>
      <c r="I18" s="24"/>
      <c r="K18" s="47"/>
      <c r="N18" s="35"/>
    </row>
    <row r="20" spans="1:14" ht="25.5" customHeight="1" x14ac:dyDescent="0.2">
      <c r="B20" s="158" t="s">
        <v>128</v>
      </c>
    </row>
    <row r="21" spans="1:14" x14ac:dyDescent="0.2">
      <c r="H21" s="7"/>
      <c r="I21" s="7"/>
      <c r="J21" s="7"/>
    </row>
    <row r="22" spans="1:14" x14ac:dyDescent="0.2">
      <c r="H22" s="7"/>
      <c r="I22" s="7"/>
      <c r="J22" s="7"/>
    </row>
    <row r="23" spans="1:14" x14ac:dyDescent="0.2">
      <c r="H23" s="7"/>
      <c r="I23" s="7"/>
      <c r="J23" s="7"/>
    </row>
  </sheetData>
  <mergeCells count="18">
    <mergeCell ref="B17:F17"/>
    <mergeCell ref="B12:F12"/>
    <mergeCell ref="B15:F15"/>
    <mergeCell ref="B18:F18"/>
    <mergeCell ref="B14:F14"/>
    <mergeCell ref="B13:F13"/>
    <mergeCell ref="B16:F16"/>
    <mergeCell ref="B11:F11"/>
    <mergeCell ref="B8:F8"/>
    <mergeCell ref="A9:F9"/>
    <mergeCell ref="A1:I1"/>
    <mergeCell ref="A3:I3"/>
    <mergeCell ref="A6:A7"/>
    <mergeCell ref="B6:F7"/>
    <mergeCell ref="G6:H6"/>
    <mergeCell ref="I6:I7"/>
    <mergeCell ref="A4:I4"/>
    <mergeCell ref="B10:F10"/>
  </mergeCells>
  <phoneticPr fontId="11" type="noConversion"/>
  <printOptions horizontalCentered="1"/>
  <pageMargins left="0.82677165354330717" right="0.31496062992125984" top="1.5354330708661419" bottom="0.98425196850393704" header="0.51181102362204722" footer="0.51181102362204722"/>
  <pageSetup paperSize="9" scale="75" orientation="portrait" verticalDpi="597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6"/>
  <sheetViews>
    <sheetView view="pageBreakPreview" topLeftCell="A4" zoomScaleNormal="100" zoomScaleSheetLayoutView="100" workbookViewId="0">
      <selection activeCell="K8" sqref="K8"/>
    </sheetView>
  </sheetViews>
  <sheetFormatPr defaultRowHeight="12.75" x14ac:dyDescent="0.2"/>
  <cols>
    <col min="1" max="1" width="5.28515625" customWidth="1"/>
    <col min="2" max="2" width="10.28515625" customWidth="1"/>
    <col min="6" max="6" width="10" customWidth="1"/>
    <col min="7" max="7" width="11.7109375" customWidth="1"/>
    <col min="8" max="8" width="11.5703125" customWidth="1"/>
    <col min="9" max="9" width="13" customWidth="1"/>
    <col min="10" max="10" width="13.140625" customWidth="1"/>
    <col min="11" max="11" width="12.28515625" customWidth="1"/>
    <col min="12" max="12" width="11.5703125" customWidth="1"/>
    <col min="13" max="13" width="12.28515625" bestFit="1" customWidth="1"/>
  </cols>
  <sheetData>
    <row r="1" spans="1:11" ht="15.75" x14ac:dyDescent="0.2">
      <c r="A1" s="267" t="s">
        <v>53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</row>
    <row r="2" spans="1:11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23.25" x14ac:dyDescent="0.2">
      <c r="A3" s="268" t="s">
        <v>54</v>
      </c>
      <c r="B3" s="268"/>
      <c r="C3" s="268"/>
      <c r="D3" s="268"/>
      <c r="E3" s="268"/>
      <c r="F3" s="268"/>
      <c r="G3" s="268"/>
      <c r="H3" s="268"/>
      <c r="I3" s="268"/>
      <c r="J3" s="268"/>
      <c r="K3" s="268"/>
    </row>
    <row r="4" spans="1:11" ht="13.5" thickBo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2">
      <c r="A5" s="269" t="s">
        <v>0</v>
      </c>
      <c r="B5" s="271" t="s">
        <v>1</v>
      </c>
      <c r="C5" s="273" t="s">
        <v>55</v>
      </c>
      <c r="D5" s="274"/>
      <c r="E5" s="274"/>
      <c r="F5" s="274"/>
      <c r="G5" s="271" t="s">
        <v>2</v>
      </c>
      <c r="H5" s="271" t="s">
        <v>3</v>
      </c>
      <c r="I5" s="271" t="s">
        <v>97</v>
      </c>
      <c r="J5" s="277" t="s">
        <v>69</v>
      </c>
      <c r="K5" s="278"/>
    </row>
    <row r="6" spans="1:11" ht="39" thickBot="1" x14ac:dyDescent="0.25">
      <c r="A6" s="270"/>
      <c r="B6" s="272"/>
      <c r="C6" s="275"/>
      <c r="D6" s="276"/>
      <c r="E6" s="276"/>
      <c r="F6" s="276"/>
      <c r="G6" s="272"/>
      <c r="H6" s="272"/>
      <c r="I6" s="272"/>
      <c r="J6" s="1" t="s">
        <v>5</v>
      </c>
      <c r="K6" s="2" t="s">
        <v>6</v>
      </c>
    </row>
    <row r="7" spans="1:11" ht="13.5" thickBot="1" x14ac:dyDescent="0.25">
      <c r="A7" s="98">
        <v>1</v>
      </c>
      <c r="B7" s="99">
        <v>2</v>
      </c>
      <c r="C7" s="262">
        <v>3</v>
      </c>
      <c r="D7" s="263"/>
      <c r="E7" s="263"/>
      <c r="F7" s="263"/>
      <c r="G7" s="99">
        <v>4</v>
      </c>
      <c r="H7" s="99">
        <v>5</v>
      </c>
      <c r="I7" s="99">
        <v>6</v>
      </c>
      <c r="J7" s="99">
        <v>7</v>
      </c>
      <c r="K7" s="100">
        <v>8</v>
      </c>
    </row>
    <row r="8" spans="1:11" ht="29.25" customHeight="1" thickBot="1" x14ac:dyDescent="0.25">
      <c r="A8" s="264" t="s">
        <v>56</v>
      </c>
      <c r="B8" s="265"/>
      <c r="C8" s="265"/>
      <c r="D8" s="265"/>
      <c r="E8" s="265"/>
      <c r="F8" s="265"/>
      <c r="G8" s="265"/>
      <c r="H8" s="265"/>
      <c r="I8" s="266"/>
      <c r="J8" s="139">
        <f>SUM(J9:J30)</f>
        <v>0</v>
      </c>
      <c r="K8" s="140">
        <f>SUM(K9:K30)</f>
        <v>0</v>
      </c>
    </row>
    <row r="9" spans="1:11" s="176" customFormat="1" ht="21.95" customHeight="1" x14ac:dyDescent="0.2">
      <c r="A9" s="173" t="s">
        <v>35</v>
      </c>
      <c r="B9" s="160"/>
      <c r="C9" s="279"/>
      <c r="D9" s="279"/>
      <c r="E9" s="279"/>
      <c r="F9" s="279"/>
      <c r="G9" s="162" t="s">
        <v>39</v>
      </c>
      <c r="H9" s="174">
        <v>1</v>
      </c>
      <c r="I9" s="161">
        <f t="shared" ref="I9:I21" si="0">ROUND(J9/H9,2)*1000</f>
        <v>0</v>
      </c>
      <c r="J9" s="175">
        <v>0</v>
      </c>
      <c r="K9" s="163">
        <f t="shared" ref="K9:K21" si="1">J9*1.23</f>
        <v>0</v>
      </c>
    </row>
    <row r="10" spans="1:11" s="176" customFormat="1" ht="21.95" customHeight="1" x14ac:dyDescent="0.2">
      <c r="A10" s="173" t="s">
        <v>36</v>
      </c>
      <c r="B10" s="160"/>
      <c r="C10" s="279"/>
      <c r="D10" s="279"/>
      <c r="E10" s="279"/>
      <c r="F10" s="279"/>
      <c r="G10" s="162" t="s">
        <v>39</v>
      </c>
      <c r="H10" s="174">
        <v>1</v>
      </c>
      <c r="I10" s="161">
        <f t="shared" ref="I10:I19" si="2">ROUND(J10/H10,2)*1000</f>
        <v>0</v>
      </c>
      <c r="J10" s="175">
        <v>0</v>
      </c>
      <c r="K10" s="163">
        <f t="shared" ref="K10:K19" si="3">J10*1.23</f>
        <v>0</v>
      </c>
    </row>
    <row r="11" spans="1:11" s="176" customFormat="1" ht="21.95" customHeight="1" x14ac:dyDescent="0.2">
      <c r="A11" s="173" t="s">
        <v>41</v>
      </c>
      <c r="B11" s="160"/>
      <c r="C11" s="279"/>
      <c r="D11" s="279"/>
      <c r="E11" s="279"/>
      <c r="F11" s="279"/>
      <c r="G11" s="162" t="s">
        <v>66</v>
      </c>
      <c r="H11" s="174">
        <v>1</v>
      </c>
      <c r="I11" s="161">
        <f t="shared" si="2"/>
        <v>0</v>
      </c>
      <c r="J11" s="175">
        <v>0</v>
      </c>
      <c r="K11" s="163">
        <f t="shared" si="3"/>
        <v>0</v>
      </c>
    </row>
    <row r="12" spans="1:11" s="176" customFormat="1" ht="21.95" customHeight="1" x14ac:dyDescent="0.2">
      <c r="A12" s="173" t="s">
        <v>42</v>
      </c>
      <c r="B12" s="160"/>
      <c r="C12" s="279"/>
      <c r="D12" s="279"/>
      <c r="E12" s="279"/>
      <c r="F12" s="279"/>
      <c r="G12" s="162" t="s">
        <v>66</v>
      </c>
      <c r="H12" s="174">
        <v>1</v>
      </c>
      <c r="I12" s="161">
        <f t="shared" si="2"/>
        <v>0</v>
      </c>
      <c r="J12" s="175">
        <v>0</v>
      </c>
      <c r="K12" s="163">
        <f t="shared" si="3"/>
        <v>0</v>
      </c>
    </row>
    <row r="13" spans="1:11" s="176" customFormat="1" ht="21.95" customHeight="1" x14ac:dyDescent="0.2">
      <c r="A13" s="173" t="s">
        <v>52</v>
      </c>
      <c r="B13" s="160"/>
      <c r="C13" s="279"/>
      <c r="D13" s="279"/>
      <c r="E13" s="279"/>
      <c r="F13" s="279"/>
      <c r="G13" s="162" t="s">
        <v>66</v>
      </c>
      <c r="H13" s="174">
        <v>1</v>
      </c>
      <c r="I13" s="161">
        <f t="shared" si="2"/>
        <v>0</v>
      </c>
      <c r="J13" s="175">
        <v>0</v>
      </c>
      <c r="K13" s="163">
        <f t="shared" si="3"/>
        <v>0</v>
      </c>
    </row>
    <row r="14" spans="1:11" s="176" customFormat="1" ht="21.95" customHeight="1" x14ac:dyDescent="0.2">
      <c r="A14" s="173" t="s">
        <v>61</v>
      </c>
      <c r="B14" s="160"/>
      <c r="C14" s="279"/>
      <c r="D14" s="279"/>
      <c r="E14" s="279"/>
      <c r="F14" s="279"/>
      <c r="G14" s="162" t="s">
        <v>66</v>
      </c>
      <c r="H14" s="174">
        <v>1</v>
      </c>
      <c r="I14" s="161">
        <f t="shared" si="2"/>
        <v>0</v>
      </c>
      <c r="J14" s="175">
        <v>0</v>
      </c>
      <c r="K14" s="163">
        <f t="shared" si="3"/>
        <v>0</v>
      </c>
    </row>
    <row r="15" spans="1:11" s="176" customFormat="1" ht="21.95" customHeight="1" x14ac:dyDescent="0.2">
      <c r="A15" s="173" t="s">
        <v>62</v>
      </c>
      <c r="B15" s="160"/>
      <c r="C15" s="279"/>
      <c r="D15" s="279"/>
      <c r="E15" s="279"/>
      <c r="F15" s="279"/>
      <c r="G15" s="162" t="s">
        <v>39</v>
      </c>
      <c r="H15" s="174">
        <v>1</v>
      </c>
      <c r="I15" s="161">
        <f t="shared" si="2"/>
        <v>0</v>
      </c>
      <c r="J15" s="175">
        <v>0</v>
      </c>
      <c r="K15" s="163">
        <f t="shared" si="3"/>
        <v>0</v>
      </c>
    </row>
    <row r="16" spans="1:11" s="176" customFormat="1" ht="21.95" customHeight="1" x14ac:dyDescent="0.2">
      <c r="A16" s="173" t="s">
        <v>63</v>
      </c>
      <c r="B16" s="160"/>
      <c r="C16" s="279"/>
      <c r="D16" s="279"/>
      <c r="E16" s="279"/>
      <c r="F16" s="279"/>
      <c r="G16" s="162" t="s">
        <v>66</v>
      </c>
      <c r="H16" s="174">
        <v>1</v>
      </c>
      <c r="I16" s="161">
        <f t="shared" si="2"/>
        <v>0</v>
      </c>
      <c r="J16" s="175">
        <v>0</v>
      </c>
      <c r="K16" s="163">
        <f t="shared" si="3"/>
        <v>0</v>
      </c>
    </row>
    <row r="17" spans="1:11" s="176" customFormat="1" ht="21.95" customHeight="1" x14ac:dyDescent="0.2">
      <c r="A17" s="173" t="s">
        <v>74</v>
      </c>
      <c r="B17" s="160"/>
      <c r="C17" s="279"/>
      <c r="D17" s="279"/>
      <c r="E17" s="279"/>
      <c r="F17" s="279"/>
      <c r="G17" s="162" t="s">
        <v>39</v>
      </c>
      <c r="H17" s="174">
        <v>1</v>
      </c>
      <c r="I17" s="161">
        <f t="shared" si="2"/>
        <v>0</v>
      </c>
      <c r="J17" s="175">
        <v>0</v>
      </c>
      <c r="K17" s="163">
        <f t="shared" si="3"/>
        <v>0</v>
      </c>
    </row>
    <row r="18" spans="1:11" s="176" customFormat="1" ht="21.95" customHeight="1" x14ac:dyDescent="0.2">
      <c r="A18" s="173" t="s">
        <v>75</v>
      </c>
      <c r="B18" s="160"/>
      <c r="C18" s="279"/>
      <c r="D18" s="279"/>
      <c r="E18" s="279"/>
      <c r="F18" s="279"/>
      <c r="G18" s="162" t="s">
        <v>66</v>
      </c>
      <c r="H18" s="174">
        <v>1</v>
      </c>
      <c r="I18" s="161">
        <f t="shared" si="2"/>
        <v>0</v>
      </c>
      <c r="J18" s="175">
        <v>0</v>
      </c>
      <c r="K18" s="163">
        <f t="shared" si="3"/>
        <v>0</v>
      </c>
    </row>
    <row r="19" spans="1:11" s="176" customFormat="1" ht="21.95" customHeight="1" x14ac:dyDescent="0.2">
      <c r="A19" s="173" t="s">
        <v>76</v>
      </c>
      <c r="B19" s="160"/>
      <c r="C19" s="279"/>
      <c r="D19" s="279"/>
      <c r="E19" s="279"/>
      <c r="F19" s="279"/>
      <c r="G19" s="162" t="s">
        <v>66</v>
      </c>
      <c r="H19" s="174">
        <v>1</v>
      </c>
      <c r="I19" s="161">
        <f t="shared" si="2"/>
        <v>0</v>
      </c>
      <c r="J19" s="175">
        <v>0</v>
      </c>
      <c r="K19" s="163">
        <f t="shared" si="3"/>
        <v>0</v>
      </c>
    </row>
    <row r="20" spans="1:11" s="176" customFormat="1" ht="21.95" customHeight="1" x14ac:dyDescent="0.2">
      <c r="A20" s="173" t="s">
        <v>77</v>
      </c>
      <c r="B20" s="183"/>
      <c r="C20" s="281"/>
      <c r="D20" s="281"/>
      <c r="E20" s="281"/>
      <c r="F20" s="281"/>
      <c r="G20" s="184" t="s">
        <v>39</v>
      </c>
      <c r="H20" s="185">
        <v>1</v>
      </c>
      <c r="I20" s="186">
        <f t="shared" si="0"/>
        <v>0</v>
      </c>
      <c r="J20" s="187">
        <v>0</v>
      </c>
      <c r="K20" s="188">
        <f t="shared" si="1"/>
        <v>0</v>
      </c>
    </row>
    <row r="21" spans="1:11" s="176" customFormat="1" ht="21.95" customHeight="1" x14ac:dyDescent="0.2">
      <c r="A21" s="173" t="s">
        <v>110</v>
      </c>
      <c r="B21" s="160"/>
      <c r="C21" s="279"/>
      <c r="D21" s="279"/>
      <c r="E21" s="279"/>
      <c r="F21" s="279"/>
      <c r="G21" s="162" t="s">
        <v>66</v>
      </c>
      <c r="H21" s="174">
        <v>1</v>
      </c>
      <c r="I21" s="161">
        <f t="shared" si="0"/>
        <v>0</v>
      </c>
      <c r="J21" s="175">
        <v>0</v>
      </c>
      <c r="K21" s="163">
        <f t="shared" si="1"/>
        <v>0</v>
      </c>
    </row>
    <row r="22" spans="1:11" s="176" customFormat="1" ht="21.95" customHeight="1" x14ac:dyDescent="0.2">
      <c r="A22" s="173" t="s">
        <v>111</v>
      </c>
      <c r="B22" s="160"/>
      <c r="C22" s="279"/>
      <c r="D22" s="279"/>
      <c r="E22" s="279"/>
      <c r="F22" s="279"/>
      <c r="G22" s="162" t="s">
        <v>66</v>
      </c>
      <c r="H22" s="174">
        <v>1</v>
      </c>
      <c r="I22" s="161">
        <f t="shared" ref="I22:I30" si="4">ROUND(J22/H22,2)*1000</f>
        <v>0</v>
      </c>
      <c r="J22" s="175">
        <v>0</v>
      </c>
      <c r="K22" s="163">
        <f t="shared" ref="K22:K30" si="5">J22*1.23</f>
        <v>0</v>
      </c>
    </row>
    <row r="23" spans="1:11" s="176" customFormat="1" ht="21.95" customHeight="1" x14ac:dyDescent="0.2">
      <c r="A23" s="173" t="s">
        <v>112</v>
      </c>
      <c r="B23" s="160"/>
      <c r="C23" s="279"/>
      <c r="D23" s="279"/>
      <c r="E23" s="279"/>
      <c r="F23" s="279"/>
      <c r="G23" s="162" t="s">
        <v>66</v>
      </c>
      <c r="H23" s="174">
        <v>1</v>
      </c>
      <c r="I23" s="161">
        <f t="shared" si="4"/>
        <v>0</v>
      </c>
      <c r="J23" s="175">
        <v>0</v>
      </c>
      <c r="K23" s="163">
        <f t="shared" si="5"/>
        <v>0</v>
      </c>
    </row>
    <row r="24" spans="1:11" s="176" customFormat="1" ht="21.95" customHeight="1" x14ac:dyDescent="0.2">
      <c r="A24" s="173" t="s">
        <v>113</v>
      </c>
      <c r="B24" s="160"/>
      <c r="C24" s="279"/>
      <c r="D24" s="279"/>
      <c r="E24" s="279"/>
      <c r="F24" s="279"/>
      <c r="G24" s="162" t="s">
        <v>66</v>
      </c>
      <c r="H24" s="174">
        <v>1</v>
      </c>
      <c r="I24" s="161">
        <f t="shared" si="4"/>
        <v>0</v>
      </c>
      <c r="J24" s="175">
        <v>0</v>
      </c>
      <c r="K24" s="163">
        <f t="shared" si="5"/>
        <v>0</v>
      </c>
    </row>
    <row r="25" spans="1:11" s="176" customFormat="1" ht="21.95" customHeight="1" x14ac:dyDescent="0.2">
      <c r="A25" s="173" t="s">
        <v>114</v>
      </c>
      <c r="B25" s="160"/>
      <c r="C25" s="279"/>
      <c r="D25" s="279"/>
      <c r="E25" s="279"/>
      <c r="F25" s="279"/>
      <c r="G25" s="162" t="s">
        <v>39</v>
      </c>
      <c r="H25" s="174">
        <v>1</v>
      </c>
      <c r="I25" s="161">
        <f t="shared" si="4"/>
        <v>0</v>
      </c>
      <c r="J25" s="175">
        <v>0</v>
      </c>
      <c r="K25" s="163">
        <f t="shared" si="5"/>
        <v>0</v>
      </c>
    </row>
    <row r="26" spans="1:11" s="176" customFormat="1" ht="21.95" customHeight="1" x14ac:dyDescent="0.2">
      <c r="A26" s="173" t="s">
        <v>115</v>
      </c>
      <c r="B26" s="160"/>
      <c r="C26" s="282"/>
      <c r="D26" s="282"/>
      <c r="E26" s="282"/>
      <c r="F26" s="282"/>
      <c r="G26" s="162" t="s">
        <v>66</v>
      </c>
      <c r="H26" s="174">
        <v>1</v>
      </c>
      <c r="I26" s="161">
        <f t="shared" si="4"/>
        <v>0</v>
      </c>
      <c r="J26" s="175">
        <v>0</v>
      </c>
      <c r="K26" s="163">
        <f t="shared" si="5"/>
        <v>0</v>
      </c>
    </row>
    <row r="27" spans="1:11" s="176" customFormat="1" ht="21.95" customHeight="1" x14ac:dyDescent="0.2">
      <c r="A27" s="173" t="s">
        <v>116</v>
      </c>
      <c r="B27" s="160"/>
      <c r="C27" s="282"/>
      <c r="D27" s="282"/>
      <c r="E27" s="282"/>
      <c r="F27" s="282"/>
      <c r="G27" s="162" t="s">
        <v>66</v>
      </c>
      <c r="H27" s="174">
        <v>1</v>
      </c>
      <c r="I27" s="161">
        <f t="shared" ref="I27:I29" si="6">ROUND(J27/H27,2)*1000</f>
        <v>0</v>
      </c>
      <c r="J27" s="175">
        <v>0</v>
      </c>
      <c r="K27" s="163">
        <f t="shared" ref="K27:K29" si="7">J27*1.23</f>
        <v>0</v>
      </c>
    </row>
    <row r="28" spans="1:11" s="176" customFormat="1" ht="21.95" customHeight="1" x14ac:dyDescent="0.2">
      <c r="A28" s="173" t="s">
        <v>117</v>
      </c>
      <c r="B28" s="160"/>
      <c r="C28" s="282"/>
      <c r="D28" s="282"/>
      <c r="E28" s="282"/>
      <c r="F28" s="282"/>
      <c r="G28" s="162" t="s">
        <v>66</v>
      </c>
      <c r="H28" s="174">
        <v>1</v>
      </c>
      <c r="I28" s="161">
        <f t="shared" si="6"/>
        <v>0</v>
      </c>
      <c r="J28" s="175">
        <v>0</v>
      </c>
      <c r="K28" s="163">
        <f t="shared" si="7"/>
        <v>0</v>
      </c>
    </row>
    <row r="29" spans="1:11" s="176" customFormat="1" ht="21.95" customHeight="1" x14ac:dyDescent="0.2">
      <c r="A29" s="173" t="s">
        <v>118</v>
      </c>
      <c r="B29" s="160"/>
      <c r="C29" s="282"/>
      <c r="D29" s="282"/>
      <c r="E29" s="282"/>
      <c r="F29" s="282"/>
      <c r="G29" s="162" t="s">
        <v>66</v>
      </c>
      <c r="H29" s="174">
        <v>1</v>
      </c>
      <c r="I29" s="161">
        <f t="shared" si="6"/>
        <v>0</v>
      </c>
      <c r="J29" s="175">
        <v>0</v>
      </c>
      <c r="K29" s="163">
        <f t="shared" si="7"/>
        <v>0</v>
      </c>
    </row>
    <row r="30" spans="1:11" s="176" customFormat="1" ht="21.95" customHeight="1" thickBot="1" x14ac:dyDescent="0.25">
      <c r="A30" s="173" t="s">
        <v>119</v>
      </c>
      <c r="B30" s="177"/>
      <c r="C30" s="280"/>
      <c r="D30" s="280"/>
      <c r="E30" s="280"/>
      <c r="F30" s="280"/>
      <c r="G30" s="178" t="s">
        <v>66</v>
      </c>
      <c r="H30" s="179">
        <v>1</v>
      </c>
      <c r="I30" s="180">
        <f t="shared" si="4"/>
        <v>0</v>
      </c>
      <c r="J30" s="181">
        <v>0</v>
      </c>
      <c r="K30" s="182">
        <f t="shared" si="5"/>
        <v>0</v>
      </c>
    </row>
    <row r="31" spans="1:11" ht="15" customHeight="1" x14ac:dyDescent="0.2">
      <c r="A31" s="37"/>
      <c r="B31" s="38"/>
      <c r="C31" s="54"/>
      <c r="D31" s="32"/>
      <c r="E31" s="32"/>
      <c r="F31" s="32"/>
      <c r="G31" s="37"/>
      <c r="H31" s="55"/>
      <c r="I31" s="55"/>
      <c r="J31" s="56"/>
      <c r="K31" s="57"/>
    </row>
    <row r="32" spans="1:11" ht="15" customHeight="1" x14ac:dyDescent="0.2">
      <c r="G32" s="7"/>
      <c r="H32" s="7"/>
    </row>
    <row r="33" spans="7:9" ht="15" customHeight="1" x14ac:dyDescent="0.2">
      <c r="G33" s="136" t="s">
        <v>103</v>
      </c>
      <c r="H33" s="7">
        <f>SUM(H9:H30)</f>
        <v>22</v>
      </c>
      <c r="I33" t="s">
        <v>66</v>
      </c>
    </row>
    <row r="34" spans="7:9" ht="15" customHeight="1" x14ac:dyDescent="0.2"/>
    <row r="36" spans="7:9" ht="14.25" customHeight="1" x14ac:dyDescent="0.2"/>
  </sheetData>
  <mergeCells count="33">
    <mergeCell ref="C18:F18"/>
    <mergeCell ref="C19:F19"/>
    <mergeCell ref="C17:F17"/>
    <mergeCell ref="C14:F14"/>
    <mergeCell ref="C15:F15"/>
    <mergeCell ref="C16:F16"/>
    <mergeCell ref="C24:F24"/>
    <mergeCell ref="C9:F9"/>
    <mergeCell ref="C30:F30"/>
    <mergeCell ref="C22:F22"/>
    <mergeCell ref="C23:F23"/>
    <mergeCell ref="C20:F20"/>
    <mergeCell ref="C21:F21"/>
    <mergeCell ref="C25:F25"/>
    <mergeCell ref="C26:F26"/>
    <mergeCell ref="C27:F27"/>
    <mergeCell ref="C28:F28"/>
    <mergeCell ref="C29:F29"/>
    <mergeCell ref="C10:F10"/>
    <mergeCell ref="C11:F11"/>
    <mergeCell ref="C12:F12"/>
    <mergeCell ref="C13:F13"/>
    <mergeCell ref="C7:F7"/>
    <mergeCell ref="A8:I8"/>
    <mergeCell ref="A1:K1"/>
    <mergeCell ref="A3:K3"/>
    <mergeCell ref="A5:A6"/>
    <mergeCell ref="B5:B6"/>
    <mergeCell ref="C5:F6"/>
    <mergeCell ref="G5:G6"/>
    <mergeCell ref="H5:H6"/>
    <mergeCell ref="I5:I6"/>
    <mergeCell ref="J5:K5"/>
  </mergeCells>
  <phoneticPr fontId="11" type="noConversion"/>
  <printOptions horizontalCentered="1"/>
  <pageMargins left="0.78740157480314965" right="0.74803149606299213" top="0.78740157480314965" bottom="0.78740157480314965" header="0.31496062992125984" footer="0.31496062992125984"/>
  <pageSetup paperSize="9" scale="7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5"/>
  <sheetViews>
    <sheetView view="pageBreakPreview" topLeftCell="A4" zoomScale="85" zoomScaleNormal="100" zoomScaleSheetLayoutView="85" workbookViewId="0">
      <selection activeCell="C17" sqref="C17:G17"/>
    </sheetView>
  </sheetViews>
  <sheetFormatPr defaultRowHeight="12.75" x14ac:dyDescent="0.2"/>
  <cols>
    <col min="1" max="1" width="5.28515625" customWidth="1"/>
    <col min="2" max="2" width="11" customWidth="1"/>
    <col min="7" max="7" width="10.140625" customWidth="1"/>
    <col min="8" max="8" width="11.5703125" customWidth="1"/>
    <col min="9" max="9" width="13" customWidth="1"/>
    <col min="10" max="10" width="13.140625" customWidth="1"/>
    <col min="11" max="12" width="11.5703125" customWidth="1"/>
    <col min="14" max="14" width="12.7109375" bestFit="1" customWidth="1"/>
    <col min="15" max="15" width="23.5703125" customWidth="1"/>
  </cols>
  <sheetData>
    <row r="1" spans="1:16" ht="15.75" x14ac:dyDescent="0.25">
      <c r="A1" s="286" t="s">
        <v>7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3" spans="1:16" ht="23.25" x14ac:dyDescent="0.35">
      <c r="A3" s="290" t="s">
        <v>43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</row>
    <row r="5" spans="1:16" ht="13.5" thickBot="1" x14ac:dyDescent="0.25"/>
    <row r="6" spans="1:16" x14ac:dyDescent="0.2">
      <c r="A6" s="269" t="s">
        <v>0</v>
      </c>
      <c r="B6" s="271" t="s">
        <v>1</v>
      </c>
      <c r="C6" s="273" t="s">
        <v>8</v>
      </c>
      <c r="D6" s="274"/>
      <c r="E6" s="274"/>
      <c r="F6" s="274"/>
      <c r="G6" s="292"/>
      <c r="H6" s="271" t="s">
        <v>2</v>
      </c>
      <c r="I6" s="271" t="s">
        <v>3</v>
      </c>
      <c r="J6" s="271" t="s">
        <v>34</v>
      </c>
      <c r="K6" s="277" t="s">
        <v>69</v>
      </c>
      <c r="L6" s="278"/>
    </row>
    <row r="7" spans="1:16" s="3" customFormat="1" ht="39" thickBot="1" x14ac:dyDescent="0.25">
      <c r="A7" s="270"/>
      <c r="B7" s="272"/>
      <c r="C7" s="275"/>
      <c r="D7" s="276"/>
      <c r="E7" s="276"/>
      <c r="F7" s="276"/>
      <c r="G7" s="293"/>
      <c r="H7" s="272"/>
      <c r="I7" s="272"/>
      <c r="J7" s="272"/>
      <c r="K7" s="1" t="s">
        <v>5</v>
      </c>
      <c r="L7" s="2" t="s">
        <v>6</v>
      </c>
    </row>
    <row r="8" spans="1:16" ht="13.5" thickBot="1" x14ac:dyDescent="0.25">
      <c r="A8" s="14">
        <v>1</v>
      </c>
      <c r="B8" s="15">
        <v>2</v>
      </c>
      <c r="C8" s="287">
        <v>3</v>
      </c>
      <c r="D8" s="288"/>
      <c r="E8" s="288"/>
      <c r="F8" s="288"/>
      <c r="G8" s="289"/>
      <c r="H8" s="15">
        <v>4</v>
      </c>
      <c r="I8" s="15">
        <v>5</v>
      </c>
      <c r="J8" s="15">
        <v>6</v>
      </c>
      <c r="K8" s="15">
        <v>7</v>
      </c>
      <c r="L8" s="16">
        <v>8</v>
      </c>
    </row>
    <row r="9" spans="1:16" ht="22.5" customHeight="1" x14ac:dyDescent="0.2">
      <c r="A9" s="283" t="s">
        <v>9</v>
      </c>
      <c r="B9" s="284"/>
      <c r="C9" s="284"/>
      <c r="D9" s="284"/>
      <c r="E9" s="284"/>
      <c r="F9" s="284"/>
      <c r="G9" s="285"/>
      <c r="H9" s="36"/>
      <c r="I9" s="36"/>
      <c r="J9" s="36"/>
      <c r="K9" s="126">
        <f>SUM(K10:K33)</f>
        <v>0</v>
      </c>
      <c r="L9" s="116">
        <f>SUM(L10:L33)</f>
        <v>0</v>
      </c>
      <c r="N9" s="7"/>
    </row>
    <row r="10" spans="1:16" s="164" customFormat="1" ht="20.100000000000001" customHeight="1" x14ac:dyDescent="0.2">
      <c r="A10" s="159" t="s">
        <v>35</v>
      </c>
      <c r="B10" s="160"/>
      <c r="C10" s="294"/>
      <c r="D10" s="295"/>
      <c r="E10" s="295"/>
      <c r="F10" s="295"/>
      <c r="G10" s="296"/>
      <c r="H10" s="168" t="s">
        <v>122</v>
      </c>
      <c r="I10" s="169">
        <v>1</v>
      </c>
      <c r="J10" s="169">
        <f t="shared" ref="J10:J33" si="0">K10/I10*1000</f>
        <v>0</v>
      </c>
      <c r="K10" s="170">
        <v>0</v>
      </c>
      <c r="L10" s="171">
        <f t="shared" ref="L10:L17" si="1">K10*1.23</f>
        <v>0</v>
      </c>
    </row>
    <row r="11" spans="1:16" s="164" customFormat="1" ht="20.100000000000001" customHeight="1" x14ac:dyDescent="0.2">
      <c r="A11" s="159" t="s">
        <v>36</v>
      </c>
      <c r="B11" s="160"/>
      <c r="C11" s="294"/>
      <c r="D11" s="295"/>
      <c r="E11" s="295"/>
      <c r="F11" s="295"/>
      <c r="G11" s="296"/>
      <c r="H11" s="168" t="s">
        <v>122</v>
      </c>
      <c r="I11" s="169">
        <v>1</v>
      </c>
      <c r="J11" s="169">
        <f t="shared" si="0"/>
        <v>0</v>
      </c>
      <c r="K11" s="170">
        <v>0</v>
      </c>
      <c r="L11" s="171">
        <f t="shared" si="1"/>
        <v>0</v>
      </c>
      <c r="N11" s="165"/>
      <c r="O11" s="165"/>
      <c r="P11" s="165"/>
    </row>
    <row r="12" spans="1:16" s="164" customFormat="1" ht="20.100000000000001" customHeight="1" x14ac:dyDescent="0.2">
      <c r="A12" s="159" t="s">
        <v>41</v>
      </c>
      <c r="B12" s="160"/>
      <c r="C12" s="294"/>
      <c r="D12" s="295"/>
      <c r="E12" s="295"/>
      <c r="F12" s="295"/>
      <c r="G12" s="296"/>
      <c r="H12" s="168" t="s">
        <v>122</v>
      </c>
      <c r="I12" s="169">
        <v>1</v>
      </c>
      <c r="J12" s="169">
        <f t="shared" si="0"/>
        <v>0</v>
      </c>
      <c r="K12" s="170">
        <v>0</v>
      </c>
      <c r="L12" s="171">
        <f t="shared" si="1"/>
        <v>0</v>
      </c>
    </row>
    <row r="13" spans="1:16" s="164" customFormat="1" ht="20.100000000000001" customHeight="1" x14ac:dyDescent="0.2">
      <c r="A13" s="159" t="s">
        <v>42</v>
      </c>
      <c r="B13" s="160"/>
      <c r="C13" s="294"/>
      <c r="D13" s="295"/>
      <c r="E13" s="295"/>
      <c r="F13" s="295"/>
      <c r="G13" s="296"/>
      <c r="H13" s="168" t="s">
        <v>122</v>
      </c>
      <c r="I13" s="169">
        <v>1</v>
      </c>
      <c r="J13" s="169">
        <f t="shared" si="0"/>
        <v>0</v>
      </c>
      <c r="K13" s="170">
        <v>0</v>
      </c>
      <c r="L13" s="171">
        <f t="shared" si="1"/>
        <v>0</v>
      </c>
    </row>
    <row r="14" spans="1:16" s="164" customFormat="1" ht="20.100000000000001" customHeight="1" x14ac:dyDescent="0.2">
      <c r="A14" s="159" t="s">
        <v>52</v>
      </c>
      <c r="B14" s="160"/>
      <c r="C14" s="294"/>
      <c r="D14" s="295"/>
      <c r="E14" s="295"/>
      <c r="F14" s="295"/>
      <c r="G14" s="296"/>
      <c r="H14" s="168" t="s">
        <v>122</v>
      </c>
      <c r="I14" s="169">
        <v>1</v>
      </c>
      <c r="J14" s="169">
        <f t="shared" si="0"/>
        <v>0</v>
      </c>
      <c r="K14" s="170">
        <v>0</v>
      </c>
      <c r="L14" s="171">
        <f t="shared" si="1"/>
        <v>0</v>
      </c>
    </row>
    <row r="15" spans="1:16" s="164" customFormat="1" ht="20.100000000000001" customHeight="1" x14ac:dyDescent="0.2">
      <c r="A15" s="159" t="s">
        <v>61</v>
      </c>
      <c r="B15" s="160"/>
      <c r="C15" s="294"/>
      <c r="D15" s="295"/>
      <c r="E15" s="295"/>
      <c r="F15" s="295"/>
      <c r="G15" s="296"/>
      <c r="H15" s="168" t="s">
        <v>122</v>
      </c>
      <c r="I15" s="169">
        <v>1</v>
      </c>
      <c r="J15" s="169">
        <f t="shared" si="0"/>
        <v>0</v>
      </c>
      <c r="K15" s="170">
        <v>0</v>
      </c>
      <c r="L15" s="171">
        <f t="shared" si="1"/>
        <v>0</v>
      </c>
    </row>
    <row r="16" spans="1:16" s="164" customFormat="1" ht="20.100000000000001" customHeight="1" x14ac:dyDescent="0.2">
      <c r="A16" s="159" t="s">
        <v>62</v>
      </c>
      <c r="B16" s="160"/>
      <c r="C16" s="294"/>
      <c r="D16" s="295"/>
      <c r="E16" s="295"/>
      <c r="F16" s="295"/>
      <c r="G16" s="296"/>
      <c r="H16" s="168" t="s">
        <v>122</v>
      </c>
      <c r="I16" s="169">
        <v>1</v>
      </c>
      <c r="J16" s="169">
        <f t="shared" si="0"/>
        <v>0</v>
      </c>
      <c r="K16" s="170">
        <v>0</v>
      </c>
      <c r="L16" s="171">
        <f t="shared" si="1"/>
        <v>0</v>
      </c>
    </row>
    <row r="17" spans="1:16" s="164" customFormat="1" ht="20.100000000000001" customHeight="1" x14ac:dyDescent="0.2">
      <c r="A17" s="159" t="s">
        <v>63</v>
      </c>
      <c r="B17" s="160"/>
      <c r="C17" s="294"/>
      <c r="D17" s="295"/>
      <c r="E17" s="295"/>
      <c r="F17" s="295"/>
      <c r="G17" s="296"/>
      <c r="H17" s="168" t="s">
        <v>122</v>
      </c>
      <c r="I17" s="169">
        <v>1</v>
      </c>
      <c r="J17" s="169">
        <f t="shared" si="0"/>
        <v>0</v>
      </c>
      <c r="K17" s="170">
        <v>0</v>
      </c>
      <c r="L17" s="171">
        <f t="shared" si="1"/>
        <v>0</v>
      </c>
    </row>
    <row r="18" spans="1:16" s="164" customFormat="1" ht="20.100000000000001" customHeight="1" x14ac:dyDescent="0.2">
      <c r="A18" s="159" t="s">
        <v>74</v>
      </c>
      <c r="B18" s="160"/>
      <c r="C18" s="294"/>
      <c r="D18" s="295"/>
      <c r="E18" s="295"/>
      <c r="F18" s="295"/>
      <c r="G18" s="296"/>
      <c r="H18" s="168" t="s">
        <v>122</v>
      </c>
      <c r="I18" s="169">
        <v>1</v>
      </c>
      <c r="J18" s="169">
        <f t="shared" si="0"/>
        <v>0</v>
      </c>
      <c r="K18" s="170">
        <v>0</v>
      </c>
      <c r="L18" s="171">
        <f t="shared" ref="L18:L33" si="2">K18*1.23</f>
        <v>0</v>
      </c>
      <c r="N18" s="165"/>
      <c r="O18" s="165"/>
      <c r="P18" s="165"/>
    </row>
    <row r="19" spans="1:16" s="164" customFormat="1" ht="20.100000000000001" customHeight="1" x14ac:dyDescent="0.2">
      <c r="A19" s="159" t="s">
        <v>75</v>
      </c>
      <c r="B19" s="160"/>
      <c r="C19" s="294"/>
      <c r="D19" s="295"/>
      <c r="E19" s="295"/>
      <c r="F19" s="295"/>
      <c r="G19" s="296"/>
      <c r="H19" s="168" t="s">
        <v>122</v>
      </c>
      <c r="I19" s="169">
        <v>1</v>
      </c>
      <c r="J19" s="169">
        <f t="shared" si="0"/>
        <v>0</v>
      </c>
      <c r="K19" s="170">
        <v>0</v>
      </c>
      <c r="L19" s="171">
        <f t="shared" si="2"/>
        <v>0</v>
      </c>
    </row>
    <row r="20" spans="1:16" s="164" customFormat="1" ht="20.100000000000001" customHeight="1" x14ac:dyDescent="0.2">
      <c r="A20" s="159" t="s">
        <v>76</v>
      </c>
      <c r="B20" s="160"/>
      <c r="C20" s="294"/>
      <c r="D20" s="295"/>
      <c r="E20" s="295"/>
      <c r="F20" s="295"/>
      <c r="G20" s="296"/>
      <c r="H20" s="168" t="s">
        <v>122</v>
      </c>
      <c r="I20" s="169">
        <v>1</v>
      </c>
      <c r="J20" s="169">
        <f t="shared" si="0"/>
        <v>0</v>
      </c>
      <c r="K20" s="170">
        <v>0</v>
      </c>
      <c r="L20" s="171">
        <f t="shared" si="2"/>
        <v>0</v>
      </c>
    </row>
    <row r="21" spans="1:16" s="164" customFormat="1" ht="20.100000000000001" customHeight="1" x14ac:dyDescent="0.2">
      <c r="A21" s="159" t="s">
        <v>77</v>
      </c>
      <c r="B21" s="160"/>
      <c r="C21" s="294"/>
      <c r="D21" s="295"/>
      <c r="E21" s="295"/>
      <c r="F21" s="295"/>
      <c r="G21" s="296"/>
      <c r="H21" s="168" t="s">
        <v>122</v>
      </c>
      <c r="I21" s="169">
        <v>1</v>
      </c>
      <c r="J21" s="169">
        <f t="shared" si="0"/>
        <v>0</v>
      </c>
      <c r="K21" s="170">
        <v>0</v>
      </c>
      <c r="L21" s="171">
        <f t="shared" si="2"/>
        <v>0</v>
      </c>
    </row>
    <row r="22" spans="1:16" s="172" customFormat="1" ht="20.100000000000001" customHeight="1" x14ac:dyDescent="0.25">
      <c r="A22" s="159" t="s">
        <v>110</v>
      </c>
      <c r="B22" s="160"/>
      <c r="C22" s="294"/>
      <c r="D22" s="295"/>
      <c r="E22" s="295"/>
      <c r="F22" s="295"/>
      <c r="G22" s="296"/>
      <c r="H22" s="168" t="s">
        <v>122</v>
      </c>
      <c r="I22" s="169">
        <v>1</v>
      </c>
      <c r="J22" s="169">
        <f t="shared" si="0"/>
        <v>0</v>
      </c>
      <c r="K22" s="170">
        <v>0</v>
      </c>
      <c r="L22" s="171">
        <f t="shared" si="2"/>
        <v>0</v>
      </c>
    </row>
    <row r="23" spans="1:16" s="172" customFormat="1" ht="20.100000000000001" customHeight="1" x14ac:dyDescent="0.25">
      <c r="A23" s="159" t="s">
        <v>111</v>
      </c>
      <c r="B23" s="160"/>
      <c r="C23" s="294"/>
      <c r="D23" s="295"/>
      <c r="E23" s="295"/>
      <c r="F23" s="295"/>
      <c r="G23" s="296"/>
      <c r="H23" s="168" t="s">
        <v>122</v>
      </c>
      <c r="I23" s="169">
        <v>1</v>
      </c>
      <c r="J23" s="169">
        <f t="shared" si="0"/>
        <v>0</v>
      </c>
      <c r="K23" s="170">
        <v>0</v>
      </c>
      <c r="L23" s="171">
        <f t="shared" si="2"/>
        <v>0</v>
      </c>
    </row>
    <row r="24" spans="1:16" s="172" customFormat="1" ht="20.100000000000001" customHeight="1" x14ac:dyDescent="0.25">
      <c r="A24" s="159" t="s">
        <v>112</v>
      </c>
      <c r="B24" s="160"/>
      <c r="C24" s="294"/>
      <c r="D24" s="295"/>
      <c r="E24" s="295"/>
      <c r="F24" s="295"/>
      <c r="G24" s="296"/>
      <c r="H24" s="168" t="s">
        <v>122</v>
      </c>
      <c r="I24" s="169">
        <v>1</v>
      </c>
      <c r="J24" s="169">
        <f t="shared" si="0"/>
        <v>0</v>
      </c>
      <c r="K24" s="170">
        <v>0</v>
      </c>
      <c r="L24" s="171">
        <f t="shared" si="2"/>
        <v>0</v>
      </c>
    </row>
    <row r="25" spans="1:16" s="172" customFormat="1" ht="20.100000000000001" customHeight="1" x14ac:dyDescent="0.25">
      <c r="A25" s="159" t="s">
        <v>113</v>
      </c>
      <c r="B25" s="160"/>
      <c r="C25" s="294"/>
      <c r="D25" s="295"/>
      <c r="E25" s="295"/>
      <c r="F25" s="295"/>
      <c r="G25" s="296"/>
      <c r="H25" s="168" t="s">
        <v>122</v>
      </c>
      <c r="I25" s="169">
        <v>1</v>
      </c>
      <c r="J25" s="169">
        <f t="shared" si="0"/>
        <v>0</v>
      </c>
      <c r="K25" s="170">
        <v>0</v>
      </c>
      <c r="L25" s="171">
        <f t="shared" si="2"/>
        <v>0</v>
      </c>
    </row>
    <row r="26" spans="1:16" s="172" customFormat="1" ht="20.100000000000001" customHeight="1" x14ac:dyDescent="0.25">
      <c r="A26" s="159" t="s">
        <v>114</v>
      </c>
      <c r="B26" s="160"/>
      <c r="C26" s="294"/>
      <c r="D26" s="295"/>
      <c r="E26" s="295"/>
      <c r="F26" s="295"/>
      <c r="G26" s="296"/>
      <c r="H26" s="168" t="s">
        <v>122</v>
      </c>
      <c r="I26" s="169">
        <v>1</v>
      </c>
      <c r="J26" s="169">
        <f t="shared" si="0"/>
        <v>0</v>
      </c>
      <c r="K26" s="170">
        <v>0</v>
      </c>
      <c r="L26" s="171">
        <f t="shared" si="2"/>
        <v>0</v>
      </c>
    </row>
    <row r="27" spans="1:16" s="172" customFormat="1" ht="20.100000000000001" customHeight="1" x14ac:dyDescent="0.25">
      <c r="A27" s="159" t="s">
        <v>115</v>
      </c>
      <c r="B27" s="160"/>
      <c r="C27" s="294"/>
      <c r="D27" s="295"/>
      <c r="E27" s="295"/>
      <c r="F27" s="295"/>
      <c r="G27" s="296"/>
      <c r="H27" s="168" t="s">
        <v>122</v>
      </c>
      <c r="I27" s="169">
        <v>1</v>
      </c>
      <c r="J27" s="169">
        <f t="shared" si="0"/>
        <v>0</v>
      </c>
      <c r="K27" s="170">
        <v>0</v>
      </c>
      <c r="L27" s="171">
        <f t="shared" si="2"/>
        <v>0</v>
      </c>
    </row>
    <row r="28" spans="1:16" s="172" customFormat="1" ht="20.100000000000001" customHeight="1" x14ac:dyDescent="0.25">
      <c r="A28" s="159" t="s">
        <v>116</v>
      </c>
      <c r="B28" s="160"/>
      <c r="C28" s="294"/>
      <c r="D28" s="295"/>
      <c r="E28" s="295"/>
      <c r="F28" s="295"/>
      <c r="G28" s="296"/>
      <c r="H28" s="168" t="s">
        <v>122</v>
      </c>
      <c r="I28" s="169">
        <v>1</v>
      </c>
      <c r="J28" s="169">
        <f t="shared" si="0"/>
        <v>0</v>
      </c>
      <c r="K28" s="170">
        <v>0</v>
      </c>
      <c r="L28" s="171">
        <f t="shared" si="2"/>
        <v>0</v>
      </c>
    </row>
    <row r="29" spans="1:16" s="172" customFormat="1" ht="20.100000000000001" customHeight="1" x14ac:dyDescent="0.25">
      <c r="A29" s="159" t="s">
        <v>117</v>
      </c>
      <c r="B29" s="160"/>
      <c r="C29" s="294"/>
      <c r="D29" s="295"/>
      <c r="E29" s="295"/>
      <c r="F29" s="295"/>
      <c r="G29" s="296"/>
      <c r="H29" s="168" t="s">
        <v>122</v>
      </c>
      <c r="I29" s="169">
        <v>1</v>
      </c>
      <c r="J29" s="169">
        <f t="shared" si="0"/>
        <v>0</v>
      </c>
      <c r="K29" s="170">
        <v>0</v>
      </c>
      <c r="L29" s="171">
        <f t="shared" si="2"/>
        <v>0</v>
      </c>
    </row>
    <row r="30" spans="1:16" s="172" customFormat="1" ht="20.100000000000001" customHeight="1" x14ac:dyDescent="0.25">
      <c r="A30" s="159" t="s">
        <v>118</v>
      </c>
      <c r="B30" s="160"/>
      <c r="C30" s="294"/>
      <c r="D30" s="295"/>
      <c r="E30" s="295"/>
      <c r="F30" s="295"/>
      <c r="G30" s="296"/>
      <c r="H30" s="168" t="s">
        <v>122</v>
      </c>
      <c r="I30" s="169">
        <v>1</v>
      </c>
      <c r="J30" s="169">
        <f t="shared" si="0"/>
        <v>0</v>
      </c>
      <c r="K30" s="170">
        <v>0</v>
      </c>
      <c r="L30" s="171">
        <f t="shared" si="2"/>
        <v>0</v>
      </c>
    </row>
    <row r="31" spans="1:16" s="172" customFormat="1" ht="20.100000000000001" customHeight="1" x14ac:dyDescent="0.25">
      <c r="A31" s="159" t="s">
        <v>119</v>
      </c>
      <c r="B31" s="160"/>
      <c r="C31" s="294"/>
      <c r="D31" s="295"/>
      <c r="E31" s="295"/>
      <c r="F31" s="295"/>
      <c r="G31" s="296"/>
      <c r="H31" s="168" t="s">
        <v>122</v>
      </c>
      <c r="I31" s="169">
        <v>1</v>
      </c>
      <c r="J31" s="169">
        <f t="shared" si="0"/>
        <v>0</v>
      </c>
      <c r="K31" s="170">
        <v>0</v>
      </c>
      <c r="L31" s="171">
        <f t="shared" si="2"/>
        <v>0</v>
      </c>
    </row>
    <row r="32" spans="1:16" s="172" customFormat="1" ht="20.100000000000001" customHeight="1" x14ac:dyDescent="0.25">
      <c r="A32" s="159" t="s">
        <v>120</v>
      </c>
      <c r="B32" s="160"/>
      <c r="C32" s="294"/>
      <c r="D32" s="295"/>
      <c r="E32" s="295"/>
      <c r="F32" s="295"/>
      <c r="G32" s="296"/>
      <c r="H32" s="168" t="s">
        <v>122</v>
      </c>
      <c r="I32" s="169">
        <v>1</v>
      </c>
      <c r="J32" s="169">
        <f t="shared" si="0"/>
        <v>0</v>
      </c>
      <c r="K32" s="170">
        <v>0</v>
      </c>
      <c r="L32" s="171">
        <f t="shared" si="2"/>
        <v>0</v>
      </c>
    </row>
    <row r="33" spans="1:12" s="172" customFormat="1" ht="20.100000000000001" customHeight="1" x14ac:dyDescent="0.25">
      <c r="A33" s="159" t="s">
        <v>121</v>
      </c>
      <c r="B33" s="160"/>
      <c r="C33" s="294"/>
      <c r="D33" s="295"/>
      <c r="E33" s="295"/>
      <c r="F33" s="295"/>
      <c r="G33" s="296"/>
      <c r="H33" s="168" t="s">
        <v>122</v>
      </c>
      <c r="I33" s="169">
        <v>1</v>
      </c>
      <c r="J33" s="169">
        <f t="shared" si="0"/>
        <v>0</v>
      </c>
      <c r="K33" s="170">
        <v>0</v>
      </c>
      <c r="L33" s="171">
        <f t="shared" si="2"/>
        <v>0</v>
      </c>
    </row>
    <row r="34" spans="1:12" ht="14.25" customHeight="1" x14ac:dyDescent="0.2">
      <c r="A34" s="128"/>
    </row>
    <row r="35" spans="1:12" ht="14.25" customHeight="1" x14ac:dyDescent="0.2">
      <c r="A35" s="128"/>
    </row>
    <row r="36" spans="1:12" x14ac:dyDescent="0.2">
      <c r="A36" s="128"/>
    </row>
    <row r="37" spans="1:12" ht="14.25" customHeight="1" x14ac:dyDescent="0.2"/>
    <row r="39" spans="1:12" ht="14.25" customHeight="1" x14ac:dyDescent="0.2"/>
    <row r="40" spans="1:12" ht="14.25" customHeight="1" x14ac:dyDescent="0.2"/>
    <row r="41" spans="1:12" ht="14.25" customHeight="1" x14ac:dyDescent="0.2"/>
    <row r="42" spans="1:12" ht="14.25" customHeight="1" x14ac:dyDescent="0.2"/>
    <row r="43" spans="1:12" ht="14.25" customHeight="1" x14ac:dyDescent="0.2"/>
    <row r="44" spans="1:12" ht="14.25" customHeight="1" x14ac:dyDescent="0.2"/>
    <row r="46" spans="1:12" ht="19.5" customHeight="1" x14ac:dyDescent="0.2"/>
    <row r="47" spans="1:12" ht="6" customHeight="1" x14ac:dyDescent="0.2"/>
    <row r="49" spans="13:18" x14ac:dyDescent="0.2">
      <c r="M49" s="6"/>
    </row>
    <row r="50" spans="13:18" x14ac:dyDescent="0.2">
      <c r="M50" s="26"/>
    </row>
    <row r="51" spans="13:18" x14ac:dyDescent="0.2">
      <c r="M51" s="25"/>
    </row>
    <row r="52" spans="13:18" x14ac:dyDescent="0.2">
      <c r="M52" s="6"/>
      <c r="Q52" s="32"/>
      <c r="R52" s="32"/>
    </row>
    <row r="53" spans="13:18" x14ac:dyDescent="0.2">
      <c r="M53" s="26"/>
      <c r="Q53" s="33"/>
      <c r="R53" s="32"/>
    </row>
    <row r="54" spans="13:18" x14ac:dyDescent="0.2">
      <c r="Q54" s="32"/>
      <c r="R54" s="32"/>
    </row>
    <row r="55" spans="13:18" ht="11.25" customHeight="1" x14ac:dyDescent="0.2"/>
  </sheetData>
  <mergeCells count="35">
    <mergeCell ref="C33:G33"/>
    <mergeCell ref="C28:G28"/>
    <mergeCell ref="C29:G29"/>
    <mergeCell ref="C30:G30"/>
    <mergeCell ref="C31:G31"/>
    <mergeCell ref="C32:G32"/>
    <mergeCell ref="C23:G23"/>
    <mergeCell ref="C24:G24"/>
    <mergeCell ref="C25:G25"/>
    <mergeCell ref="C26:G26"/>
    <mergeCell ref="C27:G27"/>
    <mergeCell ref="C15:G15"/>
    <mergeCell ref="C16:G16"/>
    <mergeCell ref="C17:G17"/>
    <mergeCell ref="C14:G14"/>
    <mergeCell ref="C10:G10"/>
    <mergeCell ref="C11:G11"/>
    <mergeCell ref="C12:G12"/>
    <mergeCell ref="C13:G13"/>
    <mergeCell ref="C18:G18"/>
    <mergeCell ref="C19:G19"/>
    <mergeCell ref="C20:G20"/>
    <mergeCell ref="C22:G22"/>
    <mergeCell ref="C21:G21"/>
    <mergeCell ref="A9:G9"/>
    <mergeCell ref="A1:L1"/>
    <mergeCell ref="I6:I7"/>
    <mergeCell ref="J6:J7"/>
    <mergeCell ref="K6:L6"/>
    <mergeCell ref="C8:G8"/>
    <mergeCell ref="A3:L3"/>
    <mergeCell ref="H6:H7"/>
    <mergeCell ref="A6:A7"/>
    <mergeCell ref="B6:B7"/>
    <mergeCell ref="C6:G7"/>
  </mergeCells>
  <phoneticPr fontId="11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verticalDpi="597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2"/>
  <sheetViews>
    <sheetView view="pageBreakPreview" topLeftCell="A7" zoomScale="85" zoomScaleNormal="100" zoomScaleSheetLayoutView="85" workbookViewId="0">
      <selection activeCell="L11" sqref="L11"/>
    </sheetView>
  </sheetViews>
  <sheetFormatPr defaultRowHeight="12.75" x14ac:dyDescent="0.2"/>
  <cols>
    <col min="1" max="1" width="5.28515625" style="6" customWidth="1"/>
    <col min="2" max="2" width="11" customWidth="1"/>
    <col min="7" max="7" width="10.140625" customWidth="1"/>
    <col min="8" max="8" width="11.5703125" customWidth="1"/>
    <col min="9" max="9" width="13" customWidth="1"/>
    <col min="10" max="10" width="13.140625" customWidth="1"/>
    <col min="11" max="12" width="11.5703125" style="7" customWidth="1"/>
    <col min="14" max="14" width="13.140625" bestFit="1" customWidth="1"/>
  </cols>
  <sheetData>
    <row r="1" spans="1:14" ht="15.75" x14ac:dyDescent="0.25">
      <c r="C1" s="301" t="s">
        <v>10</v>
      </c>
      <c r="D1" s="301"/>
      <c r="E1" s="301"/>
      <c r="F1" s="301"/>
      <c r="G1" s="301"/>
      <c r="H1" s="301"/>
      <c r="I1" s="301"/>
      <c r="J1" s="301"/>
      <c r="K1" s="301"/>
    </row>
    <row r="3" spans="1:14" ht="23.25" x14ac:dyDescent="0.35">
      <c r="A3" s="302" t="s">
        <v>11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</row>
    <row r="5" spans="1:14" ht="13.5" thickBot="1" x14ac:dyDescent="0.25"/>
    <row r="6" spans="1:14" x14ac:dyDescent="0.2">
      <c r="A6" s="269" t="s">
        <v>0</v>
      </c>
      <c r="B6" s="271" t="s">
        <v>1</v>
      </c>
      <c r="C6" s="273" t="s">
        <v>27</v>
      </c>
      <c r="D6" s="274"/>
      <c r="E6" s="274"/>
      <c r="F6" s="274"/>
      <c r="G6" s="292"/>
      <c r="H6" s="271" t="s">
        <v>2</v>
      </c>
      <c r="I6" s="271" t="s">
        <v>3</v>
      </c>
      <c r="J6" s="271" t="s">
        <v>97</v>
      </c>
      <c r="K6" s="303" t="s">
        <v>69</v>
      </c>
      <c r="L6" s="304"/>
    </row>
    <row r="7" spans="1:14" s="3" customFormat="1" ht="39" thickBot="1" x14ac:dyDescent="0.25">
      <c r="A7" s="270"/>
      <c r="B7" s="272"/>
      <c r="C7" s="275"/>
      <c r="D7" s="276"/>
      <c r="E7" s="276"/>
      <c r="F7" s="276"/>
      <c r="G7" s="293"/>
      <c r="H7" s="272"/>
      <c r="I7" s="272"/>
      <c r="J7" s="272"/>
      <c r="K7" s="8" t="s">
        <v>5</v>
      </c>
      <c r="L7" s="9" t="s">
        <v>6</v>
      </c>
    </row>
    <row r="8" spans="1:14" ht="13.5" thickBot="1" x14ac:dyDescent="0.25">
      <c r="A8" s="14">
        <v>1</v>
      </c>
      <c r="B8" s="137">
        <v>2</v>
      </c>
      <c r="C8" s="287">
        <v>3</v>
      </c>
      <c r="D8" s="288"/>
      <c r="E8" s="288"/>
      <c r="F8" s="288"/>
      <c r="G8" s="289"/>
      <c r="H8" s="137">
        <v>4</v>
      </c>
      <c r="I8" s="137">
        <v>5</v>
      </c>
      <c r="J8" s="137">
        <v>6</v>
      </c>
      <c r="K8" s="137">
        <v>7</v>
      </c>
      <c r="L8" s="16">
        <v>8</v>
      </c>
    </row>
    <row r="9" spans="1:14" ht="22.5" customHeight="1" x14ac:dyDescent="0.25">
      <c r="A9" s="298" t="s">
        <v>12</v>
      </c>
      <c r="B9" s="299"/>
      <c r="C9" s="299"/>
      <c r="D9" s="299"/>
      <c r="E9" s="299"/>
      <c r="F9" s="299"/>
      <c r="G9" s="299"/>
      <c r="H9" s="299"/>
      <c r="I9" s="299"/>
      <c r="J9" s="300"/>
      <c r="K9" s="114">
        <f>SUM(K10:K36)</f>
        <v>0</v>
      </c>
      <c r="L9" s="115">
        <f>SUM(L10:L36)</f>
        <v>0</v>
      </c>
      <c r="N9" s="7"/>
    </row>
    <row r="10" spans="1:14" s="166" customFormat="1" ht="20.100000000000001" customHeight="1" x14ac:dyDescent="0.25">
      <c r="A10" s="173" t="s">
        <v>35</v>
      </c>
      <c r="B10" s="160"/>
      <c r="C10" s="279"/>
      <c r="D10" s="279"/>
      <c r="E10" s="279"/>
      <c r="F10" s="279"/>
      <c r="G10" s="279"/>
      <c r="H10" s="201" t="s">
        <v>122</v>
      </c>
      <c r="I10" s="202">
        <v>1</v>
      </c>
      <c r="J10" s="161">
        <f>K10/I36*1000</f>
        <v>0</v>
      </c>
      <c r="K10" s="167">
        <v>0</v>
      </c>
      <c r="L10" s="163">
        <f>SUM(L11:L15)</f>
        <v>0</v>
      </c>
    </row>
    <row r="11" spans="1:14" s="166" customFormat="1" ht="20.100000000000001" customHeight="1" x14ac:dyDescent="0.25">
      <c r="A11" s="173" t="s">
        <v>36</v>
      </c>
      <c r="B11" s="160"/>
      <c r="C11" s="305"/>
      <c r="D11" s="306"/>
      <c r="E11" s="306"/>
      <c r="F11" s="306"/>
      <c r="G11" s="307"/>
      <c r="H11" s="201" t="s">
        <v>122</v>
      </c>
      <c r="I11" s="202">
        <v>1</v>
      </c>
      <c r="J11" s="161">
        <f>K11/I11*1000</f>
        <v>0</v>
      </c>
      <c r="K11" s="167">
        <v>0</v>
      </c>
      <c r="L11" s="163">
        <f t="shared" ref="L11:L12" si="0">K11*1.23</f>
        <v>0</v>
      </c>
      <c r="N11" s="203"/>
    </row>
    <row r="12" spans="1:14" s="166" customFormat="1" ht="20.100000000000001" customHeight="1" x14ac:dyDescent="0.25">
      <c r="A12" s="173" t="s">
        <v>41</v>
      </c>
      <c r="B12" s="160"/>
      <c r="C12" s="305"/>
      <c r="D12" s="306"/>
      <c r="E12" s="306"/>
      <c r="F12" s="306"/>
      <c r="G12" s="307"/>
      <c r="H12" s="201" t="s">
        <v>122</v>
      </c>
      <c r="I12" s="202">
        <v>1</v>
      </c>
      <c r="J12" s="161">
        <f t="shared" ref="J12" si="1">K12/I12*1000</f>
        <v>0</v>
      </c>
      <c r="K12" s="167">
        <v>0</v>
      </c>
      <c r="L12" s="163">
        <f t="shared" si="0"/>
        <v>0</v>
      </c>
    </row>
    <row r="13" spans="1:14" s="166" customFormat="1" ht="20.100000000000001" customHeight="1" x14ac:dyDescent="0.25">
      <c r="A13" s="173" t="s">
        <v>42</v>
      </c>
      <c r="B13" s="160"/>
      <c r="C13" s="305"/>
      <c r="D13" s="306"/>
      <c r="E13" s="306"/>
      <c r="F13" s="306"/>
      <c r="G13" s="307"/>
      <c r="H13" s="201" t="s">
        <v>122</v>
      </c>
      <c r="I13" s="202">
        <v>1</v>
      </c>
      <c r="J13" s="161">
        <f t="shared" ref="J13" si="2">K13/I13*1000</f>
        <v>0</v>
      </c>
      <c r="K13" s="167">
        <v>0</v>
      </c>
      <c r="L13" s="163">
        <f t="shared" ref="L13" si="3">K13*1.23</f>
        <v>0</v>
      </c>
    </row>
    <row r="14" spans="1:14" s="166" customFormat="1" ht="20.100000000000001" customHeight="1" x14ac:dyDescent="0.25">
      <c r="A14" s="173" t="s">
        <v>52</v>
      </c>
      <c r="B14" s="160"/>
      <c r="C14" s="305"/>
      <c r="D14" s="306"/>
      <c r="E14" s="306"/>
      <c r="F14" s="306"/>
      <c r="G14" s="307"/>
      <c r="H14" s="201" t="s">
        <v>122</v>
      </c>
      <c r="I14" s="202">
        <v>1</v>
      </c>
      <c r="J14" s="161">
        <f t="shared" ref="J14:J22" si="4">K14/I14*1000</f>
        <v>0</v>
      </c>
      <c r="K14" s="167">
        <v>0</v>
      </c>
      <c r="L14" s="163">
        <f t="shared" ref="L14:L22" si="5">K14*1.23</f>
        <v>0</v>
      </c>
      <c r="N14" s="203"/>
    </row>
    <row r="15" spans="1:14" s="166" customFormat="1" ht="20.100000000000001" customHeight="1" x14ac:dyDescent="0.25">
      <c r="A15" s="173" t="s">
        <v>61</v>
      </c>
      <c r="B15" s="160"/>
      <c r="C15" s="305"/>
      <c r="D15" s="306"/>
      <c r="E15" s="306"/>
      <c r="F15" s="306"/>
      <c r="G15" s="307"/>
      <c r="H15" s="201" t="s">
        <v>122</v>
      </c>
      <c r="I15" s="202">
        <v>1</v>
      </c>
      <c r="J15" s="161">
        <f t="shared" si="4"/>
        <v>0</v>
      </c>
      <c r="K15" s="167">
        <v>0</v>
      </c>
      <c r="L15" s="163">
        <f>K15*1.23</f>
        <v>0</v>
      </c>
    </row>
    <row r="16" spans="1:14" s="166" customFormat="1" ht="20.100000000000001" customHeight="1" x14ac:dyDescent="0.25">
      <c r="A16" s="173" t="s">
        <v>62</v>
      </c>
      <c r="B16" s="160"/>
      <c r="C16" s="308"/>
      <c r="D16" s="297"/>
      <c r="E16" s="297"/>
      <c r="F16" s="297"/>
      <c r="G16" s="297"/>
      <c r="H16" s="201" t="s">
        <v>122</v>
      </c>
      <c r="I16" s="202">
        <v>1</v>
      </c>
      <c r="J16" s="161">
        <f t="shared" si="4"/>
        <v>0</v>
      </c>
      <c r="K16" s="167">
        <v>0</v>
      </c>
      <c r="L16" s="163">
        <f t="shared" si="5"/>
        <v>0</v>
      </c>
      <c r="N16" s="203"/>
    </row>
    <row r="17" spans="1:14" s="166" customFormat="1" ht="20.100000000000001" customHeight="1" x14ac:dyDescent="0.25">
      <c r="A17" s="173" t="s">
        <v>63</v>
      </c>
      <c r="B17" s="160"/>
      <c r="C17" s="308"/>
      <c r="D17" s="297"/>
      <c r="E17" s="297"/>
      <c r="F17" s="297"/>
      <c r="G17" s="297"/>
      <c r="H17" s="201" t="s">
        <v>122</v>
      </c>
      <c r="I17" s="202">
        <v>1</v>
      </c>
      <c r="J17" s="161">
        <f t="shared" si="4"/>
        <v>0</v>
      </c>
      <c r="K17" s="167">
        <v>0</v>
      </c>
      <c r="L17" s="163">
        <f t="shared" si="5"/>
        <v>0</v>
      </c>
    </row>
    <row r="18" spans="1:14" s="166" customFormat="1" ht="20.100000000000001" customHeight="1" x14ac:dyDescent="0.25">
      <c r="A18" s="173" t="s">
        <v>74</v>
      </c>
      <c r="B18" s="160"/>
      <c r="C18" s="308"/>
      <c r="D18" s="297"/>
      <c r="E18" s="297"/>
      <c r="F18" s="297"/>
      <c r="G18" s="297"/>
      <c r="H18" s="201" t="s">
        <v>122</v>
      </c>
      <c r="I18" s="202">
        <v>1</v>
      </c>
      <c r="J18" s="161">
        <f t="shared" si="4"/>
        <v>0</v>
      </c>
      <c r="K18" s="167">
        <v>0</v>
      </c>
      <c r="L18" s="163">
        <f t="shared" si="5"/>
        <v>0</v>
      </c>
    </row>
    <row r="19" spans="1:14" s="166" customFormat="1" ht="20.100000000000001" customHeight="1" x14ac:dyDescent="0.25">
      <c r="A19" s="173" t="s">
        <v>75</v>
      </c>
      <c r="B19" s="160"/>
      <c r="C19" s="308"/>
      <c r="D19" s="297"/>
      <c r="E19" s="297"/>
      <c r="F19" s="297"/>
      <c r="G19" s="297"/>
      <c r="H19" s="201" t="s">
        <v>122</v>
      </c>
      <c r="I19" s="202">
        <v>1</v>
      </c>
      <c r="J19" s="161">
        <f t="shared" si="4"/>
        <v>0</v>
      </c>
      <c r="K19" s="167">
        <v>0</v>
      </c>
      <c r="L19" s="163">
        <f t="shared" si="5"/>
        <v>0</v>
      </c>
    </row>
    <row r="20" spans="1:14" s="166" customFormat="1" ht="20.100000000000001" customHeight="1" x14ac:dyDescent="0.25">
      <c r="A20" s="173" t="s">
        <v>76</v>
      </c>
      <c r="B20" s="160"/>
      <c r="C20" s="308"/>
      <c r="D20" s="297"/>
      <c r="E20" s="297"/>
      <c r="F20" s="297"/>
      <c r="G20" s="297"/>
      <c r="H20" s="201" t="s">
        <v>122</v>
      </c>
      <c r="I20" s="202">
        <v>1</v>
      </c>
      <c r="J20" s="161">
        <f t="shared" si="4"/>
        <v>0</v>
      </c>
      <c r="K20" s="167">
        <v>0</v>
      </c>
      <c r="L20" s="163">
        <f t="shared" si="5"/>
        <v>0</v>
      </c>
    </row>
    <row r="21" spans="1:14" s="166" customFormat="1" ht="20.100000000000001" customHeight="1" x14ac:dyDescent="0.25">
      <c r="A21" s="173" t="s">
        <v>77</v>
      </c>
      <c r="B21" s="160"/>
      <c r="C21" s="308"/>
      <c r="D21" s="297"/>
      <c r="E21" s="297"/>
      <c r="F21" s="297"/>
      <c r="G21" s="297"/>
      <c r="H21" s="201" t="s">
        <v>122</v>
      </c>
      <c r="I21" s="202">
        <v>1</v>
      </c>
      <c r="J21" s="161">
        <f t="shared" si="4"/>
        <v>0</v>
      </c>
      <c r="K21" s="167">
        <v>0</v>
      </c>
      <c r="L21" s="163">
        <f t="shared" si="5"/>
        <v>0</v>
      </c>
    </row>
    <row r="22" spans="1:14" s="166" customFormat="1" ht="20.100000000000001" customHeight="1" x14ac:dyDescent="0.25">
      <c r="A22" s="173" t="s">
        <v>110</v>
      </c>
      <c r="B22" s="160"/>
      <c r="C22" s="308"/>
      <c r="D22" s="297"/>
      <c r="E22" s="297"/>
      <c r="F22" s="297"/>
      <c r="G22" s="297"/>
      <c r="H22" s="201" t="s">
        <v>122</v>
      </c>
      <c r="I22" s="202">
        <v>1</v>
      </c>
      <c r="J22" s="161">
        <f t="shared" si="4"/>
        <v>0</v>
      </c>
      <c r="K22" s="167">
        <v>0</v>
      </c>
      <c r="L22" s="163">
        <f t="shared" si="5"/>
        <v>0</v>
      </c>
    </row>
    <row r="23" spans="1:14" s="166" customFormat="1" ht="20.100000000000001" customHeight="1" x14ac:dyDescent="0.25">
      <c r="A23" s="173" t="s">
        <v>111</v>
      </c>
      <c r="B23" s="204"/>
      <c r="C23" s="309"/>
      <c r="D23" s="310"/>
      <c r="E23" s="310"/>
      <c r="F23" s="310"/>
      <c r="G23" s="310"/>
      <c r="H23" s="205" t="s">
        <v>30</v>
      </c>
      <c r="I23" s="202">
        <v>1</v>
      </c>
      <c r="J23" s="206">
        <f>K23/I23*1000</f>
        <v>0</v>
      </c>
      <c r="K23" s="167">
        <v>0</v>
      </c>
      <c r="L23" s="207">
        <f t="shared" ref="L23:L36" si="6">K23*1.23</f>
        <v>0</v>
      </c>
      <c r="N23" s="203"/>
    </row>
    <row r="24" spans="1:14" s="166" customFormat="1" ht="20.100000000000001" customHeight="1" x14ac:dyDescent="0.25">
      <c r="A24" s="173" t="s">
        <v>113</v>
      </c>
      <c r="B24" s="160"/>
      <c r="C24" s="305"/>
      <c r="D24" s="306"/>
      <c r="E24" s="306"/>
      <c r="F24" s="306"/>
      <c r="G24" s="307"/>
      <c r="H24" s="201" t="s">
        <v>122</v>
      </c>
      <c r="I24" s="202">
        <v>1</v>
      </c>
      <c r="J24" s="161">
        <f t="shared" ref="J24:J34" si="7">K24/I24*1000</f>
        <v>0</v>
      </c>
      <c r="K24" s="167">
        <v>0</v>
      </c>
      <c r="L24" s="163">
        <f t="shared" si="6"/>
        <v>0</v>
      </c>
    </row>
    <row r="25" spans="1:14" s="166" customFormat="1" ht="20.100000000000001" customHeight="1" x14ac:dyDescent="0.25">
      <c r="A25" s="173" t="s">
        <v>114</v>
      </c>
      <c r="B25" s="160"/>
      <c r="C25" s="305"/>
      <c r="D25" s="306"/>
      <c r="E25" s="306"/>
      <c r="F25" s="306"/>
      <c r="G25" s="307"/>
      <c r="H25" s="201" t="s">
        <v>122</v>
      </c>
      <c r="I25" s="202">
        <v>1</v>
      </c>
      <c r="J25" s="161">
        <f t="shared" si="7"/>
        <v>0</v>
      </c>
      <c r="K25" s="167">
        <v>0</v>
      </c>
      <c r="L25" s="163">
        <f t="shared" si="6"/>
        <v>0</v>
      </c>
    </row>
    <row r="26" spans="1:14" s="166" customFormat="1" ht="20.100000000000001" customHeight="1" x14ac:dyDescent="0.25">
      <c r="A26" s="173" t="s">
        <v>115</v>
      </c>
      <c r="B26" s="160"/>
      <c r="C26" s="305"/>
      <c r="D26" s="306"/>
      <c r="E26" s="306"/>
      <c r="F26" s="306"/>
      <c r="G26" s="307"/>
      <c r="H26" s="201" t="s">
        <v>122</v>
      </c>
      <c r="I26" s="202">
        <v>1</v>
      </c>
      <c r="J26" s="161">
        <f t="shared" si="7"/>
        <v>0</v>
      </c>
      <c r="K26" s="167">
        <v>0</v>
      </c>
      <c r="L26" s="163">
        <f t="shared" si="6"/>
        <v>0</v>
      </c>
      <c r="N26" s="203"/>
    </row>
    <row r="27" spans="1:14" s="166" customFormat="1" ht="20.100000000000001" customHeight="1" x14ac:dyDescent="0.25">
      <c r="A27" s="173" t="s">
        <v>116</v>
      </c>
      <c r="B27" s="160"/>
      <c r="C27" s="305"/>
      <c r="D27" s="306"/>
      <c r="E27" s="306"/>
      <c r="F27" s="306"/>
      <c r="G27" s="307"/>
      <c r="H27" s="201" t="s">
        <v>122</v>
      </c>
      <c r="I27" s="202">
        <v>1</v>
      </c>
      <c r="J27" s="161">
        <f t="shared" si="7"/>
        <v>0</v>
      </c>
      <c r="K27" s="167">
        <v>0</v>
      </c>
      <c r="L27" s="163">
        <f>K27*1.23</f>
        <v>0</v>
      </c>
    </row>
    <row r="28" spans="1:14" s="166" customFormat="1" ht="20.100000000000001" customHeight="1" x14ac:dyDescent="0.25">
      <c r="A28" s="173" t="s">
        <v>117</v>
      </c>
      <c r="B28" s="160"/>
      <c r="C28" s="308"/>
      <c r="D28" s="297"/>
      <c r="E28" s="297"/>
      <c r="F28" s="297"/>
      <c r="G28" s="297"/>
      <c r="H28" s="201" t="s">
        <v>122</v>
      </c>
      <c r="I28" s="202">
        <v>1</v>
      </c>
      <c r="J28" s="161">
        <f t="shared" si="7"/>
        <v>0</v>
      </c>
      <c r="K28" s="167">
        <v>0</v>
      </c>
      <c r="L28" s="163">
        <f t="shared" ref="L28:L35" si="8">K28*1.23</f>
        <v>0</v>
      </c>
      <c r="N28" s="203"/>
    </row>
    <row r="29" spans="1:14" s="166" customFormat="1" ht="20.100000000000001" customHeight="1" x14ac:dyDescent="0.25">
      <c r="A29" s="173" t="s">
        <v>118</v>
      </c>
      <c r="B29" s="160"/>
      <c r="C29" s="308"/>
      <c r="D29" s="297"/>
      <c r="E29" s="297"/>
      <c r="F29" s="297"/>
      <c r="G29" s="297"/>
      <c r="H29" s="201" t="s">
        <v>122</v>
      </c>
      <c r="I29" s="202">
        <v>1</v>
      </c>
      <c r="J29" s="161">
        <f t="shared" si="7"/>
        <v>0</v>
      </c>
      <c r="K29" s="167">
        <v>0</v>
      </c>
      <c r="L29" s="163">
        <f t="shared" si="8"/>
        <v>0</v>
      </c>
    </row>
    <row r="30" spans="1:14" s="166" customFormat="1" ht="20.100000000000001" customHeight="1" x14ac:dyDescent="0.25">
      <c r="A30" s="173" t="s">
        <v>119</v>
      </c>
      <c r="B30" s="160"/>
      <c r="C30" s="308"/>
      <c r="D30" s="297"/>
      <c r="E30" s="297"/>
      <c r="F30" s="297"/>
      <c r="G30" s="297"/>
      <c r="H30" s="201" t="s">
        <v>122</v>
      </c>
      <c r="I30" s="202">
        <v>1</v>
      </c>
      <c r="J30" s="161">
        <f t="shared" si="7"/>
        <v>0</v>
      </c>
      <c r="K30" s="167">
        <v>0</v>
      </c>
      <c r="L30" s="163">
        <f t="shared" si="8"/>
        <v>0</v>
      </c>
    </row>
    <row r="31" spans="1:14" s="166" customFormat="1" ht="20.100000000000001" customHeight="1" x14ac:dyDescent="0.25">
      <c r="A31" s="173" t="s">
        <v>120</v>
      </c>
      <c r="B31" s="160"/>
      <c r="C31" s="308"/>
      <c r="D31" s="297"/>
      <c r="E31" s="297"/>
      <c r="F31" s="297"/>
      <c r="G31" s="297"/>
      <c r="H31" s="201" t="s">
        <v>122</v>
      </c>
      <c r="I31" s="202">
        <v>1</v>
      </c>
      <c r="J31" s="161">
        <f t="shared" si="7"/>
        <v>0</v>
      </c>
      <c r="K31" s="167">
        <v>0</v>
      </c>
      <c r="L31" s="163">
        <f t="shared" si="8"/>
        <v>0</v>
      </c>
    </row>
    <row r="32" spans="1:14" s="166" customFormat="1" ht="20.100000000000001" customHeight="1" x14ac:dyDescent="0.25">
      <c r="A32" s="173" t="s">
        <v>121</v>
      </c>
      <c r="B32" s="160"/>
      <c r="C32" s="308"/>
      <c r="D32" s="297"/>
      <c r="E32" s="297"/>
      <c r="F32" s="297"/>
      <c r="G32" s="297"/>
      <c r="H32" s="201" t="s">
        <v>122</v>
      </c>
      <c r="I32" s="202">
        <v>1</v>
      </c>
      <c r="J32" s="161">
        <f t="shared" si="7"/>
        <v>0</v>
      </c>
      <c r="K32" s="167">
        <v>0</v>
      </c>
      <c r="L32" s="163">
        <f t="shared" si="8"/>
        <v>0</v>
      </c>
    </row>
    <row r="33" spans="1:14" s="166" customFormat="1" ht="20.100000000000001" customHeight="1" x14ac:dyDescent="0.25">
      <c r="A33" s="173" t="s">
        <v>123</v>
      </c>
      <c r="B33" s="160"/>
      <c r="C33" s="308"/>
      <c r="D33" s="297"/>
      <c r="E33" s="297"/>
      <c r="F33" s="297"/>
      <c r="G33" s="297"/>
      <c r="H33" s="201" t="s">
        <v>122</v>
      </c>
      <c r="I33" s="202">
        <v>1</v>
      </c>
      <c r="J33" s="161">
        <f t="shared" si="7"/>
        <v>0</v>
      </c>
      <c r="K33" s="167">
        <v>0</v>
      </c>
      <c r="L33" s="163">
        <f t="shared" si="8"/>
        <v>0</v>
      </c>
    </row>
    <row r="34" spans="1:14" s="166" customFormat="1" ht="20.100000000000001" customHeight="1" x14ac:dyDescent="0.25">
      <c r="A34" s="173" t="s">
        <v>124</v>
      </c>
      <c r="B34" s="160"/>
      <c r="C34" s="308"/>
      <c r="D34" s="297"/>
      <c r="E34" s="297"/>
      <c r="F34" s="297"/>
      <c r="G34" s="297"/>
      <c r="H34" s="201" t="s">
        <v>122</v>
      </c>
      <c r="I34" s="202">
        <v>1</v>
      </c>
      <c r="J34" s="161">
        <f t="shared" si="7"/>
        <v>0</v>
      </c>
      <c r="K34" s="167">
        <v>0</v>
      </c>
      <c r="L34" s="163">
        <f t="shared" si="8"/>
        <v>0</v>
      </c>
    </row>
    <row r="35" spans="1:14" s="166" customFormat="1" ht="20.100000000000001" customHeight="1" x14ac:dyDescent="0.25">
      <c r="A35" s="173" t="s">
        <v>125</v>
      </c>
      <c r="B35" s="204"/>
      <c r="C35" s="309"/>
      <c r="D35" s="310"/>
      <c r="E35" s="310"/>
      <c r="F35" s="310"/>
      <c r="G35" s="310"/>
      <c r="H35" s="205" t="s">
        <v>30</v>
      </c>
      <c r="I35" s="202">
        <v>1</v>
      </c>
      <c r="J35" s="206">
        <f>K35/I35*1000</f>
        <v>0</v>
      </c>
      <c r="K35" s="167">
        <v>0</v>
      </c>
      <c r="L35" s="207">
        <f t="shared" si="8"/>
        <v>0</v>
      </c>
      <c r="N35" s="203"/>
    </row>
    <row r="36" spans="1:14" s="166" customFormat="1" ht="20.100000000000001" customHeight="1" x14ac:dyDescent="0.25">
      <c r="A36" s="173" t="s">
        <v>126</v>
      </c>
      <c r="B36" s="160"/>
      <c r="C36" s="279"/>
      <c r="D36" s="297"/>
      <c r="E36" s="297"/>
      <c r="F36" s="297"/>
      <c r="G36" s="297"/>
      <c r="H36" s="201" t="s">
        <v>30</v>
      </c>
      <c r="I36" s="202">
        <v>1</v>
      </c>
      <c r="J36" s="161">
        <f>K36/I36*1000</f>
        <v>0</v>
      </c>
      <c r="K36" s="167">
        <v>0</v>
      </c>
      <c r="L36" s="163">
        <f t="shared" si="6"/>
        <v>0</v>
      </c>
      <c r="N36" s="203"/>
    </row>
    <row r="37" spans="1:14" ht="22.5" customHeight="1" x14ac:dyDescent="0.2"/>
    <row r="38" spans="1:14" x14ac:dyDescent="0.2">
      <c r="A38"/>
      <c r="G38" s="59"/>
      <c r="H38" s="60"/>
      <c r="K38"/>
      <c r="L38"/>
    </row>
    <row r="39" spans="1:14" x14ac:dyDescent="0.2">
      <c r="A39"/>
      <c r="H39" s="7"/>
      <c r="K39"/>
      <c r="L39"/>
    </row>
    <row r="40" spans="1:14" x14ac:dyDescent="0.2">
      <c r="A40"/>
      <c r="G40" s="7"/>
      <c r="H40" s="60"/>
      <c r="K40"/>
      <c r="L40"/>
    </row>
    <row r="41" spans="1:14" x14ac:dyDescent="0.2">
      <c r="A41"/>
      <c r="K41"/>
      <c r="L41"/>
    </row>
    <row r="42" spans="1:14" x14ac:dyDescent="0.2">
      <c r="A42"/>
      <c r="K42"/>
      <c r="L42"/>
    </row>
    <row r="50" spans="3:11" x14ac:dyDescent="0.2">
      <c r="C50" s="142"/>
    </row>
    <row r="52" spans="3:11" ht="15.75" x14ac:dyDescent="0.25">
      <c r="K52" s="34"/>
    </row>
  </sheetData>
  <mergeCells count="38">
    <mergeCell ref="C33:G33"/>
    <mergeCell ref="C34:G34"/>
    <mergeCell ref="C35:G35"/>
    <mergeCell ref="C28:G28"/>
    <mergeCell ref="C29:G29"/>
    <mergeCell ref="C30:G30"/>
    <mergeCell ref="C31:G31"/>
    <mergeCell ref="C32:G32"/>
    <mergeCell ref="C26:G26"/>
    <mergeCell ref="C27:G27"/>
    <mergeCell ref="C13:G13"/>
    <mergeCell ref="C19:G19"/>
    <mergeCell ref="C20:G20"/>
    <mergeCell ref="C22:G22"/>
    <mergeCell ref="C21:G21"/>
    <mergeCell ref="C18:G18"/>
    <mergeCell ref="C23:G23"/>
    <mergeCell ref="C15:G15"/>
    <mergeCell ref="C17:G17"/>
    <mergeCell ref="C16:G16"/>
    <mergeCell ref="C24:G24"/>
    <mergeCell ref="C25:G25"/>
    <mergeCell ref="C36:G36"/>
    <mergeCell ref="A9:J9"/>
    <mergeCell ref="C10:G10"/>
    <mergeCell ref="C1:K1"/>
    <mergeCell ref="C8:G8"/>
    <mergeCell ref="A3:L3"/>
    <mergeCell ref="A6:A7"/>
    <mergeCell ref="B6:B7"/>
    <mergeCell ref="C6:G7"/>
    <mergeCell ref="H6:H7"/>
    <mergeCell ref="I6:I7"/>
    <mergeCell ref="J6:J7"/>
    <mergeCell ref="K6:L6"/>
    <mergeCell ref="C11:G11"/>
    <mergeCell ref="C12:G12"/>
    <mergeCell ref="C14:G14"/>
  </mergeCells>
  <phoneticPr fontId="11" type="noConversion"/>
  <printOptions horizontalCentered="1"/>
  <pageMargins left="0.78740157480314965" right="0.23622047244094491" top="0.70866141732283472" bottom="0.59055118110236227" header="0.31496062992125984" footer="0.31496062992125984"/>
  <pageSetup paperSize="9" scale="76" orientation="portrait" verticalDpi="597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43"/>
  <sheetViews>
    <sheetView view="pageBreakPreview" zoomScale="85" zoomScaleNormal="100" zoomScaleSheetLayoutView="85" workbookViewId="0">
      <selection activeCell="M9" sqref="M9"/>
    </sheetView>
  </sheetViews>
  <sheetFormatPr defaultRowHeight="12.75" x14ac:dyDescent="0.2"/>
  <cols>
    <col min="1" max="1" width="5.28515625" customWidth="1"/>
    <col min="2" max="2" width="11" customWidth="1"/>
    <col min="6" max="6" width="10.42578125" customWidth="1"/>
    <col min="7" max="7" width="12" customWidth="1"/>
    <col min="8" max="8" width="11.5703125" customWidth="1"/>
    <col min="9" max="9" width="13" customWidth="1"/>
    <col min="10" max="10" width="13.140625" customWidth="1"/>
    <col min="11" max="12" width="11.5703125" customWidth="1"/>
    <col min="13" max="13" width="13.140625" bestFit="1" customWidth="1"/>
  </cols>
  <sheetData>
    <row r="1" spans="1:13" ht="15.75" x14ac:dyDescent="0.25">
      <c r="A1" s="286" t="s">
        <v>65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</row>
    <row r="3" spans="1:13" ht="21.75" x14ac:dyDescent="0.3">
      <c r="A3" s="314" t="s">
        <v>64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</row>
    <row r="5" spans="1:13" ht="13.5" thickBot="1" x14ac:dyDescent="0.25"/>
    <row r="6" spans="1:13" ht="19.5" customHeight="1" x14ac:dyDescent="0.2">
      <c r="A6" s="269" t="s">
        <v>0</v>
      </c>
      <c r="B6" s="271" t="s">
        <v>1</v>
      </c>
      <c r="C6" s="273" t="s">
        <v>55</v>
      </c>
      <c r="D6" s="274"/>
      <c r="E6" s="274"/>
      <c r="F6" s="274"/>
      <c r="G6" s="271" t="s">
        <v>2</v>
      </c>
      <c r="H6" s="271" t="s">
        <v>3</v>
      </c>
      <c r="I6" s="271" t="s">
        <v>97</v>
      </c>
      <c r="J6" s="277" t="s">
        <v>69</v>
      </c>
      <c r="K6" s="278"/>
    </row>
    <row r="7" spans="1:13" ht="39" thickBot="1" x14ac:dyDescent="0.25">
      <c r="A7" s="270"/>
      <c r="B7" s="272"/>
      <c r="C7" s="275"/>
      <c r="D7" s="276"/>
      <c r="E7" s="276"/>
      <c r="F7" s="276"/>
      <c r="G7" s="272"/>
      <c r="H7" s="272"/>
      <c r="I7" s="272"/>
      <c r="J7" s="138" t="s">
        <v>5</v>
      </c>
      <c r="K7" s="2" t="s">
        <v>6</v>
      </c>
    </row>
    <row r="8" spans="1:13" ht="13.5" thickBot="1" x14ac:dyDescent="0.25">
      <c r="A8" s="14">
        <v>1</v>
      </c>
      <c r="B8" s="137">
        <v>2</v>
      </c>
      <c r="C8" s="287">
        <v>3</v>
      </c>
      <c r="D8" s="288"/>
      <c r="E8" s="288"/>
      <c r="F8" s="288"/>
      <c r="G8" s="137">
        <v>4</v>
      </c>
      <c r="H8" s="137">
        <v>5</v>
      </c>
      <c r="I8" s="137">
        <v>6</v>
      </c>
      <c r="J8" s="137">
        <v>7</v>
      </c>
      <c r="K8" s="16">
        <v>8</v>
      </c>
    </row>
    <row r="9" spans="1:13" ht="29.25" customHeight="1" x14ac:dyDescent="0.2">
      <c r="A9" s="315" t="s">
        <v>72</v>
      </c>
      <c r="B9" s="316"/>
      <c r="C9" s="316"/>
      <c r="D9" s="316"/>
      <c r="E9" s="316"/>
      <c r="F9" s="316"/>
      <c r="G9" s="316"/>
      <c r="H9" s="316"/>
      <c r="I9" s="316"/>
      <c r="J9" s="48">
        <f>SUM(J10:J30)</f>
        <v>0</v>
      </c>
      <c r="K9" s="49">
        <f>SUM(K10:K30)</f>
        <v>0</v>
      </c>
    </row>
    <row r="10" spans="1:13" s="194" customFormat="1" ht="21.95" customHeight="1" x14ac:dyDescent="0.25">
      <c r="A10" s="190" t="s">
        <v>35</v>
      </c>
      <c r="B10" s="160"/>
      <c r="C10" s="305"/>
      <c r="D10" s="306"/>
      <c r="E10" s="306"/>
      <c r="F10" s="307"/>
      <c r="G10" s="191" t="s">
        <v>39</v>
      </c>
      <c r="H10" s="192">
        <v>1</v>
      </c>
      <c r="I10" s="161">
        <f t="shared" ref="I10:I30" si="0">J10/H10*1000</f>
        <v>0</v>
      </c>
      <c r="J10" s="193">
        <v>0</v>
      </c>
      <c r="K10" s="163">
        <f t="shared" ref="K10:K30" si="1">J10*1.23</f>
        <v>0</v>
      </c>
      <c r="M10" s="195"/>
    </row>
    <row r="11" spans="1:13" s="194" customFormat="1" ht="21.95" customHeight="1" x14ac:dyDescent="0.25">
      <c r="A11" s="190" t="s">
        <v>36</v>
      </c>
      <c r="B11" s="160"/>
      <c r="C11" s="305"/>
      <c r="D11" s="306"/>
      <c r="E11" s="306"/>
      <c r="F11" s="307"/>
      <c r="G11" s="191" t="s">
        <v>39</v>
      </c>
      <c r="H11" s="192">
        <v>1</v>
      </c>
      <c r="I11" s="161">
        <f t="shared" si="0"/>
        <v>0</v>
      </c>
      <c r="J11" s="193">
        <v>0</v>
      </c>
      <c r="K11" s="163">
        <f t="shared" si="1"/>
        <v>0</v>
      </c>
    </row>
    <row r="12" spans="1:13" s="194" customFormat="1" ht="21.95" customHeight="1" x14ac:dyDescent="0.25">
      <c r="A12" s="190" t="s">
        <v>41</v>
      </c>
      <c r="B12" s="160"/>
      <c r="C12" s="305"/>
      <c r="D12" s="306"/>
      <c r="E12" s="306"/>
      <c r="F12" s="307"/>
      <c r="G12" s="191" t="s">
        <v>100</v>
      </c>
      <c r="H12" s="192">
        <v>1</v>
      </c>
      <c r="I12" s="161">
        <f t="shared" si="0"/>
        <v>0</v>
      </c>
      <c r="J12" s="193">
        <v>0</v>
      </c>
      <c r="K12" s="163">
        <f t="shared" si="1"/>
        <v>0</v>
      </c>
    </row>
    <row r="13" spans="1:13" s="194" customFormat="1" ht="21.95" customHeight="1" x14ac:dyDescent="0.25">
      <c r="A13" s="190" t="s">
        <v>42</v>
      </c>
      <c r="B13" s="160"/>
      <c r="C13" s="305"/>
      <c r="D13" s="306"/>
      <c r="E13" s="306"/>
      <c r="F13" s="307"/>
      <c r="G13" s="191" t="s">
        <v>101</v>
      </c>
      <c r="H13" s="192">
        <v>1</v>
      </c>
      <c r="I13" s="161">
        <f t="shared" si="0"/>
        <v>0</v>
      </c>
      <c r="J13" s="193">
        <v>0</v>
      </c>
      <c r="K13" s="163">
        <f t="shared" si="1"/>
        <v>0</v>
      </c>
    </row>
    <row r="14" spans="1:13" s="194" customFormat="1" ht="21.95" customHeight="1" x14ac:dyDescent="0.25">
      <c r="A14" s="190" t="s">
        <v>52</v>
      </c>
      <c r="B14" s="160"/>
      <c r="C14" s="305"/>
      <c r="D14" s="306"/>
      <c r="E14" s="306"/>
      <c r="F14" s="307"/>
      <c r="G14" s="191" t="s">
        <v>101</v>
      </c>
      <c r="H14" s="192">
        <v>1</v>
      </c>
      <c r="I14" s="161">
        <f t="shared" si="0"/>
        <v>0</v>
      </c>
      <c r="J14" s="193">
        <v>0</v>
      </c>
      <c r="K14" s="163">
        <f t="shared" si="1"/>
        <v>0</v>
      </c>
    </row>
    <row r="15" spans="1:13" s="194" customFormat="1" ht="21.95" customHeight="1" x14ac:dyDescent="0.25">
      <c r="A15" s="190" t="s">
        <v>61</v>
      </c>
      <c r="B15" s="160"/>
      <c r="C15" s="305"/>
      <c r="D15" s="306"/>
      <c r="E15" s="306"/>
      <c r="F15" s="307"/>
      <c r="G15" s="191" t="s">
        <v>101</v>
      </c>
      <c r="H15" s="192">
        <v>1</v>
      </c>
      <c r="I15" s="161">
        <f t="shared" si="0"/>
        <v>0</v>
      </c>
      <c r="J15" s="193">
        <v>0</v>
      </c>
      <c r="K15" s="163">
        <f t="shared" si="1"/>
        <v>0</v>
      </c>
    </row>
    <row r="16" spans="1:13" s="194" customFormat="1" ht="21.95" customHeight="1" x14ac:dyDescent="0.25">
      <c r="A16" s="190" t="s">
        <v>62</v>
      </c>
      <c r="B16" s="160"/>
      <c r="C16" s="305"/>
      <c r="D16" s="306"/>
      <c r="E16" s="306"/>
      <c r="F16" s="307"/>
      <c r="G16" s="191" t="s">
        <v>101</v>
      </c>
      <c r="H16" s="192">
        <v>1</v>
      </c>
      <c r="I16" s="161">
        <f t="shared" si="0"/>
        <v>0</v>
      </c>
      <c r="J16" s="193">
        <v>0</v>
      </c>
      <c r="K16" s="163">
        <f t="shared" si="1"/>
        <v>0</v>
      </c>
    </row>
    <row r="17" spans="1:11" s="194" customFormat="1" ht="21.95" customHeight="1" x14ac:dyDescent="0.25">
      <c r="A17" s="190" t="s">
        <v>63</v>
      </c>
      <c r="B17" s="160"/>
      <c r="C17" s="305"/>
      <c r="D17" s="306"/>
      <c r="E17" s="306"/>
      <c r="F17" s="307"/>
      <c r="G17" s="191" t="s">
        <v>101</v>
      </c>
      <c r="H17" s="192">
        <v>1</v>
      </c>
      <c r="I17" s="161">
        <f t="shared" si="0"/>
        <v>0</v>
      </c>
      <c r="J17" s="193">
        <v>0</v>
      </c>
      <c r="K17" s="163">
        <f t="shared" si="1"/>
        <v>0</v>
      </c>
    </row>
    <row r="18" spans="1:11" s="194" customFormat="1" ht="21.95" customHeight="1" x14ac:dyDescent="0.25">
      <c r="A18" s="190" t="s">
        <v>74</v>
      </c>
      <c r="B18" s="160"/>
      <c r="C18" s="305"/>
      <c r="D18" s="306"/>
      <c r="E18" s="306"/>
      <c r="F18" s="307"/>
      <c r="G18" s="191" t="s">
        <v>101</v>
      </c>
      <c r="H18" s="192">
        <v>1</v>
      </c>
      <c r="I18" s="161">
        <f t="shared" si="0"/>
        <v>0</v>
      </c>
      <c r="J18" s="193">
        <v>0</v>
      </c>
      <c r="K18" s="163">
        <f t="shared" si="1"/>
        <v>0</v>
      </c>
    </row>
    <row r="19" spans="1:11" s="194" customFormat="1" ht="21.95" customHeight="1" x14ac:dyDescent="0.25">
      <c r="A19" s="190" t="s">
        <v>75</v>
      </c>
      <c r="B19" s="160"/>
      <c r="C19" s="305"/>
      <c r="D19" s="306"/>
      <c r="E19" s="306"/>
      <c r="F19" s="307"/>
      <c r="G19" s="191" t="s">
        <v>99</v>
      </c>
      <c r="H19" s="192">
        <v>1</v>
      </c>
      <c r="I19" s="161">
        <f t="shared" si="0"/>
        <v>0</v>
      </c>
      <c r="J19" s="193">
        <v>0</v>
      </c>
      <c r="K19" s="163">
        <f t="shared" si="1"/>
        <v>0</v>
      </c>
    </row>
    <row r="20" spans="1:11" s="194" customFormat="1" ht="21.95" customHeight="1" x14ac:dyDescent="0.25">
      <c r="A20" s="190" t="s">
        <v>76</v>
      </c>
      <c r="B20" s="160"/>
      <c r="C20" s="305"/>
      <c r="D20" s="306"/>
      <c r="E20" s="306"/>
      <c r="F20" s="307"/>
      <c r="G20" s="191" t="s">
        <v>39</v>
      </c>
      <c r="H20" s="192">
        <v>1</v>
      </c>
      <c r="I20" s="161">
        <f t="shared" ref="I20:I28" si="2">J20/H20*1000</f>
        <v>0</v>
      </c>
      <c r="J20" s="193">
        <v>0</v>
      </c>
      <c r="K20" s="163">
        <f t="shared" ref="K20:K28" si="3">J20*1.23</f>
        <v>0</v>
      </c>
    </row>
    <row r="21" spans="1:11" s="194" customFormat="1" ht="21.95" customHeight="1" x14ac:dyDescent="0.25">
      <c r="A21" s="190" t="s">
        <v>77</v>
      </c>
      <c r="B21" s="160"/>
      <c r="C21" s="305"/>
      <c r="D21" s="306"/>
      <c r="E21" s="306"/>
      <c r="F21" s="307"/>
      <c r="G21" s="191" t="s">
        <v>100</v>
      </c>
      <c r="H21" s="192">
        <v>1</v>
      </c>
      <c r="I21" s="161">
        <f t="shared" si="2"/>
        <v>0</v>
      </c>
      <c r="J21" s="193">
        <v>0</v>
      </c>
      <c r="K21" s="163">
        <f t="shared" si="3"/>
        <v>0</v>
      </c>
    </row>
    <row r="22" spans="1:11" s="194" customFormat="1" ht="21.95" customHeight="1" x14ac:dyDescent="0.25">
      <c r="A22" s="190" t="s">
        <v>110</v>
      </c>
      <c r="B22" s="160"/>
      <c r="C22" s="305"/>
      <c r="D22" s="306"/>
      <c r="E22" s="306"/>
      <c r="F22" s="307"/>
      <c r="G22" s="191" t="s">
        <v>101</v>
      </c>
      <c r="H22" s="192">
        <v>1</v>
      </c>
      <c r="I22" s="161">
        <f t="shared" si="2"/>
        <v>0</v>
      </c>
      <c r="J22" s="193">
        <v>0</v>
      </c>
      <c r="K22" s="163">
        <f t="shared" si="3"/>
        <v>0</v>
      </c>
    </row>
    <row r="23" spans="1:11" s="194" customFormat="1" ht="21.95" customHeight="1" x14ac:dyDescent="0.25">
      <c r="A23" s="190" t="s">
        <v>111</v>
      </c>
      <c r="B23" s="160"/>
      <c r="C23" s="305"/>
      <c r="D23" s="306"/>
      <c r="E23" s="306"/>
      <c r="F23" s="307"/>
      <c r="G23" s="191" t="s">
        <v>101</v>
      </c>
      <c r="H23" s="192">
        <v>1</v>
      </c>
      <c r="I23" s="161">
        <f t="shared" si="2"/>
        <v>0</v>
      </c>
      <c r="J23" s="193">
        <v>0</v>
      </c>
      <c r="K23" s="163">
        <f t="shared" si="3"/>
        <v>0</v>
      </c>
    </row>
    <row r="24" spans="1:11" s="194" customFormat="1" ht="21.95" customHeight="1" x14ac:dyDescent="0.25">
      <c r="A24" s="190" t="s">
        <v>112</v>
      </c>
      <c r="B24" s="160"/>
      <c r="C24" s="305"/>
      <c r="D24" s="306"/>
      <c r="E24" s="306"/>
      <c r="F24" s="307"/>
      <c r="G24" s="191" t="s">
        <v>101</v>
      </c>
      <c r="H24" s="192">
        <v>1</v>
      </c>
      <c r="I24" s="161">
        <f t="shared" si="2"/>
        <v>0</v>
      </c>
      <c r="J24" s="193">
        <v>0</v>
      </c>
      <c r="K24" s="163">
        <f t="shared" si="3"/>
        <v>0</v>
      </c>
    </row>
    <row r="25" spans="1:11" s="194" customFormat="1" ht="21.95" customHeight="1" x14ac:dyDescent="0.25">
      <c r="A25" s="190" t="s">
        <v>113</v>
      </c>
      <c r="B25" s="160"/>
      <c r="C25" s="305"/>
      <c r="D25" s="306"/>
      <c r="E25" s="306"/>
      <c r="F25" s="307"/>
      <c r="G25" s="191" t="s">
        <v>101</v>
      </c>
      <c r="H25" s="192">
        <v>1</v>
      </c>
      <c r="I25" s="161">
        <f t="shared" si="2"/>
        <v>0</v>
      </c>
      <c r="J25" s="193">
        <v>0</v>
      </c>
      <c r="K25" s="163">
        <f t="shared" si="3"/>
        <v>0</v>
      </c>
    </row>
    <row r="26" spans="1:11" s="194" customFormat="1" ht="21.95" customHeight="1" x14ac:dyDescent="0.25">
      <c r="A26" s="190" t="s">
        <v>114</v>
      </c>
      <c r="B26" s="160"/>
      <c r="C26" s="305"/>
      <c r="D26" s="306"/>
      <c r="E26" s="306"/>
      <c r="F26" s="307"/>
      <c r="G26" s="191" t="s">
        <v>101</v>
      </c>
      <c r="H26" s="192">
        <v>1</v>
      </c>
      <c r="I26" s="161">
        <f t="shared" si="2"/>
        <v>0</v>
      </c>
      <c r="J26" s="193">
        <v>0</v>
      </c>
      <c r="K26" s="163">
        <f t="shared" si="3"/>
        <v>0</v>
      </c>
    </row>
    <row r="27" spans="1:11" s="194" customFormat="1" ht="21.95" customHeight="1" x14ac:dyDescent="0.25">
      <c r="A27" s="190" t="s">
        <v>115</v>
      </c>
      <c r="B27" s="160"/>
      <c r="C27" s="305"/>
      <c r="D27" s="306"/>
      <c r="E27" s="306"/>
      <c r="F27" s="307"/>
      <c r="G27" s="191" t="s">
        <v>101</v>
      </c>
      <c r="H27" s="192">
        <v>1</v>
      </c>
      <c r="I27" s="161">
        <f t="shared" si="2"/>
        <v>0</v>
      </c>
      <c r="J27" s="193">
        <v>0</v>
      </c>
      <c r="K27" s="163">
        <f t="shared" si="3"/>
        <v>0</v>
      </c>
    </row>
    <row r="28" spans="1:11" s="194" customFormat="1" ht="21.95" customHeight="1" x14ac:dyDescent="0.25">
      <c r="A28" s="190" t="s">
        <v>116</v>
      </c>
      <c r="B28" s="160"/>
      <c r="C28" s="305"/>
      <c r="D28" s="306"/>
      <c r="E28" s="306"/>
      <c r="F28" s="307"/>
      <c r="G28" s="191" t="s">
        <v>99</v>
      </c>
      <c r="H28" s="192">
        <v>1</v>
      </c>
      <c r="I28" s="161">
        <f t="shared" si="2"/>
        <v>0</v>
      </c>
      <c r="J28" s="193">
        <v>0</v>
      </c>
      <c r="K28" s="163">
        <f t="shared" si="3"/>
        <v>0</v>
      </c>
    </row>
    <row r="29" spans="1:11" s="194" customFormat="1" ht="21.95" customHeight="1" x14ac:dyDescent="0.25">
      <c r="A29" s="190" t="s">
        <v>117</v>
      </c>
      <c r="B29" s="160"/>
      <c r="C29" s="305"/>
      <c r="D29" s="306"/>
      <c r="E29" s="306"/>
      <c r="F29" s="307"/>
      <c r="G29" s="191" t="s">
        <v>101</v>
      </c>
      <c r="H29" s="192">
        <v>1</v>
      </c>
      <c r="I29" s="161">
        <f t="shared" si="0"/>
        <v>0</v>
      </c>
      <c r="J29" s="193">
        <v>0</v>
      </c>
      <c r="K29" s="163">
        <f t="shared" si="1"/>
        <v>0</v>
      </c>
    </row>
    <row r="30" spans="1:11" s="194" customFormat="1" ht="21.95" customHeight="1" thickBot="1" x14ac:dyDescent="0.3">
      <c r="A30" s="196" t="s">
        <v>118</v>
      </c>
      <c r="B30" s="177"/>
      <c r="C30" s="311"/>
      <c r="D30" s="312"/>
      <c r="E30" s="312"/>
      <c r="F30" s="313"/>
      <c r="G30" s="197" t="s">
        <v>100</v>
      </c>
      <c r="H30" s="198">
        <v>1</v>
      </c>
      <c r="I30" s="180">
        <f t="shared" si="0"/>
        <v>0</v>
      </c>
      <c r="J30" s="199">
        <v>0</v>
      </c>
      <c r="K30" s="182">
        <f t="shared" si="1"/>
        <v>0</v>
      </c>
    </row>
    <row r="32" spans="1:11" x14ac:dyDescent="0.2">
      <c r="H32" s="141"/>
    </row>
    <row r="33" spans="1:11" x14ac:dyDescent="0.2">
      <c r="H33" s="141"/>
    </row>
    <row r="34" spans="1:11" x14ac:dyDescent="0.2">
      <c r="H34" s="141"/>
    </row>
    <row r="35" spans="1:11" x14ac:dyDescent="0.2">
      <c r="A35" s="118"/>
      <c r="B35" s="119"/>
      <c r="C35" s="119"/>
      <c r="D35" s="119"/>
      <c r="E35" s="119"/>
      <c r="F35" s="119"/>
      <c r="G35" s="119"/>
      <c r="H35" s="141"/>
      <c r="I35" s="119"/>
      <c r="J35" s="119"/>
      <c r="K35" s="119"/>
    </row>
    <row r="36" spans="1:11" x14ac:dyDescent="0.2">
      <c r="H36" s="7"/>
    </row>
    <row r="43" spans="1:11" x14ac:dyDescent="0.2">
      <c r="G43" s="32"/>
    </row>
  </sheetData>
  <mergeCells count="32">
    <mergeCell ref="C27:F27"/>
    <mergeCell ref="C28:F28"/>
    <mergeCell ref="A1:K1"/>
    <mergeCell ref="A3:K3"/>
    <mergeCell ref="A6:A7"/>
    <mergeCell ref="B6:B7"/>
    <mergeCell ref="C6:F7"/>
    <mergeCell ref="G6:G7"/>
    <mergeCell ref="H6:H7"/>
    <mergeCell ref="I6:I7"/>
    <mergeCell ref="J6:K6"/>
    <mergeCell ref="C8:F8"/>
    <mergeCell ref="A9:I9"/>
    <mergeCell ref="C10:F10"/>
    <mergeCell ref="C11:F11"/>
    <mergeCell ref="C12:F12"/>
    <mergeCell ref="C13:F13"/>
    <mergeCell ref="C19:F19"/>
    <mergeCell ref="C29:F29"/>
    <mergeCell ref="C30:F30"/>
    <mergeCell ref="C14:F14"/>
    <mergeCell ref="C15:F15"/>
    <mergeCell ref="C16:F16"/>
    <mergeCell ref="C17:F17"/>
    <mergeCell ref="C18:F18"/>
    <mergeCell ref="C20:F20"/>
    <mergeCell ref="C21:F21"/>
    <mergeCell ref="C22:F22"/>
    <mergeCell ref="C23:F23"/>
    <mergeCell ref="C24:F24"/>
    <mergeCell ref="C25:F25"/>
    <mergeCell ref="C26:F26"/>
  </mergeCells>
  <phoneticPr fontId="11" type="noConversion"/>
  <pageMargins left="0.78740157480314965" right="0.74803149606299213" top="0.98425196850393704" bottom="0.98425196850393704" header="0.51181102362204722" footer="0.51181102362204722"/>
  <pageSetup paperSize="9" scale="75" orientation="portrait" verticalDpi="597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8"/>
  <sheetViews>
    <sheetView view="pageBreakPreview" zoomScaleNormal="100" zoomScaleSheetLayoutView="100" workbookViewId="0">
      <selection activeCell="M9" sqref="M9"/>
    </sheetView>
  </sheetViews>
  <sheetFormatPr defaultRowHeight="12.75" x14ac:dyDescent="0.2"/>
  <cols>
    <col min="1" max="1" width="5.28515625" customWidth="1"/>
    <col min="2" max="2" width="11" customWidth="1"/>
    <col min="6" max="6" width="15.28515625" customWidth="1"/>
    <col min="7" max="8" width="12.140625" customWidth="1"/>
    <col min="9" max="9" width="13.85546875" customWidth="1"/>
    <col min="10" max="10" width="12.7109375" customWidth="1"/>
    <col min="11" max="12" width="11.5703125" customWidth="1"/>
  </cols>
  <sheetData>
    <row r="1" spans="1:12" ht="15.75" x14ac:dyDescent="0.25">
      <c r="A1" s="6"/>
      <c r="C1" s="301" t="s">
        <v>46</v>
      </c>
      <c r="D1" s="301"/>
      <c r="E1" s="301"/>
      <c r="F1" s="301"/>
      <c r="G1" s="301"/>
      <c r="H1" s="301"/>
      <c r="I1" s="301"/>
      <c r="J1" s="301"/>
      <c r="K1" s="6"/>
    </row>
    <row r="2" spans="1:12" x14ac:dyDescent="0.2">
      <c r="A2" s="6"/>
      <c r="G2" s="6"/>
      <c r="H2" s="6"/>
      <c r="I2" s="6"/>
      <c r="J2" s="12"/>
      <c r="K2" s="6"/>
    </row>
    <row r="3" spans="1:12" ht="23.25" x14ac:dyDescent="0.2">
      <c r="A3" s="318" t="s">
        <v>47</v>
      </c>
      <c r="B3" s="319"/>
      <c r="C3" s="319"/>
      <c r="D3" s="319"/>
      <c r="E3" s="319"/>
      <c r="F3" s="319"/>
      <c r="G3" s="319"/>
      <c r="H3" s="319"/>
      <c r="I3" s="319"/>
      <c r="J3" s="319"/>
      <c r="K3" s="319"/>
    </row>
    <row r="4" spans="1:12" x14ac:dyDescent="0.2">
      <c r="A4" s="6"/>
      <c r="G4" s="6"/>
      <c r="H4" s="6"/>
      <c r="I4" s="6"/>
      <c r="J4" s="12"/>
      <c r="K4" s="6"/>
    </row>
    <row r="5" spans="1:12" ht="13.5" thickBot="1" x14ac:dyDescent="0.25">
      <c r="A5" s="6"/>
      <c r="G5" s="6"/>
      <c r="H5" s="6"/>
      <c r="I5" s="6"/>
      <c r="J5" s="12"/>
      <c r="K5" s="6"/>
    </row>
    <row r="6" spans="1:12" x14ac:dyDescent="0.2">
      <c r="A6" s="320" t="s">
        <v>0</v>
      </c>
      <c r="B6" s="322" t="s">
        <v>1</v>
      </c>
      <c r="C6" s="322" t="s">
        <v>27</v>
      </c>
      <c r="D6" s="322"/>
      <c r="E6" s="322"/>
      <c r="F6" s="322"/>
      <c r="G6" s="322" t="s">
        <v>2</v>
      </c>
      <c r="H6" s="322" t="s">
        <v>3</v>
      </c>
      <c r="I6" s="322" t="s">
        <v>4</v>
      </c>
      <c r="J6" s="324" t="s">
        <v>69</v>
      </c>
      <c r="K6" s="325"/>
    </row>
    <row r="7" spans="1:12" ht="39" thickBot="1" x14ac:dyDescent="0.25">
      <c r="A7" s="321"/>
      <c r="B7" s="323"/>
      <c r="C7" s="323"/>
      <c r="D7" s="323"/>
      <c r="E7" s="323"/>
      <c r="F7" s="323"/>
      <c r="G7" s="323"/>
      <c r="H7" s="323"/>
      <c r="I7" s="323"/>
      <c r="J7" s="52" t="s">
        <v>5</v>
      </c>
      <c r="K7" s="53" t="s">
        <v>6</v>
      </c>
      <c r="L7" s="3"/>
    </row>
    <row r="8" spans="1:12" ht="13.5" thickBot="1" x14ac:dyDescent="0.25">
      <c r="A8" s="50">
        <v>1</v>
      </c>
      <c r="B8" s="127">
        <v>2</v>
      </c>
      <c r="C8" s="317">
        <v>3</v>
      </c>
      <c r="D8" s="317"/>
      <c r="E8" s="317"/>
      <c r="F8" s="317"/>
      <c r="G8" s="127">
        <v>4</v>
      </c>
      <c r="H8" s="127">
        <v>5</v>
      </c>
      <c r="I8" s="127">
        <v>6</v>
      </c>
      <c r="J8" s="127">
        <v>7</v>
      </c>
      <c r="K8" s="51">
        <v>8</v>
      </c>
    </row>
    <row r="9" spans="1:12" ht="22.5" customHeight="1" x14ac:dyDescent="0.2">
      <c r="A9" s="315" t="s">
        <v>48</v>
      </c>
      <c r="B9" s="316"/>
      <c r="C9" s="316"/>
      <c r="D9" s="316"/>
      <c r="E9" s="316"/>
      <c r="F9" s="316"/>
      <c r="G9" s="316"/>
      <c r="H9" s="316"/>
      <c r="I9" s="316"/>
      <c r="J9" s="134">
        <f>SUM(J10:J17)</f>
        <v>0</v>
      </c>
      <c r="K9" s="135">
        <f>SUM(K10:K17)</f>
        <v>0</v>
      </c>
    </row>
    <row r="10" spans="1:12" s="166" customFormat="1" ht="21.95" customHeight="1" x14ac:dyDescent="0.25">
      <c r="A10" s="173" t="s">
        <v>35</v>
      </c>
      <c r="B10" s="160"/>
      <c r="C10" s="305"/>
      <c r="D10" s="306"/>
      <c r="E10" s="306"/>
      <c r="F10" s="307"/>
      <c r="G10" s="162" t="s">
        <v>39</v>
      </c>
      <c r="H10" s="161">
        <v>1</v>
      </c>
      <c r="I10" s="161">
        <f t="shared" ref="I10:I17" si="0">J10/H10*1000</f>
        <v>0</v>
      </c>
      <c r="J10" s="167">
        <v>0</v>
      </c>
      <c r="K10" s="163">
        <f t="shared" ref="K10" si="1">J10*1.23</f>
        <v>0</v>
      </c>
    </row>
    <row r="11" spans="1:12" s="166" customFormat="1" ht="21.95" customHeight="1" x14ac:dyDescent="0.25">
      <c r="A11" s="173" t="s">
        <v>36</v>
      </c>
      <c r="B11" s="160"/>
      <c r="C11" s="305"/>
      <c r="D11" s="306"/>
      <c r="E11" s="306"/>
      <c r="F11" s="307"/>
      <c r="G11" s="162" t="s">
        <v>39</v>
      </c>
      <c r="H11" s="161">
        <v>1</v>
      </c>
      <c r="I11" s="161">
        <f t="shared" si="0"/>
        <v>0</v>
      </c>
      <c r="J11" s="167">
        <v>0</v>
      </c>
      <c r="K11" s="163">
        <f t="shared" ref="K11:K12" si="2">J11*1.23</f>
        <v>0</v>
      </c>
    </row>
    <row r="12" spans="1:12" s="166" customFormat="1" ht="21.95" customHeight="1" x14ac:dyDescent="0.25">
      <c r="A12" s="173" t="s">
        <v>41</v>
      </c>
      <c r="B12" s="160"/>
      <c r="C12" s="305"/>
      <c r="D12" s="306"/>
      <c r="E12" s="306"/>
      <c r="F12" s="307"/>
      <c r="G12" s="162" t="s">
        <v>39</v>
      </c>
      <c r="H12" s="161">
        <v>1</v>
      </c>
      <c r="I12" s="161">
        <f t="shared" si="0"/>
        <v>0</v>
      </c>
      <c r="J12" s="167">
        <v>0</v>
      </c>
      <c r="K12" s="163">
        <f t="shared" si="2"/>
        <v>0</v>
      </c>
    </row>
    <row r="13" spans="1:12" s="166" customFormat="1" ht="21.95" customHeight="1" x14ac:dyDescent="0.25">
      <c r="A13" s="173" t="s">
        <v>42</v>
      </c>
      <c r="B13" s="160"/>
      <c r="C13" s="305"/>
      <c r="D13" s="306"/>
      <c r="E13" s="306"/>
      <c r="F13" s="307"/>
      <c r="G13" s="162" t="s">
        <v>39</v>
      </c>
      <c r="H13" s="161">
        <v>1</v>
      </c>
      <c r="I13" s="161">
        <f t="shared" si="0"/>
        <v>0</v>
      </c>
      <c r="J13" s="167">
        <v>0</v>
      </c>
      <c r="K13" s="163">
        <f t="shared" ref="K13:K16" si="3">J13*1.23</f>
        <v>0</v>
      </c>
    </row>
    <row r="14" spans="1:12" s="166" customFormat="1" ht="21.95" customHeight="1" x14ac:dyDescent="0.25">
      <c r="A14" s="173" t="s">
        <v>52</v>
      </c>
      <c r="B14" s="160"/>
      <c r="C14" s="305"/>
      <c r="D14" s="306"/>
      <c r="E14" s="306"/>
      <c r="F14" s="307"/>
      <c r="G14" s="162" t="s">
        <v>39</v>
      </c>
      <c r="H14" s="161">
        <v>1</v>
      </c>
      <c r="I14" s="161">
        <f t="shared" si="0"/>
        <v>0</v>
      </c>
      <c r="J14" s="167">
        <v>0</v>
      </c>
      <c r="K14" s="163">
        <f t="shared" si="3"/>
        <v>0</v>
      </c>
    </row>
    <row r="15" spans="1:12" s="166" customFormat="1" ht="21.95" customHeight="1" x14ac:dyDescent="0.25">
      <c r="A15" s="173" t="s">
        <v>61</v>
      </c>
      <c r="B15" s="160"/>
      <c r="C15" s="305"/>
      <c r="D15" s="306"/>
      <c r="E15" s="306"/>
      <c r="F15" s="307"/>
      <c r="G15" s="162" t="s">
        <v>39</v>
      </c>
      <c r="H15" s="161">
        <v>1</v>
      </c>
      <c r="I15" s="161">
        <f t="shared" si="0"/>
        <v>0</v>
      </c>
      <c r="J15" s="167">
        <v>0</v>
      </c>
      <c r="K15" s="163">
        <f t="shared" si="3"/>
        <v>0</v>
      </c>
    </row>
    <row r="16" spans="1:12" s="166" customFormat="1" ht="21.95" customHeight="1" x14ac:dyDescent="0.25">
      <c r="A16" s="173" t="s">
        <v>62</v>
      </c>
      <c r="B16" s="160"/>
      <c r="C16" s="305"/>
      <c r="D16" s="306"/>
      <c r="E16" s="306"/>
      <c r="F16" s="307"/>
      <c r="G16" s="162" t="s">
        <v>39</v>
      </c>
      <c r="H16" s="161">
        <v>1</v>
      </c>
      <c r="I16" s="161">
        <f t="shared" si="0"/>
        <v>0</v>
      </c>
      <c r="J16" s="167">
        <v>0</v>
      </c>
      <c r="K16" s="163">
        <f t="shared" si="3"/>
        <v>0</v>
      </c>
    </row>
    <row r="17" spans="1:11" s="166" customFormat="1" ht="21.95" customHeight="1" x14ac:dyDescent="0.25">
      <c r="A17" s="173" t="s">
        <v>63</v>
      </c>
      <c r="B17" s="160"/>
      <c r="C17" s="305"/>
      <c r="D17" s="306"/>
      <c r="E17" s="306"/>
      <c r="F17" s="307"/>
      <c r="G17" s="162" t="s">
        <v>39</v>
      </c>
      <c r="H17" s="161">
        <v>1</v>
      </c>
      <c r="I17" s="161">
        <f t="shared" si="0"/>
        <v>0</v>
      </c>
      <c r="J17" s="167">
        <v>0</v>
      </c>
      <c r="K17" s="163">
        <f t="shared" ref="K17" si="4">J17*1.23</f>
        <v>0</v>
      </c>
    </row>
    <row r="18" spans="1:11" ht="13.5" thickBot="1" x14ac:dyDescent="0.25">
      <c r="A18" s="129"/>
      <c r="B18" s="130"/>
      <c r="C18" s="130"/>
      <c r="D18" s="130"/>
      <c r="E18" s="130"/>
      <c r="F18" s="130"/>
      <c r="G18" s="131"/>
      <c r="H18" s="131"/>
      <c r="I18" s="131"/>
      <c r="J18" s="132"/>
      <c r="K18" s="133"/>
    </row>
  </sheetData>
  <mergeCells count="19">
    <mergeCell ref="C16:F16"/>
    <mergeCell ref="C17:F17"/>
    <mergeCell ref="C11:F11"/>
    <mergeCell ref="C12:F12"/>
    <mergeCell ref="C13:F13"/>
    <mergeCell ref="C14:F14"/>
    <mergeCell ref="C15:F15"/>
    <mergeCell ref="C8:F8"/>
    <mergeCell ref="A9:I9"/>
    <mergeCell ref="C10:F10"/>
    <mergeCell ref="C1:J1"/>
    <mergeCell ref="A3:K3"/>
    <mergeCell ref="A6:A7"/>
    <mergeCell ref="B6:B7"/>
    <mergeCell ref="C6:F7"/>
    <mergeCell ref="G6:G7"/>
    <mergeCell ref="H6:H7"/>
    <mergeCell ref="I6:I7"/>
    <mergeCell ref="J6:K6"/>
  </mergeCells>
  <phoneticPr fontId="11" type="noConversion"/>
  <pageMargins left="0.78740157480314965" right="0.74803149606299213" top="0.98425196850393704" bottom="0.98425196850393704" header="0.51181102362204722" footer="0.51181102362204722"/>
  <pageSetup paperSize="9" scale="72" orientation="portrait" verticalDpi="597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0"/>
  <sheetViews>
    <sheetView tabSelected="1" view="pageBreakPreview" topLeftCell="A4" zoomScale="140" zoomScaleNormal="90" zoomScaleSheetLayoutView="140" workbookViewId="0">
      <selection activeCell="A19" sqref="A19"/>
    </sheetView>
  </sheetViews>
  <sheetFormatPr defaultRowHeight="12.75" x14ac:dyDescent="0.2"/>
  <cols>
    <col min="1" max="1" width="5.28515625" style="6" customWidth="1"/>
    <col min="2" max="2" width="10.7109375" customWidth="1"/>
    <col min="7" max="7" width="10.140625" customWidth="1"/>
    <col min="8" max="8" width="11.5703125" style="6" customWidth="1"/>
    <col min="9" max="9" width="13" style="6" customWidth="1"/>
    <col min="10" max="10" width="13.7109375" style="6" customWidth="1"/>
    <col min="11" max="11" width="11.5703125" style="12" customWidth="1"/>
    <col min="12" max="12" width="11.5703125" style="6" customWidth="1"/>
  </cols>
  <sheetData>
    <row r="1" spans="1:12" ht="15.75" x14ac:dyDescent="0.25">
      <c r="A1" s="301" t="s">
        <v>13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  <c r="L1" s="301"/>
    </row>
    <row r="3" spans="1:12" ht="23.25" x14ac:dyDescent="0.2">
      <c r="A3" s="337" t="s">
        <v>71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  <c r="L3" s="338"/>
    </row>
    <row r="5" spans="1:12" ht="13.5" thickBot="1" x14ac:dyDescent="0.25"/>
    <row r="6" spans="1:12" x14ac:dyDescent="0.2">
      <c r="A6" s="269" t="s">
        <v>0</v>
      </c>
      <c r="B6" s="271" t="s">
        <v>1</v>
      </c>
      <c r="C6" s="273" t="s">
        <v>27</v>
      </c>
      <c r="D6" s="274"/>
      <c r="E6" s="274"/>
      <c r="F6" s="274"/>
      <c r="G6" s="292"/>
      <c r="H6" s="271" t="s">
        <v>2</v>
      </c>
      <c r="I6" s="271" t="s">
        <v>3</v>
      </c>
      <c r="J6" s="271" t="s">
        <v>4</v>
      </c>
      <c r="K6" s="303" t="s">
        <v>69</v>
      </c>
      <c r="L6" s="304"/>
    </row>
    <row r="7" spans="1:12" s="3" customFormat="1" ht="39" thickBot="1" x14ac:dyDescent="0.25">
      <c r="A7" s="270"/>
      <c r="B7" s="272"/>
      <c r="C7" s="275"/>
      <c r="D7" s="276"/>
      <c r="E7" s="276"/>
      <c r="F7" s="276"/>
      <c r="G7" s="293"/>
      <c r="H7" s="272"/>
      <c r="I7" s="272"/>
      <c r="J7" s="272"/>
      <c r="K7" s="8" t="s">
        <v>5</v>
      </c>
      <c r="L7" s="2" t="s">
        <v>6</v>
      </c>
    </row>
    <row r="8" spans="1:12" ht="13.5" thickBot="1" x14ac:dyDescent="0.25">
      <c r="A8" s="14">
        <v>1</v>
      </c>
      <c r="B8" s="137">
        <v>2</v>
      </c>
      <c r="C8" s="287">
        <v>3</v>
      </c>
      <c r="D8" s="288"/>
      <c r="E8" s="288"/>
      <c r="F8" s="288"/>
      <c r="G8" s="289"/>
      <c r="H8" s="137">
        <v>4</v>
      </c>
      <c r="I8" s="137">
        <v>5</v>
      </c>
      <c r="J8" s="137">
        <v>6</v>
      </c>
      <c r="K8" s="137">
        <v>7</v>
      </c>
      <c r="L8" s="16">
        <v>8</v>
      </c>
    </row>
    <row r="9" spans="1:12" ht="29.25" customHeight="1" x14ac:dyDescent="0.2">
      <c r="A9" s="327" t="s">
        <v>14</v>
      </c>
      <c r="B9" s="328"/>
      <c r="C9" s="328"/>
      <c r="D9" s="328"/>
      <c r="E9" s="328"/>
      <c r="F9" s="328"/>
      <c r="G9" s="328"/>
      <c r="H9" s="328"/>
      <c r="I9" s="328"/>
      <c r="J9" s="329"/>
      <c r="K9" s="84">
        <f>SUM(K10:K19)</f>
        <v>0</v>
      </c>
      <c r="L9" s="85">
        <f t="shared" ref="L9:L19" si="0">K9*1.23</f>
        <v>0</v>
      </c>
    </row>
    <row r="10" spans="1:12" s="158" customFormat="1" ht="24.95" customHeight="1" x14ac:dyDescent="0.2">
      <c r="A10" s="156" t="s">
        <v>35</v>
      </c>
      <c r="B10" s="151" t="s">
        <v>70</v>
      </c>
      <c r="C10" s="367" t="s">
        <v>132</v>
      </c>
      <c r="D10" s="367"/>
      <c r="E10" s="367"/>
      <c r="F10" s="367"/>
      <c r="G10" s="367"/>
      <c r="H10" s="157" t="s">
        <v>39</v>
      </c>
      <c r="I10" s="157">
        <v>1</v>
      </c>
      <c r="J10" s="200">
        <f t="shared" ref="J10:J19" si="1">ROUND(K10/I10,2)*1000</f>
        <v>0</v>
      </c>
      <c r="K10" s="17">
        <v>0</v>
      </c>
      <c r="L10" s="152">
        <f t="shared" si="0"/>
        <v>0</v>
      </c>
    </row>
    <row r="11" spans="1:12" s="158" customFormat="1" ht="24.95" customHeight="1" x14ac:dyDescent="0.2">
      <c r="A11" s="156" t="s">
        <v>36</v>
      </c>
      <c r="B11" s="151" t="s">
        <v>70</v>
      </c>
      <c r="C11" s="368" t="s">
        <v>133</v>
      </c>
      <c r="D11" s="369"/>
      <c r="E11" s="369"/>
      <c r="F11" s="369"/>
      <c r="G11" s="370"/>
      <c r="H11" s="157" t="s">
        <v>39</v>
      </c>
      <c r="I11" s="157">
        <v>1</v>
      </c>
      <c r="J11" s="200">
        <f>ROUND(K11/I11,2)*1000</f>
        <v>0</v>
      </c>
      <c r="K11" s="17">
        <v>0</v>
      </c>
      <c r="L11" s="152">
        <f t="shared" si="0"/>
        <v>0</v>
      </c>
    </row>
    <row r="12" spans="1:12" s="158" customFormat="1" ht="24.95" customHeight="1" x14ac:dyDescent="0.2">
      <c r="A12" s="156" t="s">
        <v>41</v>
      </c>
      <c r="B12" s="151" t="s">
        <v>106</v>
      </c>
      <c r="C12" s="368" t="s">
        <v>134</v>
      </c>
      <c r="D12" s="369"/>
      <c r="E12" s="369"/>
      <c r="F12" s="369"/>
      <c r="G12" s="370"/>
      <c r="H12" s="157" t="s">
        <v>39</v>
      </c>
      <c r="I12" s="157">
        <v>1</v>
      </c>
      <c r="J12" s="200">
        <f t="shared" si="1"/>
        <v>0</v>
      </c>
      <c r="K12" s="17">
        <v>0</v>
      </c>
      <c r="L12" s="152">
        <f t="shared" si="0"/>
        <v>0</v>
      </c>
    </row>
    <row r="13" spans="1:12" s="158" customFormat="1" ht="24.95" customHeight="1" x14ac:dyDescent="0.2">
      <c r="A13" s="156" t="s">
        <v>42</v>
      </c>
      <c r="B13" s="151" t="s">
        <v>106</v>
      </c>
      <c r="C13" s="368" t="s">
        <v>135</v>
      </c>
      <c r="D13" s="369"/>
      <c r="E13" s="369"/>
      <c r="F13" s="369"/>
      <c r="G13" s="370"/>
      <c r="H13" s="157" t="s">
        <v>39</v>
      </c>
      <c r="I13" s="157">
        <v>1</v>
      </c>
      <c r="J13" s="200">
        <f t="shared" si="1"/>
        <v>0</v>
      </c>
      <c r="K13" s="17">
        <v>0</v>
      </c>
      <c r="L13" s="152">
        <f t="shared" si="0"/>
        <v>0</v>
      </c>
    </row>
    <row r="14" spans="1:12" s="158" customFormat="1" ht="24.95" customHeight="1" x14ac:dyDescent="0.2">
      <c r="A14" s="156" t="s">
        <v>52</v>
      </c>
      <c r="B14" s="151" t="s">
        <v>106</v>
      </c>
      <c r="C14" s="368" t="s">
        <v>136</v>
      </c>
      <c r="D14" s="369"/>
      <c r="E14" s="369"/>
      <c r="F14" s="369"/>
      <c r="G14" s="370"/>
      <c r="H14" s="157" t="s">
        <v>39</v>
      </c>
      <c r="I14" s="157">
        <v>1</v>
      </c>
      <c r="J14" s="200">
        <f>ROUND(K14/I14,2)*1000</f>
        <v>0</v>
      </c>
      <c r="K14" s="17">
        <v>0</v>
      </c>
      <c r="L14" s="152">
        <f t="shared" si="0"/>
        <v>0</v>
      </c>
    </row>
    <row r="15" spans="1:12" s="158" customFormat="1" ht="24.95" customHeight="1" x14ac:dyDescent="0.2">
      <c r="A15" s="156" t="s">
        <v>61</v>
      </c>
      <c r="B15" s="151" t="s">
        <v>106</v>
      </c>
      <c r="C15" s="368" t="s">
        <v>137</v>
      </c>
      <c r="D15" s="369"/>
      <c r="E15" s="369"/>
      <c r="F15" s="369"/>
      <c r="G15" s="370"/>
      <c r="H15" s="157" t="s">
        <v>39</v>
      </c>
      <c r="I15" s="157">
        <v>1</v>
      </c>
      <c r="J15" s="200">
        <f t="shared" ref="J15:J17" si="2">ROUND(K15/I15,2)*1000</f>
        <v>0</v>
      </c>
      <c r="K15" s="17">
        <v>0</v>
      </c>
      <c r="L15" s="152">
        <f t="shared" si="0"/>
        <v>0</v>
      </c>
    </row>
    <row r="16" spans="1:12" s="158" customFormat="1" ht="24.95" customHeight="1" thickBot="1" x14ac:dyDescent="0.25">
      <c r="A16" s="156" t="s">
        <v>62</v>
      </c>
      <c r="B16" s="153" t="s">
        <v>105</v>
      </c>
      <c r="C16" s="368" t="s">
        <v>104</v>
      </c>
      <c r="D16" s="369"/>
      <c r="E16" s="369"/>
      <c r="F16" s="369"/>
      <c r="G16" s="370"/>
      <c r="H16" s="157" t="s">
        <v>39</v>
      </c>
      <c r="I16" s="157">
        <v>1</v>
      </c>
      <c r="J16" s="200">
        <f t="shared" si="2"/>
        <v>0</v>
      </c>
      <c r="K16" s="17">
        <v>0</v>
      </c>
      <c r="L16" s="152">
        <f t="shared" si="0"/>
        <v>0</v>
      </c>
    </row>
    <row r="17" spans="1:13" s="158" customFormat="1" ht="24.95" customHeight="1" x14ac:dyDescent="0.2">
      <c r="A17" s="156" t="s">
        <v>63</v>
      </c>
      <c r="B17" s="151" t="s">
        <v>106</v>
      </c>
      <c r="C17" s="368" t="s">
        <v>138</v>
      </c>
      <c r="D17" s="369"/>
      <c r="E17" s="369"/>
      <c r="F17" s="369"/>
      <c r="G17" s="370"/>
      <c r="H17" s="157" t="s">
        <v>39</v>
      </c>
      <c r="I17" s="157">
        <v>1</v>
      </c>
      <c r="J17" s="200">
        <f t="shared" si="2"/>
        <v>0</v>
      </c>
      <c r="K17" s="17">
        <v>0</v>
      </c>
      <c r="L17" s="152">
        <f t="shared" si="0"/>
        <v>0</v>
      </c>
    </row>
    <row r="18" spans="1:13" s="158" customFormat="1" ht="24.95" customHeight="1" x14ac:dyDescent="0.2">
      <c r="A18" s="156" t="s">
        <v>74</v>
      </c>
      <c r="B18" s="151" t="s">
        <v>106</v>
      </c>
      <c r="C18" s="331" t="s">
        <v>139</v>
      </c>
      <c r="D18" s="332"/>
      <c r="E18" s="332"/>
      <c r="F18" s="332"/>
      <c r="G18" s="333"/>
      <c r="H18" s="157" t="s">
        <v>39</v>
      </c>
      <c r="I18" s="157">
        <v>1</v>
      </c>
      <c r="J18" s="200">
        <f t="shared" si="1"/>
        <v>0</v>
      </c>
      <c r="K18" s="17">
        <v>0</v>
      </c>
      <c r="L18" s="152">
        <f t="shared" si="0"/>
        <v>0</v>
      </c>
    </row>
    <row r="19" spans="1:13" s="158" customFormat="1" ht="24.95" customHeight="1" thickBot="1" x14ac:dyDescent="0.25">
      <c r="A19" s="86" t="s">
        <v>75</v>
      </c>
      <c r="B19" s="153" t="s">
        <v>105</v>
      </c>
      <c r="C19" s="334" t="s">
        <v>140</v>
      </c>
      <c r="D19" s="335"/>
      <c r="E19" s="335"/>
      <c r="F19" s="335"/>
      <c r="G19" s="336"/>
      <c r="H19" s="154" t="s">
        <v>39</v>
      </c>
      <c r="I19" s="154">
        <v>1</v>
      </c>
      <c r="J19" s="189">
        <f t="shared" si="1"/>
        <v>0</v>
      </c>
      <c r="K19" s="189">
        <f>('ZEST GR 2'!J8+'ZEST GR 3'!K9+'ZEST GR 4'!K9+'ZEST GR 5'!J9)*0.03</f>
        <v>0</v>
      </c>
      <c r="L19" s="155">
        <f t="shared" si="0"/>
        <v>0</v>
      </c>
    </row>
    <row r="20" spans="1:13" ht="24.75" customHeight="1" x14ac:dyDescent="0.2">
      <c r="A20" s="143"/>
      <c r="B20" s="39"/>
      <c r="C20" s="330"/>
      <c r="D20" s="330"/>
      <c r="E20" s="330"/>
      <c r="F20" s="330"/>
      <c r="G20" s="330"/>
      <c r="H20" s="143"/>
      <c r="I20" s="37"/>
      <c r="J20" s="57"/>
      <c r="K20" s="57"/>
      <c r="L20" s="57"/>
    </row>
    <row r="21" spans="1:13" ht="24.75" customHeight="1" x14ac:dyDescent="0.2">
      <c r="A21" s="143"/>
      <c r="B21" s="39"/>
      <c r="C21" s="330"/>
      <c r="D21" s="330"/>
      <c r="E21" s="330"/>
      <c r="F21" s="330"/>
      <c r="G21" s="330"/>
      <c r="H21" s="143"/>
      <c r="I21" s="37"/>
      <c r="J21" s="57"/>
      <c r="K21" s="57"/>
      <c r="L21" s="57"/>
    </row>
    <row r="22" spans="1:13" ht="24.75" customHeight="1" x14ac:dyDescent="0.2">
      <c r="A22" s="143"/>
      <c r="B22" s="39"/>
      <c r="C22" s="330"/>
      <c r="D22" s="330"/>
      <c r="E22" s="330"/>
      <c r="F22" s="330"/>
      <c r="G22" s="330"/>
      <c r="H22" s="143"/>
      <c r="I22" s="37"/>
      <c r="J22" s="57"/>
      <c r="K22" s="57"/>
      <c r="L22" s="57"/>
    </row>
    <row r="23" spans="1:13" ht="19.5" customHeight="1" x14ac:dyDescent="0.2">
      <c r="A23" s="143"/>
      <c r="B23" s="144"/>
      <c r="C23" s="326"/>
      <c r="D23" s="326"/>
      <c r="E23" s="326"/>
      <c r="F23" s="326"/>
      <c r="G23" s="326"/>
      <c r="H23" s="37"/>
      <c r="I23" s="40"/>
      <c r="J23" s="57"/>
      <c r="K23" s="56"/>
      <c r="L23" s="57"/>
      <c r="M23" s="10"/>
    </row>
    <row r="24" spans="1:13" ht="18.75" customHeight="1" x14ac:dyDescent="0.2">
      <c r="A24" s="37"/>
      <c r="B24" s="38"/>
      <c r="C24" s="39"/>
      <c r="D24" s="39"/>
      <c r="E24" s="39"/>
      <c r="F24" s="39"/>
      <c r="G24" s="39"/>
      <c r="H24" s="37"/>
      <c r="I24" s="40"/>
      <c r="J24" s="41"/>
      <c r="K24" s="42"/>
      <c r="L24" s="41"/>
    </row>
    <row r="25" spans="1:13" ht="18.75" customHeight="1" x14ac:dyDescent="0.2">
      <c r="H25"/>
      <c r="I25"/>
      <c r="J25"/>
      <c r="K25"/>
      <c r="L25"/>
    </row>
    <row r="26" spans="1:13" ht="15" customHeight="1" x14ac:dyDescent="0.2">
      <c r="H26"/>
      <c r="I26"/>
      <c r="J26"/>
      <c r="K26"/>
      <c r="L26"/>
    </row>
    <row r="27" spans="1:13" x14ac:dyDescent="0.2">
      <c r="A27"/>
      <c r="H27"/>
      <c r="I27"/>
      <c r="J27"/>
      <c r="K27"/>
      <c r="L27"/>
    </row>
    <row r="28" spans="1:13" x14ac:dyDescent="0.2">
      <c r="A28"/>
      <c r="H28"/>
      <c r="I28"/>
      <c r="J28"/>
      <c r="K28"/>
      <c r="L28"/>
    </row>
    <row r="29" spans="1:13" x14ac:dyDescent="0.2">
      <c r="A29"/>
      <c r="H29"/>
      <c r="I29"/>
      <c r="J29"/>
      <c r="K29"/>
      <c r="L29"/>
    </row>
    <row r="30" spans="1:13" x14ac:dyDescent="0.2">
      <c r="A30"/>
      <c r="H30"/>
      <c r="I30"/>
      <c r="J30"/>
      <c r="K30"/>
      <c r="L30"/>
    </row>
  </sheetData>
  <mergeCells count="25">
    <mergeCell ref="J6:J7"/>
    <mergeCell ref="K6:L6"/>
    <mergeCell ref="A1:L1"/>
    <mergeCell ref="C19:G19"/>
    <mergeCell ref="A3:L3"/>
    <mergeCell ref="A6:A7"/>
    <mergeCell ref="B6:B7"/>
    <mergeCell ref="C6:G7"/>
    <mergeCell ref="H6:H7"/>
    <mergeCell ref="I6:I7"/>
    <mergeCell ref="C10:G10"/>
    <mergeCell ref="C15:G15"/>
    <mergeCell ref="C16:G16"/>
    <mergeCell ref="C17:G17"/>
    <mergeCell ref="C23:G23"/>
    <mergeCell ref="A9:J9"/>
    <mergeCell ref="C22:G22"/>
    <mergeCell ref="C21:G21"/>
    <mergeCell ref="C8:G8"/>
    <mergeCell ref="C20:G20"/>
    <mergeCell ref="C11:G11"/>
    <mergeCell ref="C12:G12"/>
    <mergeCell ref="C13:G13"/>
    <mergeCell ref="C14:G14"/>
    <mergeCell ref="C18:G18"/>
  </mergeCells>
  <phoneticPr fontId="11" type="noConversion"/>
  <printOptions horizontalCentered="1"/>
  <pageMargins left="0.78740157480314965" right="0.78740157480314965" top="1.7716535433070868" bottom="0.98425196850393704" header="0.51181102362204722" footer="0.51181102362204722"/>
  <pageSetup paperSize="9" scale="70" orientation="portrait" verticalDpi="597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"/>
  <sheetViews>
    <sheetView showGridLines="0" view="pageBreakPreview" topLeftCell="A7" zoomScale="85" zoomScaleNormal="80" zoomScaleSheetLayoutView="85" workbookViewId="0">
      <selection activeCell="N11" sqref="N11:O12"/>
    </sheetView>
  </sheetViews>
  <sheetFormatPr defaultRowHeight="12.75" x14ac:dyDescent="0.2"/>
  <cols>
    <col min="1" max="1" width="4.7109375" style="61" customWidth="1"/>
    <col min="2" max="2" width="10.7109375" style="6" customWidth="1"/>
    <col min="7" max="7" width="19.5703125" customWidth="1"/>
    <col min="8" max="8" width="13.7109375" customWidth="1"/>
    <col min="9" max="9" width="12.140625" bestFit="1" customWidth="1"/>
    <col min="10" max="10" width="16" customWidth="1"/>
    <col min="11" max="11" width="17.140625" customWidth="1"/>
    <col min="12" max="12" width="17" customWidth="1"/>
    <col min="13" max="13" width="12" customWidth="1"/>
    <col min="14" max="14" width="15.85546875" customWidth="1"/>
    <col min="15" max="15" width="20.42578125" customWidth="1"/>
  </cols>
  <sheetData>
    <row r="1" spans="1:14" ht="54.75" customHeight="1" x14ac:dyDescent="0.2">
      <c r="B1" s="61"/>
    </row>
    <row r="2" spans="1:14" ht="41.25" customHeight="1" x14ac:dyDescent="0.3">
      <c r="A2" s="339" t="s">
        <v>40</v>
      </c>
      <c r="B2" s="339"/>
      <c r="C2" s="339"/>
      <c r="D2" s="339"/>
      <c r="E2" s="339"/>
      <c r="F2" s="339"/>
      <c r="G2" s="339"/>
      <c r="H2" s="339"/>
      <c r="I2" s="339"/>
      <c r="J2" s="339"/>
      <c r="K2" s="339"/>
      <c r="L2" s="339"/>
    </row>
    <row r="3" spans="1:14" ht="47.25" customHeight="1" x14ac:dyDescent="0.2">
      <c r="A3" s="340" t="str">
        <f>Strona!B19</f>
        <v>Zadanie 35000 Białystok
Budowa ……….</v>
      </c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</row>
    <row r="4" spans="1:14" ht="8.25" customHeight="1" x14ac:dyDescent="0.3">
      <c r="A4" s="103"/>
      <c r="B4" s="347"/>
      <c r="C4" s="347"/>
      <c r="D4" s="347"/>
      <c r="E4" s="347"/>
      <c r="F4" s="347"/>
      <c r="G4" s="347"/>
      <c r="H4" s="347"/>
      <c r="I4" s="347"/>
      <c r="J4" s="347"/>
      <c r="K4" s="18"/>
      <c r="L4" s="18"/>
    </row>
    <row r="5" spans="1:14" ht="12.75" customHeight="1" x14ac:dyDescent="0.3">
      <c r="A5" s="103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4" ht="6.75" customHeight="1" x14ac:dyDescent="0.3">
      <c r="A6" s="103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4" ht="13.5" customHeight="1" thickBot="1" x14ac:dyDescent="0.35">
      <c r="A7" s="104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</row>
    <row r="8" spans="1:14" x14ac:dyDescent="0.2">
      <c r="A8" s="269" t="s">
        <v>0</v>
      </c>
      <c r="B8" s="271" t="s">
        <v>15</v>
      </c>
      <c r="C8" s="273" t="s">
        <v>98</v>
      </c>
      <c r="D8" s="274"/>
      <c r="E8" s="274"/>
      <c r="F8" s="274"/>
      <c r="G8" s="292"/>
      <c r="H8" s="271" t="s">
        <v>2</v>
      </c>
      <c r="I8" s="271" t="s">
        <v>16</v>
      </c>
      <c r="J8" s="271" t="s">
        <v>28</v>
      </c>
      <c r="K8" s="277" t="s">
        <v>69</v>
      </c>
      <c r="L8" s="278"/>
    </row>
    <row r="9" spans="1:14" s="3" customFormat="1" ht="63" customHeight="1" thickBot="1" x14ac:dyDescent="0.25">
      <c r="A9" s="342"/>
      <c r="B9" s="343"/>
      <c r="C9" s="344"/>
      <c r="D9" s="345"/>
      <c r="E9" s="345"/>
      <c r="F9" s="345"/>
      <c r="G9" s="346"/>
      <c r="H9" s="343"/>
      <c r="I9" s="343"/>
      <c r="J9" s="343"/>
      <c r="K9" s="4" t="s">
        <v>5</v>
      </c>
      <c r="L9" s="20" t="s">
        <v>17</v>
      </c>
    </row>
    <row r="10" spans="1:14" ht="13.5" thickBot="1" x14ac:dyDescent="0.25">
      <c r="A10" s="14">
        <v>1</v>
      </c>
      <c r="B10" s="15">
        <v>2</v>
      </c>
      <c r="C10" s="358">
        <v>3</v>
      </c>
      <c r="D10" s="358"/>
      <c r="E10" s="358"/>
      <c r="F10" s="358"/>
      <c r="G10" s="358"/>
      <c r="H10" s="15">
        <v>4</v>
      </c>
      <c r="I10" s="15">
        <v>5</v>
      </c>
      <c r="J10" s="15">
        <v>6</v>
      </c>
      <c r="K10" s="15">
        <v>7</v>
      </c>
      <c r="L10" s="16">
        <v>8</v>
      </c>
    </row>
    <row r="11" spans="1:14" ht="15.75" x14ac:dyDescent="0.25">
      <c r="A11" s="359" t="s">
        <v>18</v>
      </c>
      <c r="B11" s="360"/>
      <c r="C11" s="360"/>
      <c r="D11" s="360"/>
      <c r="E11" s="360"/>
      <c r="F11" s="360"/>
      <c r="G11" s="360"/>
      <c r="H11" s="360"/>
      <c r="I11" s="360"/>
      <c r="J11" s="361"/>
      <c r="K11" s="105">
        <f>SUM(K12:K17)</f>
        <v>0</v>
      </c>
      <c r="L11" s="106">
        <f>SUM(L12:L17)</f>
        <v>0</v>
      </c>
      <c r="N11" s="102"/>
    </row>
    <row r="12" spans="1:14" ht="15" x14ac:dyDescent="0.2">
      <c r="A12" s="58" t="s">
        <v>35</v>
      </c>
      <c r="B12" s="107" t="s">
        <v>102</v>
      </c>
      <c r="C12" s="354" t="s">
        <v>73</v>
      </c>
      <c r="D12" s="354"/>
      <c r="E12" s="354"/>
      <c r="F12" s="354"/>
      <c r="G12" s="354"/>
      <c r="H12" s="108" t="s">
        <v>39</v>
      </c>
      <c r="I12" s="109">
        <v>1</v>
      </c>
      <c r="J12" s="17">
        <f t="shared" ref="J12:J16" si="0">ROUND(K12/(I12/1000),2)</f>
        <v>0</v>
      </c>
      <c r="K12" s="110">
        <v>0</v>
      </c>
      <c r="L12" s="111">
        <v>0</v>
      </c>
    </row>
    <row r="13" spans="1:14" ht="15" x14ac:dyDescent="0.2">
      <c r="A13" s="58" t="s">
        <v>36</v>
      </c>
      <c r="B13" s="107" t="s">
        <v>59</v>
      </c>
      <c r="C13" s="354" t="s">
        <v>60</v>
      </c>
      <c r="D13" s="354"/>
      <c r="E13" s="354"/>
      <c r="F13" s="354"/>
      <c r="G13" s="354"/>
      <c r="H13" s="108" t="s">
        <v>39</v>
      </c>
      <c r="I13" s="109">
        <v>1</v>
      </c>
      <c r="J13" s="17">
        <f t="shared" si="0"/>
        <v>0</v>
      </c>
      <c r="K13" s="110">
        <f>'ZEST GR 2'!J8</f>
        <v>0</v>
      </c>
      <c r="L13" s="111">
        <f>'ZEST GR 2'!K8</f>
        <v>0</v>
      </c>
    </row>
    <row r="14" spans="1:14" ht="15" x14ac:dyDescent="0.2">
      <c r="A14" s="58" t="s">
        <v>41</v>
      </c>
      <c r="B14" s="112" t="s">
        <v>37</v>
      </c>
      <c r="C14" s="362" t="s">
        <v>38</v>
      </c>
      <c r="D14" s="363"/>
      <c r="E14" s="363"/>
      <c r="F14" s="363"/>
      <c r="G14" s="363"/>
      <c r="H14" s="108" t="s">
        <v>39</v>
      </c>
      <c r="I14" s="109">
        <v>1</v>
      </c>
      <c r="J14" s="17">
        <f t="shared" si="0"/>
        <v>0</v>
      </c>
      <c r="K14" s="110">
        <f>'ZEST GR 3'!K9</f>
        <v>0</v>
      </c>
      <c r="L14" s="111">
        <f>'ZEST GR 3'!L9</f>
        <v>0</v>
      </c>
    </row>
    <row r="15" spans="1:14" ht="15" x14ac:dyDescent="0.2">
      <c r="A15" s="209" t="s">
        <v>42</v>
      </c>
      <c r="B15" s="107" t="s">
        <v>31</v>
      </c>
      <c r="C15" s="354" t="s">
        <v>26</v>
      </c>
      <c r="D15" s="354"/>
      <c r="E15" s="354"/>
      <c r="F15" s="355"/>
      <c r="G15" s="354"/>
      <c r="H15" s="108" t="s">
        <v>39</v>
      </c>
      <c r="I15" s="109">
        <v>1</v>
      </c>
      <c r="J15" s="17">
        <f t="shared" si="0"/>
        <v>0</v>
      </c>
      <c r="K15" s="110">
        <f>'ZEST GR 4'!K9</f>
        <v>0</v>
      </c>
      <c r="L15" s="111">
        <f>'ZEST GR 4'!L9</f>
        <v>0</v>
      </c>
    </row>
    <row r="16" spans="1:14" ht="15" x14ac:dyDescent="0.2">
      <c r="A16" s="58" t="s">
        <v>52</v>
      </c>
      <c r="B16" s="107" t="s">
        <v>50</v>
      </c>
      <c r="C16" s="364" t="s">
        <v>49</v>
      </c>
      <c r="D16" s="365"/>
      <c r="E16" s="365"/>
      <c r="F16" s="365"/>
      <c r="G16" s="366"/>
      <c r="H16" s="108" t="s">
        <v>39</v>
      </c>
      <c r="I16" s="109">
        <v>1</v>
      </c>
      <c r="J16" s="17">
        <f t="shared" si="0"/>
        <v>0</v>
      </c>
      <c r="K16" s="110">
        <f>'ZEST GR 6'!J9</f>
        <v>0</v>
      </c>
      <c r="L16" s="111">
        <f>'ZEST GR 6'!K9</f>
        <v>0</v>
      </c>
    </row>
    <row r="17" spans="1:14" s="10" customFormat="1" ht="45" customHeight="1" x14ac:dyDescent="0.2">
      <c r="A17" s="58" t="s">
        <v>61</v>
      </c>
      <c r="B17" s="109" t="s">
        <v>32</v>
      </c>
      <c r="C17" s="356" t="s">
        <v>29</v>
      </c>
      <c r="D17" s="357"/>
      <c r="E17" s="357"/>
      <c r="F17" s="357"/>
      <c r="G17" s="357"/>
      <c r="H17" s="108" t="s">
        <v>39</v>
      </c>
      <c r="I17" s="109">
        <v>1</v>
      </c>
      <c r="J17" s="17">
        <f>K17/I17*1000</f>
        <v>0</v>
      </c>
      <c r="K17" s="110">
        <f>'ZEST GR 7'!K9</f>
        <v>0</v>
      </c>
      <c r="L17" s="111">
        <f>'ZEST GR 7'!L9</f>
        <v>0</v>
      </c>
    </row>
    <row r="18" spans="1:14" s="10" customFormat="1" ht="30" customHeight="1" x14ac:dyDescent="0.2">
      <c r="A18" s="348" t="s">
        <v>44</v>
      </c>
      <c r="B18" s="349"/>
      <c r="C18" s="349"/>
      <c r="D18" s="349"/>
      <c r="E18" s="349"/>
      <c r="F18" s="349"/>
      <c r="G18" s="349"/>
      <c r="H18" s="349"/>
      <c r="I18" s="350"/>
      <c r="J18" s="44" t="s">
        <v>67</v>
      </c>
      <c r="K18" s="120">
        <f>K11/1083.33</f>
        <v>0</v>
      </c>
      <c r="L18" s="122">
        <f>K18*1.23</f>
        <v>0</v>
      </c>
    </row>
    <row r="19" spans="1:14" ht="30" customHeight="1" thickBot="1" x14ac:dyDescent="0.25">
      <c r="A19" s="351"/>
      <c r="B19" s="352"/>
      <c r="C19" s="352"/>
      <c r="D19" s="352"/>
      <c r="E19" s="352"/>
      <c r="F19" s="352"/>
      <c r="G19" s="352"/>
      <c r="H19" s="352"/>
      <c r="I19" s="353"/>
      <c r="J19" s="43" t="s">
        <v>68</v>
      </c>
      <c r="K19" s="121">
        <f>K11/8395</f>
        <v>0</v>
      </c>
      <c r="L19" s="123">
        <f>K19*1.23</f>
        <v>0</v>
      </c>
    </row>
    <row r="21" spans="1:14" x14ac:dyDescent="0.2">
      <c r="B21"/>
    </row>
    <row r="22" spans="1:14" x14ac:dyDescent="0.2">
      <c r="B22"/>
    </row>
    <row r="23" spans="1:14" x14ac:dyDescent="0.2">
      <c r="B23"/>
    </row>
    <row r="24" spans="1:14" x14ac:dyDescent="0.2">
      <c r="B24"/>
      <c r="H24" s="6"/>
      <c r="I24" s="6"/>
      <c r="J24" s="6"/>
      <c r="K24" s="12"/>
      <c r="L24" s="6"/>
    </row>
    <row r="26" spans="1:14" x14ac:dyDescent="0.2">
      <c r="K26" s="7"/>
      <c r="L26" s="7"/>
      <c r="M26" s="7"/>
      <c r="N26" s="136"/>
    </row>
    <row r="27" spans="1:14" x14ac:dyDescent="0.2">
      <c r="K27" s="7"/>
      <c r="L27" s="7"/>
      <c r="M27" s="7"/>
      <c r="N27" s="136"/>
    </row>
    <row r="28" spans="1:14" x14ac:dyDescent="0.2">
      <c r="K28" s="7"/>
      <c r="L28" s="7"/>
      <c r="M28" s="7"/>
      <c r="N28" s="136"/>
    </row>
    <row r="29" spans="1:14" x14ac:dyDescent="0.2">
      <c r="K29" s="7"/>
      <c r="L29" s="7"/>
      <c r="M29" s="7"/>
      <c r="N29" s="136"/>
    </row>
    <row r="30" spans="1:14" x14ac:dyDescent="0.2">
      <c r="K30" s="7"/>
      <c r="L30" s="7"/>
      <c r="M30" s="7"/>
      <c r="N30" s="136"/>
    </row>
  </sheetData>
  <mergeCells count="19">
    <mergeCell ref="A18:I19"/>
    <mergeCell ref="C15:G15"/>
    <mergeCell ref="C17:G17"/>
    <mergeCell ref="C10:G10"/>
    <mergeCell ref="A11:J11"/>
    <mergeCell ref="C14:G14"/>
    <mergeCell ref="C13:G13"/>
    <mergeCell ref="C12:G12"/>
    <mergeCell ref="C16:G16"/>
    <mergeCell ref="A2:L2"/>
    <mergeCell ref="A3:L3"/>
    <mergeCell ref="A8:A9"/>
    <mergeCell ref="B8:B9"/>
    <mergeCell ref="C8:G9"/>
    <mergeCell ref="H8:H9"/>
    <mergeCell ref="I8:I9"/>
    <mergeCell ref="J8:J9"/>
    <mergeCell ref="K8:L8"/>
    <mergeCell ref="B4:J4"/>
  </mergeCells>
  <phoneticPr fontId="11" type="noConversion"/>
  <printOptions horizontalCentered="1"/>
  <pageMargins left="0.35433070866141736" right="0.39370078740157483" top="0.6692913385826772" bottom="0.78740157480314965" header="0.31496062992125984" footer="0.31496062992125984"/>
  <pageSetup paperSize="9" scale="96" orientation="landscape" verticalDpi="597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9A70C7B-DA78-443D-A905-84DF80AF221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9</vt:i4>
      </vt:variant>
    </vt:vector>
  </HeadingPairs>
  <TitlesOfParts>
    <vt:vector size="18" baseType="lpstr">
      <vt:lpstr>Strona</vt:lpstr>
      <vt:lpstr>ZZK</vt:lpstr>
      <vt:lpstr>ZEST GR 2</vt:lpstr>
      <vt:lpstr>ZEST GR 3</vt:lpstr>
      <vt:lpstr>ZEST GR 4</vt:lpstr>
      <vt:lpstr>ZEST GR 5</vt:lpstr>
      <vt:lpstr>ZEST GR 6</vt:lpstr>
      <vt:lpstr>ZEST GR 7</vt:lpstr>
      <vt:lpstr>ZKO</vt:lpstr>
      <vt:lpstr>Strona!Obszar_wydruku</vt:lpstr>
      <vt:lpstr>'ZEST GR 2'!Obszar_wydruku</vt:lpstr>
      <vt:lpstr>'ZEST GR 3'!Obszar_wydruku</vt:lpstr>
      <vt:lpstr>'ZEST GR 4'!Obszar_wydruku</vt:lpstr>
      <vt:lpstr>'ZEST GR 5'!Obszar_wydruku</vt:lpstr>
      <vt:lpstr>'ZEST GR 6'!Obszar_wydruku</vt:lpstr>
      <vt:lpstr>'ZEST GR 7'!Obszar_wydruku</vt:lpstr>
      <vt:lpstr>ZKO!Obszar_wydruku</vt:lpstr>
      <vt:lpstr>ZZK!Obszar_wydruku</vt:lpstr>
    </vt:vector>
  </TitlesOfParts>
  <Company>PI-P "AC-SYSTEM-EŁK"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Pleskowicz</dc:creator>
  <cp:lastModifiedBy>Kowalski Kacper</cp:lastModifiedBy>
  <cp:lastPrinted>2020-09-01T08:06:11Z</cp:lastPrinted>
  <dcterms:created xsi:type="dcterms:W3CDTF">2003-12-09T10:39:16Z</dcterms:created>
  <dcterms:modified xsi:type="dcterms:W3CDTF">2022-09-22T06:49:27Z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e00add00-61f0-4261-8c79-bf3df814d321</vt:lpwstr>
  </property>
  <property fmtid="{D5CDD505-2E9C-101B-9397-08002B2CF9AE}" pid="3" name="bjSaver">
    <vt:lpwstr>JEBViaLhE+xyn9Pu/VBRQXoPfr8TeVkL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</Properties>
</file>