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201\doa\ADMINISTRACYJNY\Mateusz\3_Zapytania_2024\ROPS.XII.2205.21.2024 - Sprzęt komputerowy\2_zapytanie z załącznikami\"/>
    </mc:Choice>
  </mc:AlternateContent>
  <bookViews>
    <workbookView xWindow="0" yWindow="0" windowWidth="6984" windowHeight="3060"/>
  </bookViews>
  <sheets>
    <sheet name="zadanie nr 1 " sheetId="11" r:id="rId1"/>
    <sheet name="zadanie nr 2" sheetId="8" r:id="rId2"/>
    <sheet name="zadanie nr 3" sheetId="9" r:id="rId3"/>
    <sheet name="zadanie nr 4" sheetId="3" r:id="rId4"/>
    <sheet name="zadanie nr 5" sheetId="4" r:id="rId5"/>
    <sheet name="zadanie nr 6" sheetId="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" i="5" l="1"/>
  <c r="P2" i="5"/>
  <c r="P4" i="5"/>
  <c r="Q4" i="5"/>
  <c r="Q3" i="5"/>
  <c r="P3" i="5"/>
  <c r="Q3" i="4"/>
  <c r="P3" i="4"/>
  <c r="Q2" i="4"/>
  <c r="P2" i="4"/>
  <c r="Q14" i="3"/>
  <c r="P14" i="3"/>
  <c r="Q2" i="3"/>
  <c r="P2" i="3"/>
  <c r="P6" i="9"/>
  <c r="Q6" i="9"/>
  <c r="Q13" i="9"/>
  <c r="P13" i="9"/>
  <c r="Q5" i="8"/>
  <c r="P5" i="8"/>
  <c r="Q4" i="8"/>
  <c r="P4" i="8"/>
  <c r="P3" i="8"/>
  <c r="Q3" i="8"/>
  <c r="Q2" i="8"/>
  <c r="P2" i="8"/>
  <c r="Q4" i="11"/>
  <c r="P4" i="11"/>
  <c r="Q3" i="11"/>
  <c r="P3" i="11"/>
  <c r="Q2" i="11"/>
  <c r="P2" i="11"/>
  <c r="Q6" i="3" l="1"/>
  <c r="P6" i="3"/>
  <c r="P7" i="9"/>
  <c r="P8" i="9"/>
  <c r="P9" i="9"/>
  <c r="P10" i="9"/>
  <c r="P11" i="9"/>
  <c r="P12" i="9"/>
  <c r="Q7" i="9"/>
  <c r="Q8" i="9"/>
  <c r="Q9" i="9"/>
  <c r="Q10" i="9"/>
  <c r="Q11" i="9"/>
  <c r="Q12" i="9"/>
  <c r="M3" i="11" l="1"/>
  <c r="M2" i="11"/>
  <c r="M12" i="9"/>
  <c r="M10" i="9"/>
  <c r="M9" i="9"/>
  <c r="M8" i="9"/>
  <c r="M7" i="9"/>
  <c r="M6" i="9"/>
  <c r="M5" i="9"/>
  <c r="M4" i="9"/>
  <c r="M3" i="9"/>
  <c r="M2" i="9"/>
  <c r="M4" i="8"/>
  <c r="M3" i="8"/>
  <c r="M2" i="8"/>
  <c r="M5" i="3"/>
  <c r="M6" i="3"/>
  <c r="M7" i="3"/>
  <c r="M8" i="3"/>
  <c r="M2" i="4"/>
  <c r="M13" i="3"/>
  <c r="M12" i="3"/>
  <c r="M11" i="3"/>
  <c r="M10" i="3"/>
  <c r="M9" i="3"/>
  <c r="M4" i="3"/>
  <c r="M3" i="3"/>
  <c r="M2" i="3"/>
  <c r="Q4" i="3" l="1"/>
  <c r="P4" i="3"/>
  <c r="Q10" i="3"/>
  <c r="P10" i="3"/>
  <c r="Q12" i="3"/>
  <c r="P12" i="3"/>
  <c r="P7" i="3"/>
  <c r="Q7" i="3"/>
  <c r="P5" i="3"/>
  <c r="Q5" i="3"/>
  <c r="P3" i="3"/>
  <c r="Q3" i="3"/>
  <c r="P9" i="3"/>
  <c r="Q9" i="3"/>
  <c r="P11" i="3"/>
  <c r="Q11" i="3"/>
  <c r="P13" i="3"/>
  <c r="Q13" i="3"/>
  <c r="Q8" i="3"/>
  <c r="P8" i="3"/>
</calcChain>
</file>

<file path=xl/sharedStrings.xml><?xml version="1.0" encoding="utf-8"?>
<sst xmlns="http://schemas.openxmlformats.org/spreadsheetml/2006/main" count="166" uniqueCount="74">
  <si>
    <t>mikrofon do komputera stacjonarnego</t>
  </si>
  <si>
    <t>słuchawki nauszne bezprzewodowe</t>
  </si>
  <si>
    <t>głośniki do laptopa bezprzewodowe</t>
  </si>
  <si>
    <t>hub usb</t>
  </si>
  <si>
    <t>Przedłużacze</t>
  </si>
  <si>
    <t>Zasilacz do Dell 45W 19.5V (wtyk 4.5x3.0+pin)</t>
  </si>
  <si>
    <t>dysk zewnętrzny 1 Tb</t>
  </si>
  <si>
    <t>NAZWA</t>
  </si>
  <si>
    <t>OPIS PRZEDMIOTU</t>
  </si>
  <si>
    <t xml:space="preserve">monitor 34" </t>
  </si>
  <si>
    <t>monitor 27"</t>
  </si>
  <si>
    <t>monitor 24"</t>
  </si>
  <si>
    <t>komputer stacjonarny</t>
  </si>
  <si>
    <t>kamera do wideokonferencji</t>
  </si>
  <si>
    <t>myszka bezprzewodowa</t>
  </si>
  <si>
    <t>Łączność: Bezprzewodowa
Sensor: Optyczny
Rozdzielczość: 1000 dpi
Liczba przycisków: 3
Rolka przewijania: 1
Interfejs: 2,4 GHz
Zasięg pracy: do 10 m</t>
  </si>
  <si>
    <t>szyfrowane pendrive 64</t>
  </si>
  <si>
    <t>Pojemność: 64 GB
Interfejs: USB 3.2 Gen.2
Prędkość odczytu (maksymalna): 150 MB/s
Dodatkowe informacje: min. 128-bitowe szyfrowanie sprzętowe AES, Dostęp zabezpieczeny hasłem</t>
  </si>
  <si>
    <t>Moc głośników: 10 - 16 W
Łączność: Bluetooth
Pasmo przenoszenia: 50 - 20 000 Hz</t>
  </si>
  <si>
    <t>Przedłużacz elektryczny - Listwa zasilająca antyprzepięciowa na 3 gniazda [2P+Z] z wyłącznikiem o długości przewodu zasilającego  3m, kolor czarny</t>
  </si>
  <si>
    <t>Przedłużacz elektryczny - Listwa zasilająca antyprzepięciowa na min. 5 gniazd [2P+Z] z wyłącznikiem o długości przewodu zasilającego 5 metrów, kolor czarny</t>
  </si>
  <si>
    <t>Przedłużacz elektryczny - Listwa zasilająca antyprzepięciowa na 3 gniazda [2P+Z] z wyłącznikiem o długości przewodu zasilającego  5 metrów, kolor czarny</t>
  </si>
  <si>
    <t>Kompatybilny z: Dell
Moc: 45 W
Natężenie prądu wyjściowego: 2.31 A
Napięcie wyjściowe: 19.5V</t>
  </si>
  <si>
    <t>Pojemność: 1000 GB
Interfejs: USB 3.2 
Złącza dysku: USB Type-C
Prędkość odczytu (maksymalna): 1050 MB/s
Prędkość zapisu (maksymalna): 1000 MB/s
Dodatkowe informacje: 256-bitowe szyfrowanie danych AES, Ochrona danych za pomocą klucza dostępu</t>
  </si>
  <si>
    <t>LP</t>
  </si>
  <si>
    <t>WOA Leszno</t>
  </si>
  <si>
    <t>WOA Poznań</t>
  </si>
  <si>
    <t>WTO</t>
  </si>
  <si>
    <t>OIS</t>
  </si>
  <si>
    <t>DRK</t>
  </si>
  <si>
    <t>DPOzOS</t>
  </si>
  <si>
    <t>DOA</t>
  </si>
  <si>
    <t>WOA Kalisz</t>
  </si>
  <si>
    <t>ŁĄCZNA ILOŚĆ</t>
  </si>
  <si>
    <t>WOA Piła</t>
  </si>
  <si>
    <t>UPS</t>
  </si>
  <si>
    <t>Switch Desktop 8x port RJ45 (Fast Ethernet 100Mb/s) LAN  10/100/1000 Mbps</t>
  </si>
  <si>
    <t>Patchcord UTP kat.6 kabel sieciowy LAN 2x RJ45 linka niebieski 0,5 m</t>
  </si>
  <si>
    <t>Patchcord UTP kat.6 kabel sieciowy LAN 2x RJ45 linka niebieski 1 m</t>
  </si>
  <si>
    <t>Kabel DVI-D / HDMI 4K@60 (wtyk / wtyk) dwukierunkowy 2m</t>
  </si>
  <si>
    <t>Microsoft Windows Server Standard 2022 16 Core CSP</t>
  </si>
  <si>
    <t>ESET Secure Authentication</t>
  </si>
  <si>
    <t>Procesor wielordzeniowy ze zintegrowaną grafiką, zaprojektowany do pracy w komputerach stacjonarnych klasy x86, o wydajności minimalnej na poziomie 17300 dla Multithread Rating i 3100 dla Single Thread Rating liczonej w punktach na podstawie Performance Test w teście CPU Mark Average według wyników opublikowanych na http://www.cpubenchmark.net/. Wykonawca w składanej ofercie winien podać dokładny model oferowanego podzespołu.
zainstalowany RAM - min 16 Gb
dysk SSD min 480 Gb
zintegrowana karta dźwiękowa
zintegrowana karta graficzna
porty wewnętrzne (wolne) minimalnie: PCI-e x16 - 1 szt. PCI-e x1 - 1 szt. SATA III - 1 szt.
złącze RJ-45 (LAN)
min 3 złącza USB 3 generacji
LAN 1 Gb/s
Wi-Fi 6E
Moduł Bluetooth
system Windows 11 PRO lub równoważny spełniający określone warunki:
Do prawidłowej pracy systemu w ramach jednostki niezbędne są miedzy innymi zapewnienie pełnego wsparcia systemu operacyjnego dla oprogramowania biurowego MS Office 2013/2016/2019/2021, oprogramowania antywirusowego ESET Endpoint  Security, oprogramowania administracji samorządowej - edytora do tworzenia aktów prawnych w postaci tekstów strukturalnych w formacie XML "Legislator", systemu finansowo–księgowego, systemy kadrowo-płacowego oraz ewidencji środków trwałych firmy Agrobex. System musi pozwolić na uruchomienie aplikacji 32 i 64-bitowych. 
Partycja recovery (opcja przywrócenia systemu z dysku)
Obudowa Midi Tower</t>
  </si>
  <si>
    <t>laptop 15,6"</t>
  </si>
  <si>
    <t>Switch min 8 portów, niezarządzalny</t>
  </si>
  <si>
    <t>Kategoria: 5e
Klasa: D
Przekrój: 4x2x0,45
Typ ekranowania: U/UTP
Typ kabla: wewnętrzny
Przepustowość binarna (max): 1 Gb/s
Klasyfikacja ogniowa CPR (Euroklasa): Eca
Temperatura pracy: -20°C do +60°C
Temperatura instalacji: 0°C do +50°C</t>
  </si>
  <si>
    <t>Przekątna ekranu 24"
Powłoka matrycy: Matowa
Rodzaj matrycy: LED, VA
Typ ekranu: Płaski
Obsługiwana rozdzielczość ekranu: 1920 x 1080 (FullHD)
Format obrazu: 16:9
Częstotliwość odświeżania ekranu: min. 75 Hz
Złącza: VGA (D-sub) - 1 szt., DVI - 1 szt lub HDMI 1.4 - 1 szt.</t>
  </si>
  <si>
    <t>Rodzaj łączności: przewodowa
Charakterystyka kierunkowości: Kardioidalna
Pasmo przenoszenia: 100 ~ 16000 Hz
Złącza min.: USB-1szt, Minijack 3,5 mm - 1 szt</t>
  </si>
  <si>
    <t xml:space="preserve">
Liczba portów wyjścia: min. 4
Liczba portów ładujące: min. 4
Standard: USB 3.2 Gen. 1
Porty wyjścia: USB 3.2 Gen 1 - 4 szt</t>
  </si>
  <si>
    <t>Topologia:  Line-interactive
Moc pozorna: 600 VA
Moc skuteczna: 360 W
Napięcie wejściowe: 220 - 240 V
Kształt napięcia wyjściowego: Sinusoida modyfikowana
Gniazda wyjściowe: Schuko - min. 2 szt.
RJ-11 (in/out)
USB
Czas przełączania: 2 - 6 ms
Średni czas ładowania: 5 h
Interfejs komunikacyjny: USB
Zabezpieczenia:
Przeciwzwarciowe
Przeciwprzepięciowe
Termiczne
Sygnalizacja pracy
Wyświetlacz LCD
Dźwiękowa
Typ obudowy: Tower
Dodatkowe informacje: Zimny start
Zabezpieczenie linii tel. (RJ11)
Automatyczna regulacja napięcia (AVR)
Wyłącznik obwodu z możliwością resetu
Alarmy dźwiękowe
Wbudowany wyświetlacz LCD
Mikroprocesorowa kontrola parametrów</t>
  </si>
  <si>
    <t>słuchawki bezprzewodowe dokanałowe</t>
  </si>
  <si>
    <t>Przewód  300m</t>
  </si>
  <si>
    <t>TP-Link 52p TL-SG3452 (48x1000Mbit, 4xSFP)</t>
  </si>
  <si>
    <t>switch 48 port, zarządzalny</t>
  </si>
  <si>
    <t>logowanie do serwerów z wykorzystaniem 2FA - dla administratorów, zwiększenie bezpieczeństwa dla technicznych połączeń z serwerami z zewnątrz z wykorzystaniem stosowanego w ROPS Este Nod32 - licencja 3 lata</t>
  </si>
  <si>
    <t>Adapter umożliwiający pracę w sieciach 1Gb
Złącze 1: Port RJ45 (8P8C)Złącze 2: Wtyk USB-A Zastosowanie: Ethernet, LAN  10/100/1000 Mbps</t>
  </si>
  <si>
    <t>Wskaźnik laserowy do prezentacji</t>
  </si>
  <si>
    <t>Adapter Rj45-USB LAN  10/100/1000 Mbps</t>
  </si>
  <si>
    <t>łączna wartość netto</t>
  </si>
  <si>
    <t>łączna wartość brutto</t>
  </si>
  <si>
    <t>cena jednostkowa netto</t>
  </si>
  <si>
    <t>cena jednostkowa brutto</t>
  </si>
  <si>
    <t>Jakość obrazu o przekątnej do 300 cali: Rozdzielczość Full HD 
Jasność obrazu: minimum 5000 lumenów
Dwa porty HDMI i opcjonalne złącze bezprzewodowe, dwa porty USB i minimum 1 port USB typu B, minimum 2 porty VGA, 1 port LAN
Dzielenie obrazu i wyświetlanie z wielu komputerów
Naturalna rozdzielczość projektora: WUXGA (1920x1200). Rodzaj źródła światła: Lampa, Żywotność źródła światła: minimum 5000 h, Żywotność źródła światła (tryb ekonomiczny): minimum10000 h. Odległość projekcji od 1,5 m do 9 m</t>
  </si>
  <si>
    <t>Napęd zewnętrzny cd / dvd</t>
  </si>
  <si>
    <t>Napęd zewnętrzny 
Typ podłączenia: USB 2.0 lub USB 3.0
Typ napędu: 	CD, DVD 
8-krotna prędkością zapisu dla DVD oraz 24-krotna dla CD
Wyposażenie: Kabel USB</t>
  </si>
  <si>
    <t>Obsługa 4K i wsteczna kompatybilność  z 1080P, 720P i innymi rozdzielczościami.
Interfejs USB 3.0, zasilanie, wideo, audio w jednym,
szerokie pole widzenia min. 120°
Wbudowana matryca mikrofonowa, wielokierunkowy odbiór, zasięg do 6 metrów.
Rozdzielczość HDMI
Efektywna ilość pixeli: min. 8.51M
Skanowanie progresywne
Minimalna jasność: 0.5 Lux 
Mocowanie: Uchwyt do montażu na monitorze 
Interfejsy wejścia / wyjścia wideo/audio
    Interfejs USB:min.  1xUSB 3.0: Typ B
    Interfejs HDMI: min. 1xHDMI 1.4
Kamera kompatybilna z systemem Windows 10/11</t>
  </si>
  <si>
    <t>Słuchawki bezprzewodowe (Bluetooth), dokanałowe. Pasmo przenoszenia min. 14 Hz max.  40000 Hz. Aktywna redukcja szumów. Regulacja głośności. Mikrofon przy słuchawce</t>
  </si>
  <si>
    <t>Proporcje obrazu: 21:9
Przekątna ekranu: 34''
Powierzchnia matrycy: Matowa
Technologia podświetlania: Diody LED
Obsługiwana rozdzielczość: 3440 x 1440
Czas reakcji : 4 ms
Jasność: min. 300 nits
Kontrast statyczny min. 4 000:1
Kontrast dynamiczny min. 20 000 000:1
Częstotliwość odświeżania: min. 100 Hz
Gniazda we/wy: min. 2 x HDMI
Gniazda we/wy: min: 1 x DVI</t>
  </si>
  <si>
    <t>Procesor wielordzeniowy ze zintegrowaną grafiką, zaprojektowany do pracy w komputerach przenośnych klasy x86, na poziomie wydajności 9960 liczonej w punktach na podstawie Performance Test w teście CPU Mark Average według wyników opublikowanych na http://www.cpubenchmark.net/. Wykonawca w składanej ofercie winien podać dokładny model oferowanego podzespołu.
Przekątna ekranu 15,6''
Obsługiwana rozdzielczość ekranu min. 1920 x 1080 (Full HD)
zainstalowany RAM - min 8 Gb
dysk SSD min 480 Gb
wbudowana kamerka internetowa HD
złącze RJ-45 (LAN)
min 3 złącza USB 3 generacji
LAN 1 Gb/s
Wi-Fi 6E
Moduł Bluetooth
system Windows 11 PRO lub równoważny spełniający określone warunki: Do prawidłowej pracy systemu w w ramach jednostki niezbędne są miedzy innymi zapewnienie pełnego wsparcia systemu operacyjnego dla oprogramowania biurowego MS Office 2013/2016/2019/2021, oprogramowania antywirusowego ESET Endpoint  Security, programu do szyfrowania laptopów Eset Endpoint Encryption, oprogramowania administracji samorządowej - edytora do tworzenia aktów prawnych w postaci tekstów strukturalnych w formacie XML "Legislator", systemu finansowo–księgowego, systemy kadrowo-płacowego oraz ewidencji środków trwałych firmy Agrobex. System musi pozwolić na uruchomienie aplikacji 32 i 64-bitowych. 
Partycja recovery (opcja przywrócenia systemu z dysku).</t>
  </si>
  <si>
    <t>Przekątna ekranu 27"
Powłoka matrycy: Matowa
Rodzaj matrycy: LED, VA
Typ ekranu: Płaski
Obsługiwana rozdzielczość ekranu: 1920 x 1080 (FullHD)
Format obrazu: 16:9
Częstotliwość odświeżania ekranu: min. 75 Hz
Złącza min.: VGA (D-sub) - 1 szt., DVI - 1 szt lub HDMI 1.4 - 1 szt.</t>
  </si>
  <si>
    <t>Łączność: Bezprzewodowe
Budowa słuchawek: Nauszne, zamknięte
Mikrofon przy słuchawce
Pasmo przenoszenia słuchawek: min. 20  max. 20000 Hz
Impednajca słuchawek: 32 Ω</t>
  </si>
  <si>
    <t xml:space="preserve">pilot do prezentacji do przewijania slajdów i stron w programie Microsoft PowerPoint i innych aplikacjach pakietu Office, zasięg minimum 10 metrów, możliwość włączenia czerwonego wskaźnika laserowego oraz możliwość  sterowania głośnością
</t>
  </si>
  <si>
    <t>Projektor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</si>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</sst>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4" borderId="5" xfId="0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3" xfId="0" applyFont="1" applyFill="1" applyBorder="1" applyAlignment="1">
      <alignment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right" wrapText="1"/>
    </xf>
    <xf numFmtId="44" fontId="2" fillId="2" borderId="2" xfId="0" applyNumberFormat="1" applyFont="1" applyFill="1" applyBorder="1" applyAlignment="1">
      <alignment horizontal="right" wrapText="1"/>
    </xf>
    <xf numFmtId="44" fontId="3" fillId="2" borderId="8" xfId="0" applyNumberFormat="1" applyFont="1" applyFill="1" applyBorder="1" applyAlignment="1">
      <alignment horizontal="right" wrapText="1"/>
    </xf>
    <xf numFmtId="44" fontId="3" fillId="2" borderId="9" xfId="0" applyNumberFormat="1" applyFont="1" applyFill="1" applyBorder="1" applyAlignment="1">
      <alignment horizontal="right" wrapText="1"/>
    </xf>
    <xf numFmtId="164" fontId="3" fillId="2" borderId="8" xfId="0" applyNumberFormat="1" applyFont="1" applyFill="1" applyBorder="1" applyAlignment="1">
      <alignment horizontal="right" wrapText="1"/>
    </xf>
    <xf numFmtId="164" fontId="3" fillId="2" borderId="9" xfId="0" applyNumberFormat="1" applyFont="1" applyFill="1" applyBorder="1" applyAlignment="1">
      <alignment horizontal="right" wrapText="1"/>
    </xf>
    <xf numFmtId="164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right" wrapText="1"/>
    </xf>
    <xf numFmtId="164" fontId="3" fillId="2" borderId="3" xfId="0" applyNumberFormat="1" applyFont="1" applyFill="1" applyBorder="1" applyAlignment="1">
      <alignment horizontal="right" wrapText="1"/>
    </xf>
    <xf numFmtId="164" fontId="3" fillId="2" borderId="2" xfId="0" applyNumberFormat="1" applyFont="1" applyFill="1" applyBorder="1" applyAlignment="1">
      <alignment horizontal="right" wrapText="1"/>
    </xf>
    <xf numFmtId="0" fontId="0" fillId="4" borderId="6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"/>
  <sheetViews>
    <sheetView tabSelected="1" zoomScale="90" zoomScaleNormal="90" workbookViewId="0">
      <pane ySplit="1" topLeftCell="A2" activePane="bottomLeft" state="frozen"/>
      <selection pane="bottomLeft" activeCell="Q5" sqref="Q5"/>
    </sheetView>
  </sheetViews>
  <sheetFormatPr defaultRowHeight="14.4" x14ac:dyDescent="0.3"/>
  <cols>
    <col min="1" max="1" width="5.5546875" style="1" customWidth="1"/>
    <col min="2" max="2" width="18.44140625" style="1" customWidth="1"/>
    <col min="3" max="3" width="93" style="1" customWidth="1"/>
    <col min="4" max="12" width="7.21875" style="5" hidden="1" customWidth="1"/>
    <col min="13" max="13" width="11.77734375" style="5" customWidth="1"/>
    <col min="14" max="17" width="13.44140625" style="4" customWidth="1"/>
  </cols>
  <sheetData>
    <row r="1" spans="1:17" s="1" customFormat="1" ht="43.2" x14ac:dyDescent="0.3">
      <c r="A1" s="6" t="s">
        <v>24</v>
      </c>
      <c r="B1" s="6" t="s">
        <v>7</v>
      </c>
      <c r="C1" s="6" t="s">
        <v>8</v>
      </c>
      <c r="D1" s="2" t="s">
        <v>25</v>
      </c>
      <c r="E1" s="2" t="s">
        <v>34</v>
      </c>
      <c r="F1" s="2" t="s">
        <v>26</v>
      </c>
      <c r="G1" s="2" t="s">
        <v>32</v>
      </c>
      <c r="H1" s="2" t="s">
        <v>27</v>
      </c>
      <c r="I1" s="2" t="s">
        <v>28</v>
      </c>
      <c r="J1" s="2" t="s">
        <v>29</v>
      </c>
      <c r="K1" s="3" t="s">
        <v>30</v>
      </c>
      <c r="L1" s="8" t="s">
        <v>31</v>
      </c>
      <c r="M1" s="7" t="s">
        <v>33</v>
      </c>
      <c r="N1" s="27" t="s">
        <v>61</v>
      </c>
      <c r="O1" s="28" t="s">
        <v>60</v>
      </c>
      <c r="P1" s="28" t="s">
        <v>58</v>
      </c>
      <c r="Q1" s="28" t="s">
        <v>59</v>
      </c>
    </row>
    <row r="2" spans="1:17" s="9" customFormat="1" ht="345.6" x14ac:dyDescent="0.3">
      <c r="A2" s="10">
        <v>1</v>
      </c>
      <c r="B2" s="11" t="s">
        <v>12</v>
      </c>
      <c r="C2" s="12" t="s">
        <v>42</v>
      </c>
      <c r="D2" s="13">
        <v>0</v>
      </c>
      <c r="E2" s="13"/>
      <c r="F2" s="13"/>
      <c r="G2" s="13"/>
      <c r="H2" s="13"/>
      <c r="I2" s="13"/>
      <c r="J2" s="13"/>
      <c r="K2" s="13"/>
      <c r="L2" s="14">
        <v>1</v>
      </c>
      <c r="M2" s="15">
        <f>SUM(D2:L2)</f>
        <v>1</v>
      </c>
      <c r="N2" s="24"/>
      <c r="O2" s="26"/>
      <c r="P2" s="20">
        <f>O2*M2</f>
        <v>0</v>
      </c>
      <c r="Q2" s="21">
        <f>N2*M2</f>
        <v>0</v>
      </c>
    </row>
    <row r="3" spans="1:17" s="9" customFormat="1" ht="316.8" x14ac:dyDescent="0.3">
      <c r="A3" s="10">
        <v>2</v>
      </c>
      <c r="B3" s="11" t="s">
        <v>43</v>
      </c>
      <c r="C3" s="12" t="s">
        <v>68</v>
      </c>
      <c r="D3" s="13"/>
      <c r="E3" s="13"/>
      <c r="F3" s="13"/>
      <c r="G3" s="13"/>
      <c r="H3" s="13"/>
      <c r="I3" s="13"/>
      <c r="J3" s="13"/>
      <c r="K3" s="13"/>
      <c r="L3" s="14">
        <v>2</v>
      </c>
      <c r="M3" s="15">
        <f>SUM(D3:L3)</f>
        <v>2</v>
      </c>
      <c r="N3" s="24"/>
      <c r="O3" s="26"/>
      <c r="P3" s="20">
        <f>O3*M3</f>
        <v>0</v>
      </c>
      <c r="Q3" s="21">
        <f>N3*M3</f>
        <v>0</v>
      </c>
    </row>
    <row r="4" spans="1:17" ht="41.4" customHeight="1" x14ac:dyDescent="0.3">
      <c r="O4" s="23" t="s">
        <v>73</v>
      </c>
      <c r="P4" s="22">
        <f>SUM(P2:P3)</f>
        <v>0</v>
      </c>
      <c r="Q4" s="22">
        <f>SUM(Q2:Q3)</f>
        <v>0</v>
      </c>
    </row>
  </sheetData>
  <pageMargins left="0.25" right="0.25" top="0.75" bottom="0.75" header="0.3" footer="0.3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"/>
  <sheetViews>
    <sheetView zoomScale="90" zoomScaleNormal="90" workbookViewId="0">
      <pane ySplit="1" topLeftCell="A2" activePane="bottomLeft" state="frozen"/>
      <selection pane="bottomLeft" activeCell="Q6" sqref="Q6"/>
    </sheetView>
  </sheetViews>
  <sheetFormatPr defaultRowHeight="14.4" x14ac:dyDescent="0.3"/>
  <cols>
    <col min="1" max="1" width="5.5546875" style="1" customWidth="1"/>
    <col min="2" max="2" width="18.44140625" style="1" customWidth="1"/>
    <col min="3" max="3" width="56.109375" style="1" customWidth="1"/>
    <col min="4" max="12" width="7.21875" style="5" hidden="1" customWidth="1"/>
    <col min="13" max="13" width="10.77734375" style="5" customWidth="1"/>
    <col min="14" max="17" width="13.44140625" style="4" customWidth="1"/>
  </cols>
  <sheetData>
    <row r="1" spans="1:17" s="1" customFormat="1" ht="43.2" x14ac:dyDescent="0.3">
      <c r="A1" s="6" t="s">
        <v>24</v>
      </c>
      <c r="B1" s="6" t="s">
        <v>7</v>
      </c>
      <c r="C1" s="6" t="s">
        <v>8</v>
      </c>
      <c r="D1" s="2" t="s">
        <v>25</v>
      </c>
      <c r="E1" s="2" t="s">
        <v>34</v>
      </c>
      <c r="F1" s="2" t="s">
        <v>26</v>
      </c>
      <c r="G1" s="2" t="s">
        <v>32</v>
      </c>
      <c r="H1" s="2" t="s">
        <v>27</v>
      </c>
      <c r="I1" s="2" t="s">
        <v>28</v>
      </c>
      <c r="J1" s="2" t="s">
        <v>29</v>
      </c>
      <c r="K1" s="3" t="s">
        <v>30</v>
      </c>
      <c r="L1" s="8" t="s">
        <v>31</v>
      </c>
      <c r="M1" s="7" t="s">
        <v>33</v>
      </c>
      <c r="N1" s="27" t="s">
        <v>61</v>
      </c>
      <c r="O1" s="28" t="s">
        <v>60</v>
      </c>
      <c r="P1" s="28" t="s">
        <v>58</v>
      </c>
      <c r="Q1" s="28" t="s">
        <v>59</v>
      </c>
    </row>
    <row r="2" spans="1:17" s="9" customFormat="1" ht="179.4" customHeight="1" x14ac:dyDescent="0.3">
      <c r="A2" s="10">
        <v>1</v>
      </c>
      <c r="B2" s="11" t="s">
        <v>9</v>
      </c>
      <c r="C2" s="12" t="s">
        <v>67</v>
      </c>
      <c r="D2" s="13"/>
      <c r="E2" s="13"/>
      <c r="F2" s="13"/>
      <c r="G2" s="13"/>
      <c r="H2" s="13"/>
      <c r="I2" s="13">
        <v>2</v>
      </c>
      <c r="J2" s="13"/>
      <c r="K2" s="13"/>
      <c r="L2" s="14">
        <v>1</v>
      </c>
      <c r="M2" s="15">
        <f>SUM(D2:L2)</f>
        <v>3</v>
      </c>
      <c r="N2" s="24"/>
      <c r="O2" s="26"/>
      <c r="P2" s="20">
        <f>O2*M2</f>
        <v>0</v>
      </c>
      <c r="Q2" s="21">
        <f>N2*M2</f>
        <v>0</v>
      </c>
    </row>
    <row r="3" spans="1:17" s="9" customFormat="1" ht="121.8" customHeight="1" x14ac:dyDescent="0.3">
      <c r="A3" s="10">
        <v>2</v>
      </c>
      <c r="B3" s="11" t="s">
        <v>10</v>
      </c>
      <c r="C3" s="12" t="s">
        <v>69</v>
      </c>
      <c r="D3" s="13"/>
      <c r="E3" s="13"/>
      <c r="F3" s="13"/>
      <c r="G3" s="13"/>
      <c r="H3" s="13"/>
      <c r="I3" s="13"/>
      <c r="J3" s="13">
        <v>1</v>
      </c>
      <c r="K3" s="13"/>
      <c r="L3" s="14"/>
      <c r="M3" s="15">
        <f t="shared" ref="M3:M4" si="0">SUM(D3:L3)</f>
        <v>1</v>
      </c>
      <c r="N3" s="24"/>
      <c r="O3" s="26"/>
      <c r="P3" s="20">
        <f>O3*M3</f>
        <v>0</v>
      </c>
      <c r="Q3" s="21">
        <f>N3*M3</f>
        <v>0</v>
      </c>
    </row>
    <row r="4" spans="1:17" s="9" customFormat="1" ht="124.8" customHeight="1" x14ac:dyDescent="0.3">
      <c r="A4" s="10">
        <v>3</v>
      </c>
      <c r="B4" s="11" t="s">
        <v>11</v>
      </c>
      <c r="C4" s="12" t="s">
        <v>46</v>
      </c>
      <c r="D4" s="13"/>
      <c r="E4" s="13"/>
      <c r="F4" s="13"/>
      <c r="G4" s="13"/>
      <c r="H4" s="13"/>
      <c r="I4" s="13"/>
      <c r="J4" s="13">
        <v>7</v>
      </c>
      <c r="K4" s="13"/>
      <c r="L4" s="14"/>
      <c r="M4" s="15">
        <f t="shared" si="0"/>
        <v>7</v>
      </c>
      <c r="N4" s="24"/>
      <c r="O4" s="26"/>
      <c r="P4" s="20">
        <f>O4*M4</f>
        <v>0</v>
      </c>
      <c r="Q4" s="21">
        <f>N4*M4</f>
        <v>0</v>
      </c>
    </row>
    <row r="5" spans="1:17" ht="37.200000000000003" customHeight="1" x14ac:dyDescent="0.3">
      <c r="O5" s="23" t="s">
        <v>73</v>
      </c>
      <c r="P5" s="22">
        <f>SUM(P2:P4)</f>
        <v>0</v>
      </c>
      <c r="Q5" s="22">
        <f>SUM(Q2:Q4)</f>
        <v>0</v>
      </c>
    </row>
  </sheetData>
  <pageMargins left="0.25" right="0.25" top="0.75" bottom="0.75" header="0.3" footer="0.3"/>
  <pageSetup paperSize="9" scale="7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"/>
  <sheetViews>
    <sheetView zoomScale="90" zoomScaleNormal="90" workbookViewId="0">
      <pane ySplit="1" topLeftCell="A2" activePane="bottomLeft" state="frozen"/>
      <selection pane="bottomLeft" activeCell="P7" sqref="P7"/>
    </sheetView>
  </sheetViews>
  <sheetFormatPr defaultRowHeight="14.4" x14ac:dyDescent="0.3"/>
  <cols>
    <col min="1" max="1" width="5.5546875" style="1" customWidth="1"/>
    <col min="2" max="2" width="18.44140625" style="1" customWidth="1"/>
    <col min="3" max="3" width="56.109375" style="1" customWidth="1"/>
    <col min="4" max="12" width="7.21875" style="5" hidden="1" customWidth="1"/>
    <col min="13" max="13" width="7.21875" style="5" customWidth="1"/>
    <col min="14" max="17" width="13.44140625" style="4" customWidth="1"/>
  </cols>
  <sheetData>
    <row r="1" spans="1:17" s="1" customFormat="1" ht="43.2" x14ac:dyDescent="0.3">
      <c r="A1" s="6" t="s">
        <v>24</v>
      </c>
      <c r="B1" s="6" t="s">
        <v>7</v>
      </c>
      <c r="C1" s="6" t="s">
        <v>8</v>
      </c>
      <c r="D1" s="2" t="s">
        <v>25</v>
      </c>
      <c r="E1" s="2" t="s">
        <v>34</v>
      </c>
      <c r="F1" s="2" t="s">
        <v>26</v>
      </c>
      <c r="G1" s="2" t="s">
        <v>32</v>
      </c>
      <c r="H1" s="2" t="s">
        <v>27</v>
      </c>
      <c r="I1" s="2" t="s">
        <v>28</v>
      </c>
      <c r="J1" s="2" t="s">
        <v>29</v>
      </c>
      <c r="K1" s="3" t="s">
        <v>30</v>
      </c>
      <c r="L1" s="8" t="s">
        <v>31</v>
      </c>
      <c r="M1" s="7" t="s">
        <v>33</v>
      </c>
      <c r="N1" s="27" t="s">
        <v>61</v>
      </c>
      <c r="O1" s="28" t="s">
        <v>60</v>
      </c>
      <c r="P1" s="28" t="s">
        <v>58</v>
      </c>
      <c r="Q1" s="28" t="s">
        <v>59</v>
      </c>
    </row>
    <row r="2" spans="1:17" s="9" customFormat="1" ht="243.6" customHeight="1" x14ac:dyDescent="0.3">
      <c r="A2" s="10">
        <v>1</v>
      </c>
      <c r="B2" s="11" t="s">
        <v>13</v>
      </c>
      <c r="C2" s="12" t="s">
        <v>65</v>
      </c>
      <c r="D2" s="13"/>
      <c r="E2" s="13"/>
      <c r="F2" s="13">
        <v>1</v>
      </c>
      <c r="G2" s="13"/>
      <c r="H2" s="13"/>
      <c r="I2" s="13"/>
      <c r="J2" s="13"/>
      <c r="K2" s="13"/>
      <c r="L2" s="14"/>
      <c r="M2" s="15">
        <f t="shared" ref="M2:M12" si="0">SUM(D2:L2)</f>
        <v>1</v>
      </c>
      <c r="N2" s="16"/>
      <c r="O2" s="17"/>
      <c r="P2" s="18"/>
      <c r="Q2" s="19"/>
    </row>
    <row r="3" spans="1:17" s="9" customFormat="1" ht="100.8" x14ac:dyDescent="0.3">
      <c r="A3" s="10">
        <v>2</v>
      </c>
      <c r="B3" s="11" t="s">
        <v>14</v>
      </c>
      <c r="C3" s="12" t="s">
        <v>15</v>
      </c>
      <c r="D3" s="13"/>
      <c r="E3" s="13"/>
      <c r="F3" s="13"/>
      <c r="G3" s="13"/>
      <c r="H3" s="13"/>
      <c r="I3" s="13"/>
      <c r="J3" s="13"/>
      <c r="K3" s="13"/>
      <c r="L3" s="14">
        <v>20</v>
      </c>
      <c r="M3" s="15">
        <f t="shared" si="0"/>
        <v>20</v>
      </c>
      <c r="N3" s="16"/>
      <c r="O3" s="17"/>
      <c r="P3" s="18"/>
      <c r="Q3" s="19"/>
    </row>
    <row r="4" spans="1:17" s="9" customFormat="1" ht="72" x14ac:dyDescent="0.3">
      <c r="A4" s="10">
        <v>3</v>
      </c>
      <c r="B4" s="11" t="s">
        <v>16</v>
      </c>
      <c r="C4" s="12" t="s">
        <v>17</v>
      </c>
      <c r="D4" s="13">
        <v>6</v>
      </c>
      <c r="E4" s="13"/>
      <c r="F4" s="13"/>
      <c r="G4" s="13"/>
      <c r="H4" s="13"/>
      <c r="I4" s="13"/>
      <c r="J4" s="13"/>
      <c r="K4" s="13"/>
      <c r="L4" s="14"/>
      <c r="M4" s="15">
        <f t="shared" si="0"/>
        <v>6</v>
      </c>
      <c r="N4" s="16"/>
      <c r="O4" s="17"/>
      <c r="P4" s="18"/>
      <c r="Q4" s="19"/>
    </row>
    <row r="5" spans="1:17" s="9" customFormat="1" ht="89.4" customHeight="1" x14ac:dyDescent="0.3">
      <c r="A5" s="10">
        <v>4</v>
      </c>
      <c r="B5" s="11" t="s">
        <v>0</v>
      </c>
      <c r="C5" s="12" t="s">
        <v>47</v>
      </c>
      <c r="D5" s="13"/>
      <c r="E5" s="13"/>
      <c r="F5" s="13">
        <v>1</v>
      </c>
      <c r="G5" s="13"/>
      <c r="H5" s="13"/>
      <c r="I5" s="13"/>
      <c r="J5" s="13"/>
      <c r="K5" s="13"/>
      <c r="L5" s="14">
        <v>1</v>
      </c>
      <c r="M5" s="15">
        <f t="shared" si="0"/>
        <v>2</v>
      </c>
      <c r="N5" s="16"/>
      <c r="O5" s="17"/>
      <c r="P5" s="18"/>
      <c r="Q5" s="19"/>
    </row>
    <row r="6" spans="1:17" s="9" customFormat="1" ht="46.8" customHeight="1" x14ac:dyDescent="0.3">
      <c r="A6" s="10">
        <v>5</v>
      </c>
      <c r="B6" s="11" t="s">
        <v>50</v>
      </c>
      <c r="C6" s="12" t="s">
        <v>66</v>
      </c>
      <c r="D6" s="13">
        <v>4</v>
      </c>
      <c r="E6" s="13">
        <v>1</v>
      </c>
      <c r="F6" s="13"/>
      <c r="G6" s="13"/>
      <c r="H6" s="13"/>
      <c r="I6" s="13"/>
      <c r="J6" s="13"/>
      <c r="K6" s="13"/>
      <c r="L6" s="14">
        <v>4</v>
      </c>
      <c r="M6" s="15">
        <f t="shared" si="0"/>
        <v>9</v>
      </c>
      <c r="N6" s="24"/>
      <c r="O6" s="26"/>
      <c r="P6" s="20">
        <f>O6*M6</f>
        <v>0</v>
      </c>
      <c r="Q6" s="21">
        <f>N6*M6</f>
        <v>0</v>
      </c>
    </row>
    <row r="7" spans="1:17" s="9" customFormat="1" ht="72" x14ac:dyDescent="0.3">
      <c r="A7" s="10">
        <v>6</v>
      </c>
      <c r="B7" s="11" t="s">
        <v>1</v>
      </c>
      <c r="C7" s="12" t="s">
        <v>70</v>
      </c>
      <c r="D7" s="13"/>
      <c r="E7" s="13"/>
      <c r="F7" s="13"/>
      <c r="G7" s="13"/>
      <c r="H7" s="13"/>
      <c r="I7" s="13"/>
      <c r="J7" s="13">
        <v>14</v>
      </c>
      <c r="K7" s="13">
        <v>1</v>
      </c>
      <c r="L7" s="14">
        <v>2</v>
      </c>
      <c r="M7" s="15">
        <f t="shared" si="0"/>
        <v>17</v>
      </c>
      <c r="N7" s="24"/>
      <c r="O7" s="26"/>
      <c r="P7" s="20">
        <f t="shared" ref="P7:P12" si="1">O7*M7</f>
        <v>0</v>
      </c>
      <c r="Q7" s="21">
        <f t="shared" ref="Q7:Q12" si="2">N7*M7</f>
        <v>0</v>
      </c>
    </row>
    <row r="8" spans="1:17" s="9" customFormat="1" ht="43.2" x14ac:dyDescent="0.3">
      <c r="A8" s="10">
        <v>7</v>
      </c>
      <c r="B8" s="11" t="s">
        <v>2</v>
      </c>
      <c r="C8" s="12" t="s">
        <v>18</v>
      </c>
      <c r="D8" s="13">
        <v>2</v>
      </c>
      <c r="E8" s="13"/>
      <c r="F8" s="13"/>
      <c r="G8" s="13">
        <v>1</v>
      </c>
      <c r="H8" s="13"/>
      <c r="I8" s="13"/>
      <c r="J8" s="13"/>
      <c r="K8" s="13"/>
      <c r="L8" s="14"/>
      <c r="M8" s="15">
        <f t="shared" si="0"/>
        <v>3</v>
      </c>
      <c r="N8" s="24"/>
      <c r="O8" s="26"/>
      <c r="P8" s="20">
        <f t="shared" si="1"/>
        <v>0</v>
      </c>
      <c r="Q8" s="21">
        <f t="shared" si="2"/>
        <v>0</v>
      </c>
    </row>
    <row r="9" spans="1:17" s="9" customFormat="1" ht="72" x14ac:dyDescent="0.3">
      <c r="A9" s="10">
        <v>8</v>
      </c>
      <c r="B9" s="11" t="s">
        <v>3</v>
      </c>
      <c r="C9" s="12" t="s">
        <v>48</v>
      </c>
      <c r="D9" s="13"/>
      <c r="E9" s="13"/>
      <c r="F9" s="13"/>
      <c r="G9" s="13"/>
      <c r="H9" s="13"/>
      <c r="I9" s="13"/>
      <c r="J9" s="13"/>
      <c r="K9" s="13"/>
      <c r="L9" s="14">
        <v>5</v>
      </c>
      <c r="M9" s="15">
        <f t="shared" si="0"/>
        <v>5</v>
      </c>
      <c r="N9" s="24"/>
      <c r="O9" s="26"/>
      <c r="P9" s="20">
        <f t="shared" si="1"/>
        <v>0</v>
      </c>
      <c r="Q9" s="21">
        <f t="shared" si="2"/>
        <v>0</v>
      </c>
    </row>
    <row r="10" spans="1:17" s="9" customFormat="1" ht="72" x14ac:dyDescent="0.3">
      <c r="A10" s="10">
        <v>9</v>
      </c>
      <c r="B10" s="11" t="s">
        <v>56</v>
      </c>
      <c r="C10" s="12" t="s">
        <v>71</v>
      </c>
      <c r="D10" s="13"/>
      <c r="E10" s="13"/>
      <c r="F10" s="13"/>
      <c r="G10" s="13"/>
      <c r="H10" s="13"/>
      <c r="I10" s="13"/>
      <c r="J10" s="13"/>
      <c r="K10" s="13"/>
      <c r="L10" s="14">
        <v>2</v>
      </c>
      <c r="M10" s="15">
        <f t="shared" si="0"/>
        <v>2</v>
      </c>
      <c r="N10" s="24"/>
      <c r="O10" s="26"/>
      <c r="P10" s="20">
        <f t="shared" si="1"/>
        <v>0</v>
      </c>
      <c r="Q10" s="21">
        <f t="shared" si="2"/>
        <v>0</v>
      </c>
    </row>
    <row r="11" spans="1:17" s="9" customFormat="1" ht="72" x14ac:dyDescent="0.3">
      <c r="A11" s="10">
        <v>10</v>
      </c>
      <c r="B11" s="11" t="s">
        <v>63</v>
      </c>
      <c r="C11" s="12" t="s">
        <v>64</v>
      </c>
      <c r="D11" s="13"/>
      <c r="E11" s="13"/>
      <c r="F11" s="13"/>
      <c r="G11" s="13"/>
      <c r="H11" s="13"/>
      <c r="I11" s="13"/>
      <c r="J11" s="13"/>
      <c r="K11" s="13"/>
      <c r="L11" s="14"/>
      <c r="M11" s="15">
        <v>4</v>
      </c>
      <c r="N11" s="24"/>
      <c r="O11" s="26"/>
      <c r="P11" s="20">
        <f t="shared" si="1"/>
        <v>0</v>
      </c>
      <c r="Q11" s="21">
        <f t="shared" si="2"/>
        <v>0</v>
      </c>
    </row>
    <row r="12" spans="1:17" s="9" customFormat="1" ht="100.8" x14ac:dyDescent="0.3">
      <c r="A12" s="10">
        <v>11</v>
      </c>
      <c r="B12" s="11" t="s">
        <v>6</v>
      </c>
      <c r="C12" s="12" t="s">
        <v>23</v>
      </c>
      <c r="D12" s="13"/>
      <c r="E12" s="13"/>
      <c r="F12" s="13"/>
      <c r="G12" s="13"/>
      <c r="H12" s="13"/>
      <c r="I12" s="13"/>
      <c r="J12" s="13">
        <v>1</v>
      </c>
      <c r="K12" s="13"/>
      <c r="L12" s="14"/>
      <c r="M12" s="15">
        <f t="shared" si="0"/>
        <v>1</v>
      </c>
      <c r="N12" s="24"/>
      <c r="O12" s="26"/>
      <c r="P12" s="20">
        <f t="shared" si="1"/>
        <v>0</v>
      </c>
      <c r="Q12" s="21">
        <f t="shared" si="2"/>
        <v>0</v>
      </c>
    </row>
    <row r="13" spans="1:17" ht="34.200000000000003" customHeight="1" x14ac:dyDescent="0.3">
      <c r="O13" s="23" t="s">
        <v>73</v>
      </c>
      <c r="P13" s="22">
        <f>SUM(P6:P12)</f>
        <v>0</v>
      </c>
      <c r="Q13" s="22">
        <f>SUM(Q6:Q12)</f>
        <v>0</v>
      </c>
    </row>
  </sheetData>
  <pageMargins left="0.25" right="0.25" top="0.75" bottom="0.75" header="0.3" footer="0.3"/>
  <pageSetup paperSize="9" scale="6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"/>
  <sheetViews>
    <sheetView zoomScale="90" zoomScaleNormal="90" workbookViewId="0">
      <pane ySplit="1" topLeftCell="A2" activePane="bottomLeft" state="frozen"/>
      <selection pane="bottomLeft" activeCell="N1" sqref="N1"/>
    </sheetView>
  </sheetViews>
  <sheetFormatPr defaultRowHeight="14.4" x14ac:dyDescent="0.3"/>
  <cols>
    <col min="1" max="1" width="5.5546875" style="1" customWidth="1"/>
    <col min="2" max="2" width="18.44140625" style="1" customWidth="1"/>
    <col min="3" max="3" width="56.109375" style="1" customWidth="1"/>
    <col min="4" max="12" width="7.21875" style="5" hidden="1" customWidth="1"/>
    <col min="13" max="13" width="7.21875" style="5" customWidth="1"/>
    <col min="14" max="17" width="13.44140625" style="4" customWidth="1"/>
  </cols>
  <sheetData>
    <row r="1" spans="1:17" s="1" customFormat="1" ht="43.2" x14ac:dyDescent="0.3">
      <c r="A1" s="6" t="s">
        <v>24</v>
      </c>
      <c r="B1" s="6" t="s">
        <v>7</v>
      </c>
      <c r="C1" s="6" t="s">
        <v>8</v>
      </c>
      <c r="D1" s="2" t="s">
        <v>25</v>
      </c>
      <c r="E1" s="2" t="s">
        <v>34</v>
      </c>
      <c r="F1" s="2" t="s">
        <v>26</v>
      </c>
      <c r="G1" s="2" t="s">
        <v>32</v>
      </c>
      <c r="H1" s="2" t="s">
        <v>27</v>
      </c>
      <c r="I1" s="2" t="s">
        <v>28</v>
      </c>
      <c r="J1" s="2" t="s">
        <v>29</v>
      </c>
      <c r="K1" s="3" t="s">
        <v>30</v>
      </c>
      <c r="L1" s="8" t="s">
        <v>31</v>
      </c>
      <c r="M1" s="7" t="s">
        <v>33</v>
      </c>
      <c r="N1" s="27" t="s">
        <v>61</v>
      </c>
      <c r="O1" s="28" t="s">
        <v>60</v>
      </c>
      <c r="P1" s="28" t="s">
        <v>58</v>
      </c>
      <c r="Q1" s="28" t="s">
        <v>59</v>
      </c>
    </row>
    <row r="2" spans="1:17" s="9" customFormat="1" ht="43.2" x14ac:dyDescent="0.3">
      <c r="A2" s="10">
        <v>1</v>
      </c>
      <c r="B2" s="11" t="s">
        <v>4</v>
      </c>
      <c r="C2" s="12" t="s">
        <v>19</v>
      </c>
      <c r="D2" s="13">
        <v>1</v>
      </c>
      <c r="E2" s="13"/>
      <c r="F2" s="13">
        <v>1</v>
      </c>
      <c r="G2" s="13"/>
      <c r="H2" s="13"/>
      <c r="I2" s="13"/>
      <c r="J2" s="13"/>
      <c r="K2" s="13"/>
      <c r="L2" s="14">
        <v>5</v>
      </c>
      <c r="M2" s="15">
        <f t="shared" ref="M2:M13" si="0">SUM(D2:L2)</f>
        <v>7</v>
      </c>
      <c r="N2" s="24"/>
      <c r="O2" s="25"/>
      <c r="P2" s="25">
        <f>O2*M2</f>
        <v>0</v>
      </c>
      <c r="Q2" s="25">
        <f>N2*M2</f>
        <v>0</v>
      </c>
    </row>
    <row r="3" spans="1:17" s="9" customFormat="1" ht="43.2" x14ac:dyDescent="0.3">
      <c r="A3" s="10">
        <v>2</v>
      </c>
      <c r="B3" s="11" t="s">
        <v>4</v>
      </c>
      <c r="C3" s="12" t="s">
        <v>20</v>
      </c>
      <c r="D3" s="13">
        <v>1</v>
      </c>
      <c r="E3" s="13"/>
      <c r="F3" s="13">
        <v>1</v>
      </c>
      <c r="G3" s="13"/>
      <c r="H3" s="13"/>
      <c r="I3" s="13"/>
      <c r="J3" s="13"/>
      <c r="K3" s="13"/>
      <c r="L3" s="14">
        <v>10</v>
      </c>
      <c r="M3" s="15">
        <f t="shared" si="0"/>
        <v>12</v>
      </c>
      <c r="N3" s="24"/>
      <c r="O3" s="25"/>
      <c r="P3" s="25">
        <f t="shared" ref="P3:P13" si="1">O3*M3</f>
        <v>0</v>
      </c>
      <c r="Q3" s="25">
        <f t="shared" ref="Q3:Q13" si="2">N3*M3</f>
        <v>0</v>
      </c>
    </row>
    <row r="4" spans="1:17" s="9" customFormat="1" ht="43.2" x14ac:dyDescent="0.3">
      <c r="A4" s="10">
        <v>3</v>
      </c>
      <c r="B4" s="11" t="s">
        <v>4</v>
      </c>
      <c r="C4" s="12" t="s">
        <v>21</v>
      </c>
      <c r="D4" s="13">
        <v>1</v>
      </c>
      <c r="E4" s="13"/>
      <c r="F4" s="13">
        <v>1</v>
      </c>
      <c r="G4" s="13"/>
      <c r="H4" s="13"/>
      <c r="I4" s="13"/>
      <c r="J4" s="13"/>
      <c r="K4" s="13"/>
      <c r="L4" s="14">
        <v>5</v>
      </c>
      <c r="M4" s="15">
        <f t="shared" si="0"/>
        <v>7</v>
      </c>
      <c r="N4" s="24"/>
      <c r="O4" s="25"/>
      <c r="P4" s="25">
        <f t="shared" si="1"/>
        <v>0</v>
      </c>
      <c r="Q4" s="25">
        <f t="shared" si="2"/>
        <v>0</v>
      </c>
    </row>
    <row r="5" spans="1:17" s="9" customFormat="1" ht="57.6" x14ac:dyDescent="0.3">
      <c r="A5" s="10">
        <v>4</v>
      </c>
      <c r="B5" s="11" t="s">
        <v>5</v>
      </c>
      <c r="C5" s="12" t="s">
        <v>22</v>
      </c>
      <c r="D5" s="13">
        <v>1</v>
      </c>
      <c r="E5" s="13"/>
      <c r="F5" s="13"/>
      <c r="G5" s="13"/>
      <c r="H5" s="13"/>
      <c r="I5" s="13"/>
      <c r="J5" s="13"/>
      <c r="K5" s="13"/>
      <c r="L5" s="14"/>
      <c r="M5" s="15">
        <f t="shared" si="0"/>
        <v>1</v>
      </c>
      <c r="N5" s="24"/>
      <c r="O5" s="25"/>
      <c r="P5" s="25">
        <f t="shared" si="1"/>
        <v>0</v>
      </c>
      <c r="Q5" s="25">
        <f t="shared" si="2"/>
        <v>0</v>
      </c>
    </row>
    <row r="6" spans="1:17" s="9" customFormat="1" ht="408.6" customHeight="1" x14ac:dyDescent="0.3">
      <c r="A6" s="10">
        <v>5</v>
      </c>
      <c r="B6" s="11" t="s">
        <v>35</v>
      </c>
      <c r="C6" s="12" t="s">
        <v>49</v>
      </c>
      <c r="D6" s="13"/>
      <c r="E6" s="13"/>
      <c r="F6" s="13"/>
      <c r="G6" s="13"/>
      <c r="H6" s="13"/>
      <c r="I6" s="13"/>
      <c r="J6" s="13"/>
      <c r="K6" s="13"/>
      <c r="L6" s="14">
        <v>6</v>
      </c>
      <c r="M6" s="15">
        <f t="shared" si="0"/>
        <v>6</v>
      </c>
      <c r="N6" s="24"/>
      <c r="O6" s="25"/>
      <c r="P6" s="25">
        <f>O6*M6</f>
        <v>0</v>
      </c>
      <c r="Q6" s="25">
        <f>N6*M6</f>
        <v>0</v>
      </c>
    </row>
    <row r="7" spans="1:17" s="9" customFormat="1" ht="129.6" x14ac:dyDescent="0.3">
      <c r="A7" s="10">
        <v>6</v>
      </c>
      <c r="B7" s="11" t="s">
        <v>51</v>
      </c>
      <c r="C7" s="12" t="s">
        <v>45</v>
      </c>
      <c r="D7" s="13"/>
      <c r="E7" s="13"/>
      <c r="F7" s="13"/>
      <c r="G7" s="13"/>
      <c r="H7" s="13"/>
      <c r="I7" s="13"/>
      <c r="J7" s="13"/>
      <c r="K7" s="13"/>
      <c r="L7" s="14">
        <v>1</v>
      </c>
      <c r="M7" s="15">
        <f t="shared" si="0"/>
        <v>1</v>
      </c>
      <c r="N7" s="24"/>
      <c r="O7" s="25"/>
      <c r="P7" s="25">
        <f t="shared" si="1"/>
        <v>0</v>
      </c>
      <c r="Q7" s="25">
        <f t="shared" si="2"/>
        <v>0</v>
      </c>
    </row>
    <row r="8" spans="1:17" s="9" customFormat="1" ht="43.2" x14ac:dyDescent="0.3">
      <c r="A8" s="10">
        <v>7</v>
      </c>
      <c r="B8" s="11" t="s">
        <v>57</v>
      </c>
      <c r="C8" s="12" t="s">
        <v>55</v>
      </c>
      <c r="D8" s="13"/>
      <c r="E8" s="13"/>
      <c r="F8" s="13"/>
      <c r="G8" s="13"/>
      <c r="H8" s="13"/>
      <c r="I8" s="13"/>
      <c r="J8" s="13"/>
      <c r="K8" s="13"/>
      <c r="L8" s="14">
        <v>20</v>
      </c>
      <c r="M8" s="15">
        <f t="shared" si="0"/>
        <v>20</v>
      </c>
      <c r="N8" s="24"/>
      <c r="O8" s="25"/>
      <c r="P8" s="25">
        <f t="shared" si="1"/>
        <v>0</v>
      </c>
      <c r="Q8" s="25">
        <f t="shared" si="2"/>
        <v>0</v>
      </c>
    </row>
    <row r="9" spans="1:17" s="9" customFormat="1" ht="72" x14ac:dyDescent="0.3">
      <c r="A9" s="10">
        <v>8</v>
      </c>
      <c r="B9" s="11" t="s">
        <v>36</v>
      </c>
      <c r="C9" s="12" t="s">
        <v>44</v>
      </c>
      <c r="D9" s="13"/>
      <c r="E9" s="13"/>
      <c r="F9" s="13"/>
      <c r="G9" s="13"/>
      <c r="H9" s="13"/>
      <c r="I9" s="13"/>
      <c r="J9" s="13"/>
      <c r="K9" s="13"/>
      <c r="L9" s="14">
        <v>10</v>
      </c>
      <c r="M9" s="15">
        <f t="shared" si="0"/>
        <v>10</v>
      </c>
      <c r="N9" s="24"/>
      <c r="O9" s="25"/>
      <c r="P9" s="25">
        <f t="shared" si="1"/>
        <v>0</v>
      </c>
      <c r="Q9" s="25">
        <f t="shared" si="2"/>
        <v>0</v>
      </c>
    </row>
    <row r="10" spans="1:17" s="9" customFormat="1" ht="57.6" x14ac:dyDescent="0.3">
      <c r="A10" s="10">
        <v>9</v>
      </c>
      <c r="B10" s="11" t="s">
        <v>37</v>
      </c>
      <c r="C10" s="12"/>
      <c r="D10" s="13"/>
      <c r="E10" s="13"/>
      <c r="F10" s="13"/>
      <c r="G10" s="13"/>
      <c r="H10" s="13"/>
      <c r="I10" s="13"/>
      <c r="J10" s="13"/>
      <c r="K10" s="13"/>
      <c r="L10" s="14">
        <v>50</v>
      </c>
      <c r="M10" s="15">
        <f t="shared" si="0"/>
        <v>50</v>
      </c>
      <c r="N10" s="24"/>
      <c r="O10" s="25"/>
      <c r="P10" s="25">
        <f t="shared" si="1"/>
        <v>0</v>
      </c>
      <c r="Q10" s="25">
        <f t="shared" si="2"/>
        <v>0</v>
      </c>
    </row>
    <row r="11" spans="1:17" s="9" customFormat="1" ht="57.6" x14ac:dyDescent="0.3">
      <c r="A11" s="10">
        <v>10</v>
      </c>
      <c r="B11" s="11" t="s">
        <v>38</v>
      </c>
      <c r="C11" s="12"/>
      <c r="D11" s="13"/>
      <c r="E11" s="13"/>
      <c r="F11" s="13"/>
      <c r="G11" s="13"/>
      <c r="H11" s="13"/>
      <c r="I11" s="13"/>
      <c r="J11" s="13"/>
      <c r="K11" s="13"/>
      <c r="L11" s="14">
        <v>50</v>
      </c>
      <c r="M11" s="15">
        <f t="shared" si="0"/>
        <v>50</v>
      </c>
      <c r="N11" s="24"/>
      <c r="O11" s="25"/>
      <c r="P11" s="25">
        <f t="shared" si="1"/>
        <v>0</v>
      </c>
      <c r="Q11" s="25">
        <f t="shared" si="2"/>
        <v>0</v>
      </c>
    </row>
    <row r="12" spans="1:17" s="9" customFormat="1" ht="43.2" x14ac:dyDescent="0.3">
      <c r="A12" s="10">
        <v>11</v>
      </c>
      <c r="B12" s="11" t="s">
        <v>39</v>
      </c>
      <c r="C12" s="12"/>
      <c r="D12" s="13"/>
      <c r="E12" s="13"/>
      <c r="F12" s="13"/>
      <c r="G12" s="13"/>
      <c r="H12" s="13"/>
      <c r="I12" s="13"/>
      <c r="J12" s="13"/>
      <c r="K12" s="13"/>
      <c r="L12" s="14">
        <v>8</v>
      </c>
      <c r="M12" s="15">
        <f t="shared" si="0"/>
        <v>8</v>
      </c>
      <c r="N12" s="24"/>
      <c r="O12" s="25"/>
      <c r="P12" s="25">
        <f t="shared" si="1"/>
        <v>0</v>
      </c>
      <c r="Q12" s="25">
        <f t="shared" si="2"/>
        <v>0</v>
      </c>
    </row>
    <row r="13" spans="1:17" s="9" customFormat="1" ht="57.6" x14ac:dyDescent="0.3">
      <c r="A13" s="10">
        <v>12</v>
      </c>
      <c r="B13" s="11" t="s">
        <v>52</v>
      </c>
      <c r="C13" s="12" t="s">
        <v>53</v>
      </c>
      <c r="D13" s="13"/>
      <c r="E13" s="13"/>
      <c r="F13" s="13"/>
      <c r="G13" s="13"/>
      <c r="H13" s="13"/>
      <c r="I13" s="13"/>
      <c r="J13" s="13"/>
      <c r="K13" s="13"/>
      <c r="L13" s="14">
        <v>1</v>
      </c>
      <c r="M13" s="15">
        <f t="shared" si="0"/>
        <v>1</v>
      </c>
      <c r="N13" s="24"/>
      <c r="O13" s="25"/>
      <c r="P13" s="25">
        <f t="shared" si="1"/>
        <v>0</v>
      </c>
      <c r="Q13" s="25">
        <f t="shared" si="2"/>
        <v>0</v>
      </c>
    </row>
    <row r="14" spans="1:17" ht="30" customHeight="1" x14ac:dyDescent="0.3">
      <c r="O14" s="23" t="s">
        <v>73</v>
      </c>
      <c r="P14" s="22">
        <f>SUM(P2:P13)</f>
        <v>0</v>
      </c>
      <c r="Q14" s="22">
        <f>SUM(Q2:Q13)</f>
        <v>0</v>
      </c>
    </row>
  </sheetData>
  <pageMargins left="0.25" right="0.25" top="0.75" bottom="0.75" header="0.3" footer="0.3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"/>
  <sheetViews>
    <sheetView zoomScale="90" zoomScaleNormal="90" workbookViewId="0">
      <pane ySplit="1" topLeftCell="A2" activePane="bottomLeft" state="frozen"/>
      <selection pane="bottomLeft" activeCell="Q4" sqref="Q4"/>
    </sheetView>
  </sheetViews>
  <sheetFormatPr defaultRowHeight="14.4" x14ac:dyDescent="0.3"/>
  <cols>
    <col min="1" max="1" width="5.5546875" style="1" customWidth="1"/>
    <col min="2" max="2" width="18.44140625" style="1" customWidth="1"/>
    <col min="3" max="3" width="56.109375" style="1" customWidth="1"/>
    <col min="4" max="12" width="7.21875" style="5" hidden="1" customWidth="1"/>
    <col min="13" max="13" width="11.33203125" style="5" customWidth="1"/>
    <col min="14" max="17" width="13.44140625" style="4" customWidth="1"/>
  </cols>
  <sheetData>
    <row r="1" spans="1:17" s="1" customFormat="1" ht="43.2" x14ac:dyDescent="0.3">
      <c r="A1" s="6" t="s">
        <v>24</v>
      </c>
      <c r="B1" s="6" t="s">
        <v>7</v>
      </c>
      <c r="C1" s="6" t="s">
        <v>8</v>
      </c>
      <c r="D1" s="2" t="s">
        <v>25</v>
      </c>
      <c r="E1" s="2" t="s">
        <v>34</v>
      </c>
      <c r="F1" s="2" t="s">
        <v>26</v>
      </c>
      <c r="G1" s="2" t="s">
        <v>32</v>
      </c>
      <c r="H1" s="2" t="s">
        <v>27</v>
      </c>
      <c r="I1" s="2" t="s">
        <v>28</v>
      </c>
      <c r="J1" s="2" t="s">
        <v>29</v>
      </c>
      <c r="K1" s="3" t="s">
        <v>30</v>
      </c>
      <c r="L1" s="8" t="s">
        <v>31</v>
      </c>
      <c r="M1" s="7" t="s">
        <v>33</v>
      </c>
      <c r="N1" s="27" t="s">
        <v>61</v>
      </c>
      <c r="O1" s="28" t="s">
        <v>60</v>
      </c>
      <c r="P1" s="28" t="s">
        <v>58</v>
      </c>
      <c r="Q1" s="28" t="s">
        <v>59</v>
      </c>
    </row>
    <row r="2" spans="1:17" s="9" customFormat="1" ht="154.19999999999999" customHeight="1" x14ac:dyDescent="0.3">
      <c r="A2" s="10">
        <v>1</v>
      </c>
      <c r="B2" s="11" t="s">
        <v>72</v>
      </c>
      <c r="C2" s="12" t="s">
        <v>62</v>
      </c>
      <c r="D2" s="13"/>
      <c r="E2" s="13"/>
      <c r="F2" s="13"/>
      <c r="G2" s="13"/>
      <c r="H2" s="13">
        <v>1</v>
      </c>
      <c r="I2" s="13"/>
      <c r="J2" s="13"/>
      <c r="K2" s="13"/>
      <c r="L2" s="14"/>
      <c r="M2" s="15">
        <f t="shared" ref="M2" si="0">SUM(D2:L2)</f>
        <v>1</v>
      </c>
      <c r="N2" s="24"/>
      <c r="O2" s="25"/>
      <c r="P2" s="25">
        <f>O2*M2</f>
        <v>0</v>
      </c>
      <c r="Q2" s="25">
        <f>N2*M2</f>
        <v>0</v>
      </c>
    </row>
    <row r="3" spans="1:17" ht="32.4" customHeight="1" x14ac:dyDescent="0.3">
      <c r="O3" s="23" t="s">
        <v>73</v>
      </c>
      <c r="P3" s="22">
        <f>SUM(P2)</f>
        <v>0</v>
      </c>
      <c r="Q3" s="22">
        <f>SUM(Q2)</f>
        <v>0</v>
      </c>
    </row>
  </sheetData>
  <pageMargins left="0.25" right="0.25" top="0.75" bottom="0.75" header="0.3" footer="0.3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"/>
  <sheetViews>
    <sheetView zoomScale="90" zoomScaleNormal="90" workbookViewId="0">
      <pane ySplit="1" topLeftCell="A2" activePane="bottomLeft" state="frozen"/>
      <selection pane="bottomLeft" activeCell="N1" sqref="N1"/>
    </sheetView>
  </sheetViews>
  <sheetFormatPr defaultRowHeight="14.4" x14ac:dyDescent="0.3"/>
  <cols>
    <col min="1" max="1" width="5.5546875" style="1" customWidth="1"/>
    <col min="2" max="2" width="18.44140625" style="1" customWidth="1"/>
    <col min="3" max="3" width="56.109375" style="1" customWidth="1"/>
    <col min="4" max="12" width="7.21875" style="5" hidden="1" customWidth="1"/>
    <col min="13" max="13" width="12.33203125" style="5" customWidth="1"/>
    <col min="14" max="17" width="13.44140625" style="4" customWidth="1"/>
  </cols>
  <sheetData>
    <row r="1" spans="1:17" s="1" customFormat="1" ht="43.2" x14ac:dyDescent="0.3">
      <c r="A1" s="6" t="s">
        <v>24</v>
      </c>
      <c r="B1" s="6" t="s">
        <v>7</v>
      </c>
      <c r="C1" s="6" t="s">
        <v>8</v>
      </c>
      <c r="D1" s="2" t="s">
        <v>25</v>
      </c>
      <c r="E1" s="2" t="s">
        <v>34</v>
      </c>
      <c r="F1" s="2" t="s">
        <v>26</v>
      </c>
      <c r="G1" s="2" t="s">
        <v>32</v>
      </c>
      <c r="H1" s="2" t="s">
        <v>27</v>
      </c>
      <c r="I1" s="2" t="s">
        <v>28</v>
      </c>
      <c r="J1" s="2" t="s">
        <v>29</v>
      </c>
      <c r="K1" s="3" t="s">
        <v>30</v>
      </c>
      <c r="L1" s="8" t="s">
        <v>31</v>
      </c>
      <c r="M1" s="7" t="s">
        <v>33</v>
      </c>
      <c r="N1" s="27" t="s">
        <v>61</v>
      </c>
      <c r="O1" s="28" t="s">
        <v>60</v>
      </c>
      <c r="P1" s="28" t="s">
        <v>58</v>
      </c>
      <c r="Q1" s="28" t="s">
        <v>59</v>
      </c>
    </row>
    <row r="2" spans="1:17" s="9" customFormat="1" ht="43.2" x14ac:dyDescent="0.3">
      <c r="A2" s="10">
        <v>1</v>
      </c>
      <c r="B2" s="11" t="s">
        <v>40</v>
      </c>
      <c r="C2" s="12"/>
      <c r="D2" s="13"/>
      <c r="E2" s="13"/>
      <c r="F2" s="13"/>
      <c r="G2" s="13"/>
      <c r="H2" s="13"/>
      <c r="I2" s="13"/>
      <c r="J2" s="13"/>
      <c r="K2" s="13"/>
      <c r="L2" s="14">
        <v>1</v>
      </c>
      <c r="M2" s="15">
        <v>1</v>
      </c>
      <c r="N2" s="24"/>
      <c r="O2" s="25"/>
      <c r="P2" s="25">
        <f>O2*M2</f>
        <v>0</v>
      </c>
      <c r="Q2" s="25">
        <f>N2*M2</f>
        <v>0</v>
      </c>
    </row>
    <row r="3" spans="1:17" s="9" customFormat="1" ht="57.6" x14ac:dyDescent="0.3">
      <c r="A3" s="10">
        <v>2</v>
      </c>
      <c r="B3" s="11" t="s">
        <v>41</v>
      </c>
      <c r="C3" s="12" t="s">
        <v>54</v>
      </c>
      <c r="D3" s="13"/>
      <c r="E3" s="13"/>
      <c r="F3" s="13"/>
      <c r="G3" s="13"/>
      <c r="H3" s="13"/>
      <c r="I3" s="13"/>
      <c r="J3" s="13"/>
      <c r="K3" s="13"/>
      <c r="L3" s="14">
        <v>5</v>
      </c>
      <c r="M3" s="15">
        <v>5</v>
      </c>
      <c r="N3" s="24"/>
      <c r="O3" s="25"/>
      <c r="P3" s="25">
        <f>O3*M3</f>
        <v>0</v>
      </c>
      <c r="Q3" s="25">
        <f>N3*M3</f>
        <v>0</v>
      </c>
    </row>
    <row r="4" spans="1:17" ht="30.6" customHeight="1" x14ac:dyDescent="0.3">
      <c r="O4" s="23" t="s">
        <v>73</v>
      </c>
      <c r="P4" s="22">
        <f>SUM(P2:P3)</f>
        <v>0</v>
      </c>
      <c r="Q4" s="22">
        <f>SUM(Q2:Q3)</f>
        <v>0</v>
      </c>
    </row>
  </sheetData>
  <pageMargins left="0.25" right="0.25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zadanie nr 1 </vt:lpstr>
      <vt:lpstr>zadanie nr 2</vt:lpstr>
      <vt:lpstr>zadanie nr 3</vt:lpstr>
      <vt:lpstr>zadanie nr 4</vt:lpstr>
      <vt:lpstr>zadanie nr 5</vt:lpstr>
      <vt:lpstr>zadanie nr 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Marzena Manicka</dc:creator>
  <cp:lastModifiedBy>Mateusz Jurgoński</cp:lastModifiedBy>
  <cp:lastPrinted>2024-11-14T06:58:54Z</cp:lastPrinted>
  <dcterms:created xsi:type="dcterms:W3CDTF">2024-10-10T11:33:26Z</dcterms:created>
  <dcterms:modified xsi:type="dcterms:W3CDTF">2024-11-18T12:13:42Z</dcterms:modified>
</cp:coreProperties>
</file>