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k_drabczak_stbu_pl/Documents/Pulpit/"/>
    </mc:Choice>
  </mc:AlternateContent>
  <xr:revisionPtr revIDLastSave="1" documentId="8_{05ECAEC9-0433-4F05-92FD-995C610655E5}" xr6:coauthVersionLast="47" xr6:coauthVersionMax="47" xr10:uidLastSave="{4CA5121D-A0C9-4E7B-BF29-55FD1225F097}"/>
  <bookViews>
    <workbookView xWindow="-108" yWindow="-108" windowWidth="23256" windowHeight="12576" tabRatio="589" xr2:uid="{00000000-000D-0000-FFFF-FFFF00000000}"/>
  </bookViews>
  <sheets>
    <sheet name="lista" sheetId="1" r:id="rId1"/>
  </sheets>
  <definedNames>
    <definedName name="_xlnm._FilterDatabase" localSheetId="0" hidden="1">lista!$A$1:$P$153</definedName>
    <definedName name="_xlnm.Print_Area" localSheetId="0">lista!$A$1:$I$153</definedName>
  </definedNames>
  <calcPr calcId="181029"/>
</workbook>
</file>

<file path=xl/calcChain.xml><?xml version="1.0" encoding="utf-8"?>
<calcChain xmlns="http://schemas.openxmlformats.org/spreadsheetml/2006/main">
  <c r="R122" i="1" l="1"/>
  <c r="R123" i="1"/>
  <c r="R124" i="1"/>
  <c r="R152" i="1"/>
  <c r="Q122" i="1"/>
  <c r="Q123" i="1"/>
  <c r="Q124" i="1"/>
  <c r="L150" i="1" l="1"/>
  <c r="O150" i="1" s="1"/>
  <c r="R150" i="1" s="1"/>
  <c r="L149" i="1"/>
  <c r="O149" i="1" s="1"/>
  <c r="R149" i="1" s="1"/>
  <c r="L133" i="1"/>
  <c r="O133" i="1" s="1"/>
  <c r="R133" i="1" s="1"/>
  <c r="L132" i="1"/>
  <c r="O132" i="1" s="1"/>
  <c r="R132" i="1" s="1"/>
  <c r="L130" i="1"/>
  <c r="O130" i="1" s="1"/>
  <c r="R130" i="1" s="1"/>
  <c r="O4" i="1"/>
  <c r="R4" i="1" s="1"/>
  <c r="O5" i="1"/>
  <c r="R5" i="1" s="1"/>
  <c r="O6" i="1"/>
  <c r="R6" i="1" s="1"/>
  <c r="O7" i="1"/>
  <c r="R7" i="1" s="1"/>
  <c r="O8" i="1"/>
  <c r="R8" i="1" s="1"/>
  <c r="O9" i="1"/>
  <c r="R9" i="1" s="1"/>
  <c r="O10" i="1"/>
  <c r="R10" i="1" s="1"/>
  <c r="O11" i="1"/>
  <c r="R11" i="1" s="1"/>
  <c r="O12" i="1"/>
  <c r="R12" i="1" s="1"/>
  <c r="O13" i="1"/>
  <c r="R13" i="1" s="1"/>
  <c r="O14" i="1"/>
  <c r="R14" i="1" s="1"/>
  <c r="O15" i="1"/>
  <c r="R15" i="1" s="1"/>
  <c r="O16" i="1"/>
  <c r="R16" i="1" s="1"/>
  <c r="O17" i="1"/>
  <c r="R17" i="1" s="1"/>
  <c r="O18" i="1"/>
  <c r="R18" i="1" s="1"/>
  <c r="O19" i="1"/>
  <c r="R19" i="1" s="1"/>
  <c r="O20" i="1"/>
  <c r="R20" i="1" s="1"/>
  <c r="O21" i="1"/>
  <c r="R21" i="1" s="1"/>
  <c r="O22" i="1"/>
  <c r="R22" i="1" s="1"/>
  <c r="O23" i="1"/>
  <c r="R23" i="1" s="1"/>
  <c r="O24" i="1"/>
  <c r="R24" i="1" s="1"/>
  <c r="O25" i="1"/>
  <c r="R25" i="1" s="1"/>
  <c r="O26" i="1"/>
  <c r="R26" i="1" s="1"/>
  <c r="O27" i="1"/>
  <c r="R27" i="1" s="1"/>
  <c r="O28" i="1"/>
  <c r="R28" i="1" s="1"/>
  <c r="O29" i="1"/>
  <c r="R29" i="1" s="1"/>
  <c r="O30" i="1"/>
  <c r="R30" i="1" s="1"/>
  <c r="O31" i="1"/>
  <c r="R31" i="1" s="1"/>
  <c r="O32" i="1"/>
  <c r="R32" i="1" s="1"/>
  <c r="O33" i="1"/>
  <c r="R33" i="1" s="1"/>
  <c r="O34" i="1"/>
  <c r="R34" i="1" s="1"/>
  <c r="O35" i="1"/>
  <c r="R35" i="1" s="1"/>
  <c r="O36" i="1"/>
  <c r="R36" i="1" s="1"/>
  <c r="O37" i="1"/>
  <c r="R37" i="1" s="1"/>
  <c r="O38" i="1"/>
  <c r="R38" i="1" s="1"/>
  <c r="O39" i="1"/>
  <c r="R39" i="1" s="1"/>
  <c r="O40" i="1"/>
  <c r="R40" i="1" s="1"/>
  <c r="O41" i="1"/>
  <c r="R41" i="1" s="1"/>
  <c r="O42" i="1"/>
  <c r="R42" i="1" s="1"/>
  <c r="O43" i="1"/>
  <c r="R43" i="1" s="1"/>
  <c r="O44" i="1"/>
  <c r="R44" i="1" s="1"/>
  <c r="O45" i="1"/>
  <c r="R45" i="1" s="1"/>
  <c r="O46" i="1"/>
  <c r="R46" i="1" s="1"/>
  <c r="O47" i="1"/>
  <c r="R47" i="1" s="1"/>
  <c r="O48" i="1"/>
  <c r="R48" i="1" s="1"/>
  <c r="O49" i="1"/>
  <c r="R49" i="1" s="1"/>
  <c r="O50" i="1"/>
  <c r="R50" i="1" s="1"/>
  <c r="O51" i="1"/>
  <c r="R51" i="1" s="1"/>
  <c r="O52" i="1"/>
  <c r="R52" i="1" s="1"/>
  <c r="O53" i="1"/>
  <c r="R53" i="1" s="1"/>
  <c r="O54" i="1"/>
  <c r="R54" i="1" s="1"/>
  <c r="O55" i="1"/>
  <c r="R55" i="1" s="1"/>
  <c r="O56" i="1"/>
  <c r="R56" i="1" s="1"/>
  <c r="O57" i="1"/>
  <c r="R57" i="1" s="1"/>
  <c r="O58" i="1"/>
  <c r="R58" i="1" s="1"/>
  <c r="O59" i="1"/>
  <c r="R59" i="1" s="1"/>
  <c r="O60" i="1"/>
  <c r="R60" i="1" s="1"/>
  <c r="O61" i="1"/>
  <c r="R61" i="1" s="1"/>
  <c r="O62" i="1"/>
  <c r="R62" i="1" s="1"/>
  <c r="O63" i="1"/>
  <c r="R63" i="1" s="1"/>
  <c r="O64" i="1"/>
  <c r="R64" i="1" s="1"/>
  <c r="O65" i="1"/>
  <c r="R65" i="1" s="1"/>
  <c r="O66" i="1"/>
  <c r="R66" i="1" s="1"/>
  <c r="O67" i="1"/>
  <c r="R67" i="1" s="1"/>
  <c r="O68" i="1"/>
  <c r="R68" i="1" s="1"/>
  <c r="O69" i="1"/>
  <c r="R69" i="1" s="1"/>
  <c r="O70" i="1"/>
  <c r="R70" i="1" s="1"/>
  <c r="O71" i="1"/>
  <c r="R71" i="1" s="1"/>
  <c r="O72" i="1"/>
  <c r="R72" i="1" s="1"/>
  <c r="O73" i="1"/>
  <c r="R73" i="1" s="1"/>
  <c r="O74" i="1"/>
  <c r="R74" i="1" s="1"/>
  <c r="O75" i="1"/>
  <c r="R75" i="1" s="1"/>
  <c r="O76" i="1"/>
  <c r="R76" i="1" s="1"/>
  <c r="O77" i="1"/>
  <c r="R77" i="1" s="1"/>
  <c r="O78" i="1"/>
  <c r="R78" i="1" s="1"/>
  <c r="O79" i="1"/>
  <c r="R79" i="1" s="1"/>
  <c r="O80" i="1"/>
  <c r="R80" i="1" s="1"/>
  <c r="O81" i="1"/>
  <c r="R81" i="1" s="1"/>
  <c r="O82" i="1"/>
  <c r="R82" i="1" s="1"/>
  <c r="O83" i="1"/>
  <c r="R83" i="1" s="1"/>
  <c r="O84" i="1"/>
  <c r="R84" i="1" s="1"/>
  <c r="O85" i="1"/>
  <c r="R85" i="1" s="1"/>
  <c r="O86" i="1"/>
  <c r="R86" i="1" s="1"/>
  <c r="O87" i="1"/>
  <c r="R87" i="1" s="1"/>
  <c r="O88" i="1"/>
  <c r="R88" i="1" s="1"/>
  <c r="O89" i="1"/>
  <c r="R89" i="1" s="1"/>
  <c r="O90" i="1"/>
  <c r="R90" i="1" s="1"/>
  <c r="O91" i="1"/>
  <c r="R91" i="1" s="1"/>
  <c r="O92" i="1"/>
  <c r="R92" i="1" s="1"/>
  <c r="O93" i="1"/>
  <c r="R93" i="1" s="1"/>
  <c r="O94" i="1"/>
  <c r="R94" i="1" s="1"/>
  <c r="O95" i="1"/>
  <c r="R95" i="1" s="1"/>
  <c r="O96" i="1"/>
  <c r="R96" i="1" s="1"/>
  <c r="O97" i="1"/>
  <c r="R97" i="1" s="1"/>
  <c r="O98" i="1"/>
  <c r="R98" i="1" s="1"/>
  <c r="O99" i="1"/>
  <c r="R99" i="1" s="1"/>
  <c r="O100" i="1"/>
  <c r="R100" i="1" s="1"/>
  <c r="O101" i="1"/>
  <c r="R101" i="1" s="1"/>
  <c r="O102" i="1"/>
  <c r="R102" i="1" s="1"/>
  <c r="O103" i="1"/>
  <c r="R103" i="1" s="1"/>
  <c r="O104" i="1"/>
  <c r="R104" i="1" s="1"/>
  <c r="O105" i="1"/>
  <c r="R105" i="1" s="1"/>
  <c r="O106" i="1"/>
  <c r="R106" i="1" s="1"/>
  <c r="O107" i="1"/>
  <c r="R107" i="1" s="1"/>
  <c r="O108" i="1"/>
  <c r="R108" i="1" s="1"/>
  <c r="O109" i="1"/>
  <c r="R109" i="1" s="1"/>
  <c r="O110" i="1"/>
  <c r="R110" i="1" s="1"/>
  <c r="O111" i="1"/>
  <c r="R111" i="1" s="1"/>
  <c r="O112" i="1"/>
  <c r="R112" i="1" s="1"/>
  <c r="O113" i="1"/>
  <c r="R113" i="1" s="1"/>
  <c r="O114" i="1"/>
  <c r="R114" i="1" s="1"/>
  <c r="O115" i="1"/>
  <c r="R115" i="1" s="1"/>
  <c r="O116" i="1"/>
  <c r="R116" i="1" s="1"/>
  <c r="O117" i="1"/>
  <c r="R117" i="1" s="1"/>
  <c r="O118" i="1"/>
  <c r="R118" i="1" s="1"/>
  <c r="O119" i="1"/>
  <c r="R119" i="1" s="1"/>
  <c r="O120" i="1"/>
  <c r="R120" i="1" s="1"/>
  <c r="O121" i="1"/>
  <c r="R121" i="1" s="1"/>
  <c r="O125" i="1"/>
  <c r="R125" i="1" s="1"/>
  <c r="O126" i="1"/>
  <c r="R126" i="1" s="1"/>
  <c r="O127" i="1"/>
  <c r="R127" i="1" s="1"/>
  <c r="O128" i="1"/>
  <c r="R128" i="1" s="1"/>
  <c r="O129" i="1"/>
  <c r="R129" i="1" s="1"/>
  <c r="O131" i="1"/>
  <c r="R131" i="1" s="1"/>
  <c r="O134" i="1"/>
  <c r="R134" i="1" s="1"/>
  <c r="O135" i="1"/>
  <c r="R135" i="1" s="1"/>
  <c r="O136" i="1"/>
  <c r="R136" i="1" s="1"/>
  <c r="O137" i="1"/>
  <c r="R137" i="1" s="1"/>
  <c r="O138" i="1"/>
  <c r="R138" i="1" s="1"/>
  <c r="O139" i="1"/>
  <c r="R139" i="1" s="1"/>
  <c r="O140" i="1"/>
  <c r="R140" i="1" s="1"/>
  <c r="O141" i="1"/>
  <c r="R141" i="1" s="1"/>
  <c r="O142" i="1"/>
  <c r="R142" i="1" s="1"/>
  <c r="O143" i="1"/>
  <c r="R143" i="1" s="1"/>
  <c r="O144" i="1"/>
  <c r="R144" i="1" s="1"/>
  <c r="O145" i="1"/>
  <c r="R145" i="1" s="1"/>
  <c r="O146" i="1"/>
  <c r="R146" i="1" s="1"/>
  <c r="O147" i="1"/>
  <c r="R147" i="1" s="1"/>
  <c r="O148" i="1"/>
  <c r="R148" i="1" s="1"/>
  <c r="O151" i="1"/>
  <c r="R151" i="1" s="1"/>
  <c r="O3" i="1"/>
  <c r="R3" i="1" s="1"/>
  <c r="N150" i="1"/>
  <c r="P150" i="1" s="1"/>
  <c r="Q150" i="1" s="1"/>
  <c r="N151" i="1"/>
  <c r="P151" i="1" s="1"/>
  <c r="Q151" i="1" s="1"/>
  <c r="N152" i="1"/>
  <c r="N146" i="1"/>
  <c r="P146" i="1" s="1"/>
  <c r="Q146" i="1" s="1"/>
  <c r="N147" i="1"/>
  <c r="P147" i="1" s="1"/>
  <c r="Q147" i="1" s="1"/>
  <c r="N148" i="1"/>
  <c r="P148" i="1" s="1"/>
  <c r="Q148" i="1" s="1"/>
  <c r="N149" i="1"/>
  <c r="P149" i="1" s="1"/>
  <c r="Q149" i="1" s="1"/>
  <c r="N140" i="1"/>
  <c r="P140" i="1" s="1"/>
  <c r="Q140" i="1" s="1"/>
  <c r="N141" i="1"/>
  <c r="P141" i="1" s="1"/>
  <c r="Q141" i="1" s="1"/>
  <c r="N142" i="1"/>
  <c r="P142" i="1" s="1"/>
  <c r="Q142" i="1" s="1"/>
  <c r="N143" i="1"/>
  <c r="P143" i="1" s="1"/>
  <c r="Q143" i="1" s="1"/>
  <c r="N144" i="1"/>
  <c r="P144" i="1" s="1"/>
  <c r="Q144" i="1" s="1"/>
  <c r="N145" i="1"/>
  <c r="P145" i="1" s="1"/>
  <c r="Q145" i="1" s="1"/>
  <c r="N137" i="1"/>
  <c r="P137" i="1" s="1"/>
  <c r="Q137" i="1" s="1"/>
  <c r="N138" i="1"/>
  <c r="P138" i="1" s="1"/>
  <c r="Q138" i="1" s="1"/>
  <c r="N139" i="1"/>
  <c r="P139" i="1" s="1"/>
  <c r="Q139" i="1" s="1"/>
  <c r="N135" i="1"/>
  <c r="P135" i="1" s="1"/>
  <c r="Q135" i="1" s="1"/>
  <c r="N136" i="1"/>
  <c r="P136" i="1" s="1"/>
  <c r="Q136" i="1" s="1"/>
  <c r="N132" i="1"/>
  <c r="P132" i="1" s="1"/>
  <c r="Q132" i="1" s="1"/>
  <c r="N133" i="1"/>
  <c r="P133" i="1" s="1"/>
  <c r="Q133" i="1" s="1"/>
  <c r="N134" i="1"/>
  <c r="P134" i="1" s="1"/>
  <c r="Q134" i="1" s="1"/>
  <c r="N131" i="1"/>
  <c r="P131" i="1" s="1"/>
  <c r="Q131" i="1" s="1"/>
  <c r="N130" i="1"/>
  <c r="P130" i="1" s="1"/>
  <c r="Q130" i="1" s="1"/>
  <c r="N125" i="1"/>
  <c r="P125" i="1" s="1"/>
  <c r="Q125" i="1" s="1"/>
  <c r="N126" i="1"/>
  <c r="P126" i="1" s="1"/>
  <c r="Q126" i="1" s="1"/>
  <c r="N127" i="1"/>
  <c r="P127" i="1" s="1"/>
  <c r="Q127" i="1" s="1"/>
  <c r="N128" i="1"/>
  <c r="P128" i="1" s="1"/>
  <c r="Q128" i="1" s="1"/>
  <c r="N129" i="1"/>
  <c r="P129" i="1" s="1"/>
  <c r="Q129" i="1" s="1"/>
  <c r="N121" i="1"/>
  <c r="P121" i="1" s="1"/>
  <c r="Q121" i="1" s="1"/>
  <c r="N120" i="1"/>
  <c r="P120" i="1" s="1"/>
  <c r="Q120" i="1" s="1"/>
  <c r="N116" i="1"/>
  <c r="P116" i="1" s="1"/>
  <c r="Q116" i="1" s="1"/>
  <c r="N117" i="1"/>
  <c r="P117" i="1" s="1"/>
  <c r="Q117" i="1" s="1"/>
  <c r="N118" i="1"/>
  <c r="P118" i="1" s="1"/>
  <c r="Q118" i="1" s="1"/>
  <c r="N119" i="1"/>
  <c r="P119" i="1" s="1"/>
  <c r="Q119" i="1" s="1"/>
  <c r="N115" i="1"/>
  <c r="P115" i="1" s="1"/>
  <c r="Q115" i="1" s="1"/>
  <c r="N114" i="1"/>
  <c r="P114" i="1" s="1"/>
  <c r="Q114" i="1" s="1"/>
  <c r="N113" i="1"/>
  <c r="P113" i="1" s="1"/>
  <c r="Q113" i="1" s="1"/>
  <c r="N112" i="1"/>
  <c r="P112" i="1" s="1"/>
  <c r="Q112" i="1" s="1"/>
  <c r="N111" i="1"/>
  <c r="P111" i="1" s="1"/>
  <c r="Q111" i="1" s="1"/>
  <c r="N110" i="1"/>
  <c r="P110" i="1" s="1"/>
  <c r="Q110" i="1" s="1"/>
  <c r="N109" i="1"/>
  <c r="P109" i="1" s="1"/>
  <c r="Q109" i="1" s="1"/>
  <c r="N106" i="1"/>
  <c r="P106" i="1" s="1"/>
  <c r="Q106" i="1" s="1"/>
  <c r="N107" i="1"/>
  <c r="P107" i="1" s="1"/>
  <c r="Q107" i="1" s="1"/>
  <c r="N108" i="1"/>
  <c r="P108" i="1" s="1"/>
  <c r="Q108" i="1" s="1"/>
  <c r="N102" i="1"/>
  <c r="P102" i="1" s="1"/>
  <c r="Q102" i="1" s="1"/>
  <c r="N103" i="1"/>
  <c r="P103" i="1" s="1"/>
  <c r="Q103" i="1" s="1"/>
  <c r="N104" i="1"/>
  <c r="P104" i="1" s="1"/>
  <c r="Q104" i="1" s="1"/>
  <c r="N105" i="1"/>
  <c r="P105" i="1" s="1"/>
  <c r="Q105" i="1" s="1"/>
  <c r="N101" i="1"/>
  <c r="P101" i="1" s="1"/>
  <c r="Q101" i="1" s="1"/>
  <c r="N100" i="1"/>
  <c r="P100" i="1" s="1"/>
  <c r="Q100" i="1" s="1"/>
  <c r="N97" i="1"/>
  <c r="P97" i="1" s="1"/>
  <c r="Q97" i="1" s="1"/>
  <c r="N98" i="1"/>
  <c r="P98" i="1" s="1"/>
  <c r="Q98" i="1" s="1"/>
  <c r="N99" i="1"/>
  <c r="P99" i="1" s="1"/>
  <c r="Q99" i="1" s="1"/>
  <c r="N95" i="1"/>
  <c r="P95" i="1" s="1"/>
  <c r="Q95" i="1" s="1"/>
  <c r="N96" i="1"/>
  <c r="P96" i="1" s="1"/>
  <c r="Q96" i="1" s="1"/>
  <c r="N94" i="1"/>
  <c r="P94" i="1" s="1"/>
  <c r="Q94" i="1" s="1"/>
  <c r="N93" i="1"/>
  <c r="P93" i="1" s="1"/>
  <c r="Q93" i="1" s="1"/>
  <c r="N91" i="1"/>
  <c r="P91" i="1" s="1"/>
  <c r="Q91" i="1" s="1"/>
  <c r="N92" i="1"/>
  <c r="P92" i="1" s="1"/>
  <c r="Q92" i="1" s="1"/>
  <c r="N90" i="1"/>
  <c r="P90" i="1" s="1"/>
  <c r="Q90" i="1" s="1"/>
  <c r="N89" i="1"/>
  <c r="P89" i="1" s="1"/>
  <c r="Q89" i="1" s="1"/>
  <c r="N88" i="1"/>
  <c r="P88" i="1" s="1"/>
  <c r="Q88" i="1" s="1"/>
  <c r="N86" i="1"/>
  <c r="P86" i="1" s="1"/>
  <c r="Q86" i="1" s="1"/>
  <c r="N87" i="1"/>
  <c r="P87" i="1" s="1"/>
  <c r="Q87" i="1" s="1"/>
  <c r="N85" i="1"/>
  <c r="P85" i="1" s="1"/>
  <c r="Q85" i="1" s="1"/>
  <c r="N84" i="1"/>
  <c r="P84" i="1" s="1"/>
  <c r="Q84" i="1" s="1"/>
  <c r="N82" i="1"/>
  <c r="P82" i="1" s="1"/>
  <c r="Q82" i="1" s="1"/>
  <c r="N83" i="1"/>
  <c r="P83" i="1" s="1"/>
  <c r="Q83" i="1" s="1"/>
  <c r="N81" i="1"/>
  <c r="P81" i="1" s="1"/>
  <c r="Q81" i="1" s="1"/>
  <c r="N80" i="1"/>
  <c r="P80" i="1" s="1"/>
  <c r="Q80" i="1" s="1"/>
  <c r="N77" i="1"/>
  <c r="P77" i="1" s="1"/>
  <c r="Q77" i="1" s="1"/>
  <c r="N78" i="1"/>
  <c r="P78" i="1" s="1"/>
  <c r="Q78" i="1" s="1"/>
  <c r="N79" i="1"/>
  <c r="P79" i="1" s="1"/>
  <c r="Q79" i="1" s="1"/>
  <c r="N76" i="1"/>
  <c r="P76" i="1" s="1"/>
  <c r="Q76" i="1" s="1"/>
  <c r="N74" i="1"/>
  <c r="P74" i="1" s="1"/>
  <c r="Q74" i="1" s="1"/>
  <c r="N75" i="1"/>
  <c r="P75" i="1" s="1"/>
  <c r="Q75" i="1" s="1"/>
  <c r="N73" i="1"/>
  <c r="P73" i="1" s="1"/>
  <c r="Q73" i="1" s="1"/>
  <c r="N71" i="1"/>
  <c r="P71" i="1" s="1"/>
  <c r="Q71" i="1" s="1"/>
  <c r="N72" i="1"/>
  <c r="P72" i="1" s="1"/>
  <c r="Q72" i="1" s="1"/>
  <c r="N69" i="1"/>
  <c r="P69" i="1" s="1"/>
  <c r="Q69" i="1" s="1"/>
  <c r="N70" i="1"/>
  <c r="P70" i="1" s="1"/>
  <c r="Q70" i="1" s="1"/>
  <c r="N68" i="1"/>
  <c r="P68" i="1" s="1"/>
  <c r="Q68" i="1" s="1"/>
  <c r="N67" i="1"/>
  <c r="P67" i="1" s="1"/>
  <c r="Q67" i="1" s="1"/>
  <c r="N66" i="1"/>
  <c r="P66" i="1" s="1"/>
  <c r="Q66" i="1" s="1"/>
  <c r="N65" i="1"/>
  <c r="P65" i="1" s="1"/>
  <c r="Q65" i="1" s="1"/>
  <c r="N63" i="1"/>
  <c r="P63" i="1" s="1"/>
  <c r="Q63" i="1" s="1"/>
  <c r="N64" i="1"/>
  <c r="P64" i="1" s="1"/>
  <c r="Q64" i="1" s="1"/>
  <c r="N62" i="1"/>
  <c r="P62" i="1" s="1"/>
  <c r="Q62" i="1" s="1"/>
  <c r="N61" i="1"/>
  <c r="P61" i="1" s="1"/>
  <c r="Q61" i="1" s="1"/>
  <c r="N60" i="1"/>
  <c r="P60" i="1" s="1"/>
  <c r="Q60" i="1" s="1"/>
  <c r="N59" i="1"/>
  <c r="P59" i="1" s="1"/>
  <c r="Q59" i="1" s="1"/>
  <c r="N58" i="1"/>
  <c r="P58" i="1" s="1"/>
  <c r="Q58" i="1" s="1"/>
  <c r="N57" i="1"/>
  <c r="P57" i="1" s="1"/>
  <c r="Q57" i="1" s="1"/>
  <c r="N56" i="1"/>
  <c r="P56" i="1" s="1"/>
  <c r="Q56" i="1" s="1"/>
  <c r="N55" i="1"/>
  <c r="P55" i="1" s="1"/>
  <c r="Q55" i="1" s="1"/>
  <c r="N54" i="1"/>
  <c r="P54" i="1" s="1"/>
  <c r="Q54" i="1" s="1"/>
  <c r="N53" i="1"/>
  <c r="P53" i="1" s="1"/>
  <c r="Q53" i="1" s="1"/>
  <c r="N52" i="1"/>
  <c r="P52" i="1" s="1"/>
  <c r="Q52" i="1" s="1"/>
  <c r="N51" i="1"/>
  <c r="P51" i="1" s="1"/>
  <c r="Q51" i="1" s="1"/>
  <c r="N50" i="1"/>
  <c r="P50" i="1" s="1"/>
  <c r="Q50" i="1" s="1"/>
  <c r="N49" i="1"/>
  <c r="P49" i="1" s="1"/>
  <c r="Q49" i="1" s="1"/>
  <c r="N48" i="1"/>
  <c r="P48" i="1" s="1"/>
  <c r="Q48" i="1" s="1"/>
  <c r="N47" i="1"/>
  <c r="P47" i="1" s="1"/>
  <c r="Q47" i="1" s="1"/>
  <c r="N46" i="1"/>
  <c r="P46" i="1" s="1"/>
  <c r="Q46" i="1" s="1"/>
  <c r="N45" i="1"/>
  <c r="P45" i="1" s="1"/>
  <c r="Q45" i="1" s="1"/>
  <c r="N44" i="1"/>
  <c r="P44" i="1" s="1"/>
  <c r="Q44" i="1" s="1"/>
  <c r="N43" i="1"/>
  <c r="P43" i="1" s="1"/>
  <c r="Q43" i="1" s="1"/>
  <c r="N42" i="1"/>
  <c r="P42" i="1" s="1"/>
  <c r="Q42" i="1" s="1"/>
  <c r="N41" i="1"/>
  <c r="P41" i="1" s="1"/>
  <c r="Q41" i="1" s="1"/>
  <c r="N40" i="1"/>
  <c r="P40" i="1" s="1"/>
  <c r="Q40" i="1" s="1"/>
  <c r="N39" i="1"/>
  <c r="P39" i="1" s="1"/>
  <c r="Q39" i="1" s="1"/>
  <c r="N38" i="1"/>
  <c r="P38" i="1" s="1"/>
  <c r="Q38" i="1" s="1"/>
  <c r="N36" i="1"/>
  <c r="P36" i="1" s="1"/>
  <c r="Q36" i="1" s="1"/>
  <c r="N37" i="1"/>
  <c r="P37" i="1" s="1"/>
  <c r="Q37" i="1" s="1"/>
  <c r="N35" i="1"/>
  <c r="P35" i="1" s="1"/>
  <c r="Q35" i="1" s="1"/>
  <c r="N34" i="1"/>
  <c r="P34" i="1" s="1"/>
  <c r="Q34" i="1" s="1"/>
  <c r="N33" i="1"/>
  <c r="P33" i="1" s="1"/>
  <c r="Q33" i="1" s="1"/>
  <c r="N31" i="1"/>
  <c r="P31" i="1" s="1"/>
  <c r="Q31" i="1" s="1"/>
  <c r="N32" i="1"/>
  <c r="P32" i="1" s="1"/>
  <c r="Q32" i="1" s="1"/>
  <c r="N30" i="1"/>
  <c r="P30" i="1" s="1"/>
  <c r="Q30" i="1" s="1"/>
  <c r="N29" i="1"/>
  <c r="P29" i="1" s="1"/>
  <c r="Q29" i="1" s="1"/>
  <c r="N28" i="1"/>
  <c r="P28" i="1" s="1"/>
  <c r="Q28" i="1" s="1"/>
  <c r="N27" i="1"/>
  <c r="P27" i="1" s="1"/>
  <c r="Q27" i="1" s="1"/>
  <c r="N26" i="1"/>
  <c r="P26" i="1" s="1"/>
  <c r="Q26" i="1" s="1"/>
  <c r="N25" i="1"/>
  <c r="P25" i="1" s="1"/>
  <c r="Q25" i="1" s="1"/>
  <c r="N23" i="1"/>
  <c r="P23" i="1" s="1"/>
  <c r="Q23" i="1" s="1"/>
  <c r="N24" i="1"/>
  <c r="P24" i="1" s="1"/>
  <c r="Q24" i="1" s="1"/>
  <c r="N22" i="1"/>
  <c r="P22" i="1" s="1"/>
  <c r="Q22" i="1" s="1"/>
  <c r="N21" i="1"/>
  <c r="P21" i="1" s="1"/>
  <c r="Q21" i="1" s="1"/>
  <c r="N20" i="1"/>
  <c r="P20" i="1" s="1"/>
  <c r="Q20" i="1" s="1"/>
  <c r="N19" i="1"/>
  <c r="P19" i="1" s="1"/>
  <c r="Q19" i="1" s="1"/>
  <c r="N18" i="1"/>
  <c r="P18" i="1" s="1"/>
  <c r="Q18" i="1" s="1"/>
  <c r="R153" i="1" l="1"/>
  <c r="O153" i="1"/>
  <c r="N17" i="1"/>
  <c r="P17" i="1" s="1"/>
  <c r="Q17" i="1" s="1"/>
  <c r="N16" i="1"/>
  <c r="P16" i="1" s="1"/>
  <c r="Q16" i="1" s="1"/>
  <c r="N15" i="1"/>
  <c r="N14" i="1"/>
  <c r="P14" i="1" s="1"/>
  <c r="Q14" i="1" s="1"/>
  <c r="N13" i="1"/>
  <c r="P13" i="1" s="1"/>
  <c r="Q13" i="1" s="1"/>
  <c r="N12" i="1"/>
  <c r="P12" i="1" s="1"/>
  <c r="Q12" i="1" s="1"/>
  <c r="N11" i="1"/>
  <c r="P11" i="1" s="1"/>
  <c r="Q11" i="1" s="1"/>
  <c r="N10" i="1"/>
  <c r="N9" i="1"/>
  <c r="P9" i="1" s="1"/>
  <c r="Q9" i="1" s="1"/>
  <c r="N8" i="1"/>
  <c r="P8" i="1" s="1"/>
  <c r="Q8" i="1" s="1"/>
  <c r="N7" i="1"/>
  <c r="N6" i="1"/>
  <c r="P6" i="1" s="1"/>
  <c r="Q6" i="1" s="1"/>
  <c r="N5" i="1"/>
  <c r="P5" i="1" s="1"/>
  <c r="Q5" i="1" s="1"/>
  <c r="N4" i="1"/>
  <c r="P4" i="1" s="1"/>
  <c r="Q4" i="1" s="1"/>
  <c r="N3" i="1"/>
  <c r="P3" i="1" s="1"/>
  <c r="Q3" i="1" l="1"/>
  <c r="P7" i="1"/>
  <c r="Q7" i="1" s="1"/>
  <c r="P15" i="1"/>
  <c r="Q15" i="1" s="1"/>
  <c r="P10" i="1"/>
  <c r="Q10" i="1" s="1"/>
  <c r="N153" i="1"/>
  <c r="Q153" i="1" l="1"/>
  <c r="P153" i="1"/>
</calcChain>
</file>

<file path=xl/sharedStrings.xml><?xml version="1.0" encoding="utf-8"?>
<sst xmlns="http://schemas.openxmlformats.org/spreadsheetml/2006/main" count="1270" uniqueCount="534">
  <si>
    <t>Grupa/Numer</t>
  </si>
  <si>
    <t xml:space="preserve">Nazwa środka trwałego </t>
  </si>
  <si>
    <t>Miejsce
 użytkowania</t>
  </si>
  <si>
    <t>Grupa 1</t>
  </si>
  <si>
    <t>Budynki i Budowle</t>
  </si>
  <si>
    <t>Lokale usługowe</t>
  </si>
  <si>
    <t>101/10101290</t>
  </si>
  <si>
    <t>Budynek murowany - Hala warsztatowa (łacznik) 14/39</t>
  </si>
  <si>
    <t>KACZOR. 37 dz 14/39</t>
  </si>
  <si>
    <t>101/10101291</t>
  </si>
  <si>
    <t>Budynek murowany - hala zbrojarni 14/45</t>
  </si>
  <si>
    <t>KACZOR. 26, DZ 14/45</t>
  </si>
  <si>
    <t>101/10101292</t>
  </si>
  <si>
    <t>Budynek murowany ze ST - S11   14/21</t>
  </si>
  <si>
    <t>Kupiecka 12 dz 14/21</t>
  </si>
  <si>
    <t>101/10101293</t>
  </si>
  <si>
    <t>Bydynek murowany socjalno - produkcyjny przy ST-S11 14/21</t>
  </si>
  <si>
    <t>101/10101294</t>
  </si>
  <si>
    <t>Budynek murowany - przepompownia 14/44</t>
  </si>
  <si>
    <t>OCZYSZCZALNIA</t>
  </si>
  <si>
    <t>101/10101295</t>
  </si>
  <si>
    <t>Budynek murowany - przepompownia ścieków 14/21</t>
  </si>
  <si>
    <t>101/10101296</t>
  </si>
  <si>
    <t>Budynek murowany Stacja Trafo S-23 14/39</t>
  </si>
  <si>
    <t>ENERGIA ELEKTRYCZNA</t>
  </si>
  <si>
    <t>101/10101310</t>
  </si>
  <si>
    <t>Budynek murowany warsztatowo - biurowy</t>
  </si>
  <si>
    <t>KŁOBUCKA 11</t>
  </si>
  <si>
    <t>101/10101311</t>
  </si>
  <si>
    <t>101/10101312</t>
  </si>
  <si>
    <t>Budynek murowany warsztatowo - magazynowy</t>
  </si>
  <si>
    <t>101/10101314</t>
  </si>
  <si>
    <t>Budynek murowany - produkcyjny</t>
  </si>
  <si>
    <t>101/10101318</t>
  </si>
  <si>
    <t>Hala przemysłowa o konstrukcji stalowej</t>
  </si>
  <si>
    <t>OLBRACHTA</t>
  </si>
  <si>
    <t>101/10101319</t>
  </si>
  <si>
    <t>Budynek murowany - hala produkcyjna</t>
  </si>
  <si>
    <t>101/10101320</t>
  </si>
  <si>
    <t>Budynek murowany</t>
  </si>
  <si>
    <t>101/10101321</t>
  </si>
  <si>
    <t>Budynek murowany z cegły wapiennej</t>
  </si>
  <si>
    <t>101/10101322</t>
  </si>
  <si>
    <t>101/10101323</t>
  </si>
  <si>
    <t>Budynek murowany - stolarnia</t>
  </si>
  <si>
    <t>101/10101324</t>
  </si>
  <si>
    <t>PŁOCHOCIŃSKA</t>
  </si>
  <si>
    <t>101/10101325</t>
  </si>
  <si>
    <t>Budynek murowany - suszarnia</t>
  </si>
  <si>
    <t>101/10101326</t>
  </si>
  <si>
    <t>Budynek murowany - lakiernia</t>
  </si>
  <si>
    <t>101/10101327</t>
  </si>
  <si>
    <t>Budynek murowany - przemysłowy</t>
  </si>
  <si>
    <t>101/10101328</t>
  </si>
  <si>
    <t>101/10101332</t>
  </si>
  <si>
    <t>Budynek murowany - Hala warsztatowo - biurowa</t>
  </si>
  <si>
    <t>Budynek murowany trafostacji</t>
  </si>
  <si>
    <t>101/10101334</t>
  </si>
  <si>
    <t>Budynek murowany wartowni</t>
  </si>
  <si>
    <t>101/10101419</t>
  </si>
  <si>
    <t>Górczewska 179</t>
  </si>
  <si>
    <t>101/10101421</t>
  </si>
  <si>
    <t>101/10101422</t>
  </si>
  <si>
    <t>101/10101423</t>
  </si>
  <si>
    <t>101/10101424</t>
  </si>
  <si>
    <t>101/10101426</t>
  </si>
  <si>
    <t>101/10101427</t>
  </si>
  <si>
    <t>101/10101429</t>
  </si>
  <si>
    <t>101/10101430</t>
  </si>
  <si>
    <t>101/10101431</t>
  </si>
  <si>
    <t>101/10101433</t>
  </si>
  <si>
    <t>101/10101434</t>
  </si>
  <si>
    <t>101/10101435</t>
  </si>
  <si>
    <t>101/10101437</t>
  </si>
  <si>
    <t>101/10101438</t>
  </si>
  <si>
    <t>101/10101440</t>
  </si>
  <si>
    <t>101/10101441</t>
  </si>
  <si>
    <t>101/10101442</t>
  </si>
  <si>
    <t>101/10101444</t>
  </si>
  <si>
    <t>101/10101447</t>
  </si>
  <si>
    <t>Budynek murowany warsztat</t>
  </si>
  <si>
    <t>Instalatorów</t>
  </si>
  <si>
    <t>101/10101450</t>
  </si>
  <si>
    <t>101/10101451</t>
  </si>
  <si>
    <t>Budynek garaży i produkcji tapet</t>
  </si>
  <si>
    <t>102/10201375</t>
  </si>
  <si>
    <t>Umiastów dz. 20/19</t>
  </si>
  <si>
    <t>102/10201376</t>
  </si>
  <si>
    <t>102/10201381</t>
  </si>
  <si>
    <t>Tymczasowe garaże Bazy Sprzętu</t>
  </si>
  <si>
    <t>102/10201382</t>
  </si>
  <si>
    <t>Tymczasowe garaże z elementów prefabrykowanych</t>
  </si>
  <si>
    <t>102/10201383</t>
  </si>
  <si>
    <t>Tymczasowe garaże ciągników</t>
  </si>
  <si>
    <t>103/10301357</t>
  </si>
  <si>
    <t>BIAŁY KAM. 8 dz 3/8</t>
  </si>
  <si>
    <t>104/10400905</t>
  </si>
  <si>
    <t>104/10401292</t>
  </si>
  <si>
    <t>CENTRALA</t>
  </si>
  <si>
    <t>104/10401314</t>
  </si>
  <si>
    <t>104/10401315</t>
  </si>
  <si>
    <t>104/10401347</t>
  </si>
  <si>
    <t>Budynek murowany - hala magazynowa 14/45</t>
  </si>
  <si>
    <t>104/10401348</t>
  </si>
  <si>
    <t>Budynek murowany przy betoniarni 14/38</t>
  </si>
  <si>
    <t>KACZOR. 35 dz 14/38</t>
  </si>
  <si>
    <t>104/10401353</t>
  </si>
  <si>
    <t>Budynek murowany - magazyn</t>
  </si>
  <si>
    <t>104/10401354</t>
  </si>
  <si>
    <t>Budynek murowany - warsztatowo - biurowy</t>
  </si>
  <si>
    <t>104/10401356</t>
  </si>
  <si>
    <t>104/10401357</t>
  </si>
  <si>
    <t>104/10401358</t>
  </si>
  <si>
    <t>Hala magazynowa o konstrukcji stalowej</t>
  </si>
  <si>
    <t>104/10401359</t>
  </si>
  <si>
    <t>104/10401360</t>
  </si>
  <si>
    <t>104/10401361</t>
  </si>
  <si>
    <t>104/10401362</t>
  </si>
  <si>
    <t>104/10401363</t>
  </si>
  <si>
    <t>104/10401364</t>
  </si>
  <si>
    <t>104/10401365</t>
  </si>
  <si>
    <t>Budynek murowany - magazynowo - biurowy</t>
  </si>
  <si>
    <t>104/10401367</t>
  </si>
  <si>
    <t>104/10401371</t>
  </si>
  <si>
    <t>Tymczasowy budynek magazynu cementu</t>
  </si>
  <si>
    <t>104/10401372</t>
  </si>
  <si>
    <t>Tymczasowy magazyn osprzętu montażowego</t>
  </si>
  <si>
    <t>104/10401374</t>
  </si>
  <si>
    <t>104/10401377</t>
  </si>
  <si>
    <t>104/10401378</t>
  </si>
  <si>
    <t>Magazyn główny Okęcie</t>
  </si>
  <si>
    <t>104/10401379</t>
  </si>
  <si>
    <t>104/10401382</t>
  </si>
  <si>
    <t>Magazyn materiałów łatwopalnych</t>
  </si>
  <si>
    <t>105/10500180</t>
  </si>
  <si>
    <t>ROSTAFIŃSKICH 1</t>
  </si>
  <si>
    <t>105/10501291</t>
  </si>
  <si>
    <t>105/10501317</t>
  </si>
  <si>
    <t>BUDYNEK BIUROWY - ul. J.J. ROSTAFIŃSKICH 4</t>
  </si>
  <si>
    <t>ROSTAFIŃSKICH 4</t>
  </si>
  <si>
    <t>105/10501333</t>
  </si>
  <si>
    <t>Budynek murowany biurowy 14/39</t>
  </si>
  <si>
    <t>105/10501334</t>
  </si>
  <si>
    <t>Budynek murowany biurowy 14/45</t>
  </si>
  <si>
    <t>105/10501337</t>
  </si>
  <si>
    <t>KŁOPOTOWSKIEGO</t>
  </si>
  <si>
    <t>105/10501430</t>
  </si>
  <si>
    <t>105/10501431</t>
  </si>
  <si>
    <t>Budynek administracyjno-socjalny</t>
  </si>
  <si>
    <t>105/10501433</t>
  </si>
  <si>
    <t>Budynek portierni</t>
  </si>
  <si>
    <t>Budynek murowany - wartownia</t>
  </si>
  <si>
    <t>122/12201312</t>
  </si>
  <si>
    <t>122/12201313</t>
  </si>
  <si>
    <t>121/12101360</t>
  </si>
  <si>
    <t>LOKAL USŁUGOWY 4-00-U1 BIAŁY KAMIEŃ 2</t>
  </si>
  <si>
    <t>BIAŁY KAM. 2 dz 3/18</t>
  </si>
  <si>
    <t>121/12101361</t>
  </si>
  <si>
    <t>LOKAL USŁUGOWY 4-00-U2 BIAŁY KAMIEŃ 2</t>
  </si>
  <si>
    <t>121/12101362</t>
  </si>
  <si>
    <t>LOKAL USŁUGOWY 4-00-U3 BIAŁY KAMIEŃ 2</t>
  </si>
  <si>
    <t>121/12101371</t>
  </si>
  <si>
    <t>LOKAL USŁUGOWY E-1 ul. ELEKCYJNA 19</t>
  </si>
  <si>
    <t>ELEKCYJNA 19</t>
  </si>
  <si>
    <t>121/12101372</t>
  </si>
  <si>
    <t>LOKAL USŁUGOWY E 2 ul Elekcyjna 19</t>
  </si>
  <si>
    <t>KŁOBUCKA 10</t>
  </si>
  <si>
    <t>PRZEDPOLE</t>
  </si>
  <si>
    <t>Pow. Użytkowa</t>
  </si>
  <si>
    <t>101/10101305</t>
  </si>
  <si>
    <t>101/10101306</t>
  </si>
  <si>
    <t>101/10101307</t>
  </si>
  <si>
    <t>101/10101308</t>
  </si>
  <si>
    <t>Budynek murowany - SKP</t>
  </si>
  <si>
    <t>101/10101335</t>
  </si>
  <si>
    <t>103/10301360</t>
  </si>
  <si>
    <t>104/10401349</t>
  </si>
  <si>
    <t>104/10401350</t>
  </si>
  <si>
    <t>104/10401351</t>
  </si>
  <si>
    <t>104/10401352</t>
  </si>
  <si>
    <t>104/10401368</t>
  </si>
  <si>
    <t>104/10401369</t>
  </si>
  <si>
    <t>104/10401370</t>
  </si>
  <si>
    <t>Budynek magazynowy - hala wysokiego składowania</t>
  </si>
  <si>
    <t>105/10501340</t>
  </si>
  <si>
    <t>Data budowy/szacunkowa data budowy</t>
  </si>
  <si>
    <t>gaśnice</t>
  </si>
  <si>
    <t>monitoring</t>
  </si>
  <si>
    <t>teren ogrodzony</t>
  </si>
  <si>
    <t>monitoring, teren ogrodzony</t>
  </si>
  <si>
    <t>CCTV, teren ogrodzony, ochrona fizyczna</t>
  </si>
  <si>
    <t>teren ogrodzony z dozorowanym wjazdem</t>
  </si>
  <si>
    <t>teren ogrodzony; ochrona fizyczna</t>
  </si>
  <si>
    <t>teren ogrodzony, CCTV</t>
  </si>
  <si>
    <t>hydranty, gaśnice</t>
  </si>
  <si>
    <t>Zabezpieczenie p/poż</t>
  </si>
  <si>
    <t>Zabezpieczenie p/kradzieżowe</t>
  </si>
  <si>
    <t>CCTV, teren ogrodzony, ochrona fizyczna, kraty w oknach przyziemia</t>
  </si>
  <si>
    <t>CCTV, teren ogrodzony, ochrona fizyczna, alarm z powiadomieniem grupy interwencyjnej</t>
  </si>
  <si>
    <t>gaśnice, zbiornik pożarowy</t>
  </si>
  <si>
    <t xml:space="preserve">  </t>
  </si>
  <si>
    <t>konstrukcja stalowa</t>
  </si>
  <si>
    <t>104/10400099</t>
  </si>
  <si>
    <t>Oczyszczalnia</t>
  </si>
  <si>
    <t>lokal w budynku wielorodzinnym</t>
  </si>
  <si>
    <t>konstrukcja stalowa obłożona blachą, dach kryty blachą trapezową</t>
  </si>
  <si>
    <t>104/10400106</t>
  </si>
  <si>
    <t>Budynek magazynowy murowany dz. 14/39 ul. Kaczorowa 37</t>
  </si>
  <si>
    <t>KACZOR. 37 DZ 14/39</t>
  </si>
  <si>
    <t>104/10400107</t>
  </si>
  <si>
    <t>Budynek magazynowy dz. 14/39 ul. Kaczorowa 37</t>
  </si>
  <si>
    <t>104/10400108</t>
  </si>
  <si>
    <t>Wiata magazynowa o konstrukcji stalowej, trwale związana z gruntem dz. 14/39 ul. Kaczorowa 37</t>
  </si>
  <si>
    <t>104/10400109</t>
  </si>
  <si>
    <t>Budynek magazynowo-warsztatowy dz. 14/44 ul. Kupiecka 34</t>
  </si>
  <si>
    <t>291/29102243</t>
  </si>
  <si>
    <t>Budynek magazynowo gospodarczy ul. Wybrzeże Gdyńskie 27</t>
  </si>
  <si>
    <t>806/80600003</t>
  </si>
  <si>
    <t>Blaszak ocieplany</t>
  </si>
  <si>
    <t>806/80600005</t>
  </si>
  <si>
    <t>Wiata na wyroby konstukcyjne</t>
  </si>
  <si>
    <t>806/80600006</t>
  </si>
  <si>
    <t>806/80600007</t>
  </si>
  <si>
    <t>806/80600008</t>
  </si>
  <si>
    <t>806/80600010</t>
  </si>
  <si>
    <t>Blaszak</t>
  </si>
  <si>
    <t>806/80600012</t>
  </si>
  <si>
    <t>Blaszak ocieplony</t>
  </si>
  <si>
    <t>806/80600019</t>
  </si>
  <si>
    <t>806/80608336</t>
  </si>
  <si>
    <t>Magazyn blaszany typu   Tarnobrzeg</t>
  </si>
  <si>
    <t>CCTV, teren ogrodzony z dozorowanym wjazdem</t>
  </si>
  <si>
    <t>Grupa 1a</t>
  </si>
  <si>
    <t>Lokale mieszkalne</t>
  </si>
  <si>
    <t>806/80600001</t>
  </si>
  <si>
    <t>Kontenery socjalno - biurowe (niebieskie) 14/31</t>
  </si>
  <si>
    <t>Kaczorowa dz. 14/148</t>
  </si>
  <si>
    <t>806/80600009</t>
  </si>
  <si>
    <t>Wiata garażowa</t>
  </si>
  <si>
    <t>806/80600011</t>
  </si>
  <si>
    <t>Kontener socjalno-administracyjny</t>
  </si>
  <si>
    <t>806/80600013</t>
  </si>
  <si>
    <t>Kontener administracyjno-socjalny</t>
  </si>
  <si>
    <t>806/80600014</t>
  </si>
  <si>
    <t>806/80600016</t>
  </si>
  <si>
    <t>806/80600017</t>
  </si>
  <si>
    <t>806/80600018</t>
  </si>
  <si>
    <t>806/80600020</t>
  </si>
  <si>
    <t>806/80600021</t>
  </si>
  <si>
    <t>806/80600022</t>
  </si>
  <si>
    <t>806/80600023</t>
  </si>
  <si>
    <t>806/80600025</t>
  </si>
  <si>
    <t>Blaszak typu Tarnobrzeg</t>
  </si>
  <si>
    <t>806/80600026</t>
  </si>
  <si>
    <t>806/80600027</t>
  </si>
  <si>
    <t>806/80600028</t>
  </si>
  <si>
    <t>806/80600031</t>
  </si>
  <si>
    <t>Zadaszenie parkingu</t>
  </si>
  <si>
    <t>806/80600111</t>
  </si>
  <si>
    <t>Wiata przybudówka dz. 14/39 ul. Kaczorowa 37, powierzchnia zabudowy 48,75 m2.</t>
  </si>
  <si>
    <t>806/80600920</t>
  </si>
  <si>
    <t>Pawilon z płyt warstwowych</t>
  </si>
  <si>
    <t>806/80608335</t>
  </si>
  <si>
    <t>Kontenery samochodowe typu   System</t>
  </si>
  <si>
    <t>806/80608337</t>
  </si>
  <si>
    <t>Kontenery biurowe typu   System</t>
  </si>
  <si>
    <t>806/80608338</t>
  </si>
  <si>
    <t>Garaż blaszany 3x5m</t>
  </si>
  <si>
    <t>00440</t>
  </si>
  <si>
    <t>Budka wartownicza</t>
  </si>
  <si>
    <t>Budynek o konstrukcji stalowej ocieplany</t>
  </si>
  <si>
    <t>Portiernia</t>
  </si>
  <si>
    <t>Laboratorium z wiatą</t>
  </si>
  <si>
    <t>Warsztat hydrauliczny</t>
  </si>
  <si>
    <t>Budynek biura wydz II</t>
  </si>
  <si>
    <t>Magazyn ogólny z wiatą</t>
  </si>
  <si>
    <t>Stacja paliw</t>
  </si>
  <si>
    <t>Transformatorownia nr 2</t>
  </si>
  <si>
    <t>Transformatorownia</t>
  </si>
  <si>
    <t>Hydrofornia</t>
  </si>
  <si>
    <t>Hala produkcji zbrojownia</t>
  </si>
  <si>
    <t>Hala produkcvyjna nr 5</t>
  </si>
  <si>
    <t>Budynek szlifierni</t>
  </si>
  <si>
    <t>Warsztat elektryczny z szatnią</t>
  </si>
  <si>
    <t>Budynek biurowo-magazynowy</t>
  </si>
  <si>
    <t>Hala magazynowa</t>
  </si>
  <si>
    <t>Hala warsztatowa z łącznikiem</t>
  </si>
  <si>
    <t>Garaż murowany Umiastów</t>
  </si>
  <si>
    <t>Budynek handlowo-usługowy 1 OR IBIAŁY KAMIEŃ 8</t>
  </si>
  <si>
    <t>Budynek murowany pow.uż. 85,44 m2, pow.zab. 96,98 m2</t>
  </si>
  <si>
    <t>Budynek magazynowo- gospodarczy ul. Wybrzeże Gdyńskie 27 Budynek B</t>
  </si>
  <si>
    <t>Komórki lokatorskie - Umiastów</t>
  </si>
  <si>
    <t>Komórki lokatorskie 2 - Umiastów</t>
  </si>
  <si>
    <t>Magazyn o konstrukcji stalowej ocieplony</t>
  </si>
  <si>
    <t>Tymczasowy budynek tzw. Cieplak</t>
  </si>
  <si>
    <t>Garaże z elementów prefabrykowanych</t>
  </si>
  <si>
    <t>Budynek administracyjno-mieszkalny uL. J. J. Rostafińskich 1</t>
  </si>
  <si>
    <t>Budynek administracyjno-socjalny ul. Wybrzeże Gdyńskie 27 Budynek A</t>
  </si>
  <si>
    <t>Budynek administracyjno - socjalny</t>
  </si>
  <si>
    <t>Budynek mieszkalny - Umiastów</t>
  </si>
  <si>
    <t>gaśnice, hydranty</t>
  </si>
  <si>
    <t>gaśnice, koc gaśniczy</t>
  </si>
  <si>
    <t>Klapy dymowe, gaśnice, hydranty wewn., zbiornik pożarowy wody</t>
  </si>
  <si>
    <t>teren ogrodzony; ochrona fizyczna,</t>
  </si>
  <si>
    <t>Adres</t>
  </si>
  <si>
    <t>Grupa 1b</t>
  </si>
  <si>
    <t>Konstrukcja stalowa</t>
  </si>
  <si>
    <t>Systemowy budynek kontenerowy, Ściany zewnętrzne budynku – systemowe typu warstwowego okładzina z blachy trapezowej niskiejz wykończeniem wewnątrz z płyt g-k, dach jednospadowy kryty blacha tarpezową</t>
  </si>
  <si>
    <t>Budynek w konstrukcji tradycyjnej, murowanej, nieocieplony. Dach dwuspadowy konstrukcji drewnianej pokryty blachą trapezową oraz papą.</t>
  </si>
  <si>
    <t>Obiekt murowany, nieocieplony.  Konstrukcja dachu z prefabrykatów żelbetowych. Dach dwuspadowy, niesymetryczny pokryty papą.</t>
  </si>
  <si>
    <t>Budynek w konstrukcji tradycyjnej, murowanej, ocieplony. Konstrukcja dachu drewniana. Dach dwuspadowy,  pokryty papą termozgrzewalną</t>
  </si>
  <si>
    <t>Budynek murowany wykończony w technologi tradycyjnej, stropodach jednospadowy z prefabrykowanych płyt żelbetowych.</t>
  </si>
  <si>
    <t xml:space="preserve">Budynek murowany z cegły pełnej. Część południowa wtórnie rozbudowana, murowana z bloczków gazobetonowych, Dach jednospadowy z prefabrykowanych koryt żelbetowych kryty papą termozgrzewalną. </t>
  </si>
  <si>
    <t xml:space="preserve">Budynek w konstrukcji tradycyjnej, murowanej, ocieplony. Konstrukcja dachu drewniana. W głównej części budynku dach dwuspadowy, pokryty
blachą trapezową. </t>
  </si>
  <si>
    <t>Budynek murowany z cegły pełnej. Część południowa wtórnie rozbudowana, murowana z bloczków gazobetonowych. Dach dwuspadowy w konstrukcji drewnianej z pełnym deskowaniem, kryty papą termozgrzewalną i w części blachą trapezową.</t>
  </si>
  <si>
    <t>Budynek w konstrukcji tradycyjnej, murowanej, ocieplony. Konstrukcja dachu z prefabrykatów żelbetowych. Dach czterospadowy, pokryty papą.</t>
  </si>
  <si>
    <t>Budynek  murowany z cegły pełnej. Dach kopertowy w konstrukcji drewnianej , kryty płytami płytami falistymi typu eternit.</t>
  </si>
  <si>
    <t>Budynek w konstrukcji tradycyjnej murowanej. Stropodach jednospadowy z prefabrykowanych elementów żelbetonowych pokryty papą.</t>
  </si>
  <si>
    <t>Budynek murowany wykończony w technologi tradycyjnej. stropodach jednospadowy z prefabrykowanych płyt żelbetowych kryty papą.</t>
  </si>
  <si>
    <t>Budynek w konstrukcji żelbetonowej ramowej , ściany zewnętrzne z cegły pełnej. Stropodach dwuspadowy z prefabrykowanych elementów żelbetonowych. Pokrycie z papy. Na części rozbudowanej dach w konstrukcji stalowej, pokrycie z płyt falistych z eternitu.</t>
  </si>
  <si>
    <t>Budynek w technologii mieszanej żelbetowo – murowanej. Dach jednospadowy, wielopołaciowy kryty papą. Konstrukcja z prefabrykatów żelbetowych.</t>
  </si>
  <si>
    <t>Budynek w konstrukcji mieszanej. Dach dwuspadowy w konstrukcji drewnianej, kryty papą.</t>
  </si>
  <si>
    <t>Budynek w konstrukcji tradycyjnej murowanej. Stropodach jednospadowy z prefabrykowanych elementów żelbetonowych na pod konstrukcji z profili stalowych. Pokrycie z papy.</t>
  </si>
  <si>
    <t>Budynek w konstrukcji drewnianej omurowany bloczkami gazobetonowymi. Dach  konstrukcji płatwiowo - kleszczowej dwuspadowy kryty blachą trapezową.</t>
  </si>
  <si>
    <t>Budynek produkcyjny w konstrukcji mieszanej, żelbetowo -murowanej, ocieplony. Konstrukcja dachu stalowa z elementami żelbetowymi, prefabrykowanymi. Dach jednospadowy, pokryty papą.</t>
  </si>
  <si>
    <t>Kontenery systemowe w konstrukcji stalowej, wypełnionej ścianami w konstrukcji drewnianej,
częściowo ocieplony. Konstrukcja dachu prefabrykowana na konstrukcji stalowej,
pokryta papą. Dach jednospadowy.</t>
  </si>
  <si>
    <t>Garaże systemowe w konstrukcji prefabrykowanej, z elementów żelbetowych. Obiekt nieocieplony. Stropodach z prefabrykowanych elementów żelbetowych, kryty papą.</t>
  </si>
  <si>
    <t>Garaż murowany z bloczków z betonu komórkowego. Obiekt nieocieplony. Konstrukcja dachu stalowa. Dach jednospadowy  pokryty blachą trapezową.</t>
  </si>
  <si>
    <t>Budynek murowany, konstrukcja dachu - stropodach żelbetowy, kryty papą, posadzka betonowa.</t>
  </si>
  <si>
    <t>Budynek wykonany w technologii tradycyjnej, murowany – cegła oraz pustaki, posadzki beton, konstrukcja dachu podciągi żelbetowe, płyty korytkowe na belkach żelbetowych, pokrycie papą.</t>
  </si>
  <si>
    <t>Konstrukcja budynku z żelbetowych elementów prefabrykowanych. Konstrukcja dachu  - stropodach żelbetowy, kryty papą</t>
  </si>
  <si>
    <t xml:space="preserve">Budynek wykonany w technologii tradycyjnej, murowany – cegła pełna lub dziurawka. Dach słupy żelbetowe drewniany  kryty papą, posadzka betonowa </t>
  </si>
  <si>
    <t>Budynek wiaty oparty na słupach żelbetowych,
Posadzki – beton, dach kryty eternitemj.</t>
  </si>
  <si>
    <t>Budynek wykonany w technologii tradycyjnej murowanej (cegła pełna) Posadzki – beton, konstukcja dachu podciągi żelbetowe, płyty korytkowe na belkach żelbetowych, kryta papą,</t>
  </si>
  <si>
    <t>Budynek wykonany z płyt warstwowych (blacha trapezowa+wełna mineralna) . Dach – blacha stalowa</t>
  </si>
  <si>
    <t>Budynek na szkielecie stalowym, ściany osłonowe wykonane z blachy trapezowej. Konstrukcja dachu papa ułożona na deskach na belkach kratowych stalowych</t>
  </si>
  <si>
    <t>Wiata garażowa oparta na szkielecie stalowym, ściany miejscowo: blacha trapezowa, żelbet. Konstrukcja dachu blacha trapezowa na belkach stalowych; papa na deskowaniu na belkach stalowych.</t>
  </si>
  <si>
    <t>Budynek na szkielecie żelbetonowym, wykończony w technologii tradycyjnej murowanej (cegła pełna). Konstrukcja dachu  podciągi żelbetowe, płyty korytkowe na belkach żelbetowych, wylewka betonowa, pokrycie papą asfaltowa lub blachą trapezową.</t>
  </si>
  <si>
    <t>Budynek murowany (cegła pełna). Konstrukcja dachu – płyta warstwowa.</t>
  </si>
  <si>
    <t>Budynek murowany z cegły pełnej. Konstrukcja dachu drewniana krokwiowo-jętkowa, blacha trapezowa na łatach drewnianych.</t>
  </si>
  <si>
    <t>Budynek na szkielecie żelbetonowym, wykończony w technologii tradycyjnej murowanej (cegła pełna). Konstrukcja dachu podciągi żelbetowe, płyty korytkowe na belkach żelbetowych, wylewka betonowa, pokrycie papą asfaltowa lub blachą trapezową.</t>
  </si>
  <si>
    <t>Budynek halowy oparty na szkielecie żelbetonowym, wykończony w technologii tradycyjnej murowanej (cegła pełna). Konstrukcja dachu papa ułożona na płytach korytkowych na belkach żelbetowych; blacha trapezowa na belkach stalowych.</t>
  </si>
  <si>
    <t>Budynek halowy oparty na szkielecie żelbetonowym, wykończony w technologii tradycyjnej murowanej (cegła pełna). Konstrukcja dachu papa ułożona na płytach korytkowych na belkach żelbetowych;</t>
  </si>
  <si>
    <t>Budynek murowany z cegły pełnej. Konstrukcja dachu papa ułożona na płytach korytkowych na belkach żelbetowych.</t>
  </si>
  <si>
    <t xml:space="preserve">Budynek murowany z cegły pełnej. Konstrukcja dachu płyta żelbetowa, pokrycie papą. </t>
  </si>
  <si>
    <t>Budynek  murowany. Konstrukcja dachu drewniana pokryta blachą,</t>
  </si>
  <si>
    <t>Budynek murowany. Konstrukcja dachu płyty kanałowe prefabrykowane, pokryty papą,</t>
  </si>
  <si>
    <t>Pawilon wykonany z płyt warstwowych</t>
  </si>
  <si>
    <t>Budynek murowany, konstrukcja dachu stalowa, w części drewniana, pokrycie blachą.</t>
  </si>
  <si>
    <t xml:space="preserve">Budynek murowany, konstrukcja dachu drewniana, pokrycie papą </t>
  </si>
  <si>
    <t>Budynek murowany z pustaków, gazobetonu. Stropodach pełny żelbetowy prefabrykowany (płyty korytkowe) pokryty blachą stalową.</t>
  </si>
  <si>
    <t>Budynek murowany z pustaków, gazobetonu. Dach krokwie drewniane, i profile stalowe, pokrycie z blachy stalowej.</t>
  </si>
  <si>
    <t>Budynek oparty na słupach stalowych, wykończony w technologii tradycyjnej, murowanej. Konstrukcja dachu stalowa kryta blachą</t>
  </si>
  <si>
    <t>Budynek murowany, Konstrukcja dachu płyta na belkach żelbetowych, kryta blachą</t>
  </si>
  <si>
    <t>Budynek na stalowych profilach. Elewacje wykonane z blachy ocynkowanej. Dach dwuspadowy z belek stalowych pokryty blachą falistą.</t>
  </si>
  <si>
    <t>Budynek murowany, wykończony w technologii tradycyjnej. Stropodachjednospadowy pokryty papą.</t>
  </si>
  <si>
    <t>Budynek halowy oparty na szkielecie żelbetonowym, ściany zewnętrzne w układzie warstwowym z żelbetowych płyt prefabrykowanych wykończone w technologii tradycyjnej murowanej cegłą pełną. Stropodach monolityczny żelbetowy płytowo-żebrowy
kryty papą termozgrzewalną.</t>
  </si>
  <si>
    <t>Budynek techniczny murowany z cegły pełnej silikatowej. Dach kopertowy żelbetonowy, kryty papą
termozgrzewalną.</t>
  </si>
  <si>
    <t>Budynek usługowy w konstrukcji szkieletowej, z prefabrykatów żelbetowych, wypełniony ścianami prefabrykowanymi. Stropodach z prefabrykatów żelbetowych kryty papą termozgrzewalną.</t>
  </si>
  <si>
    <t>Budynek murowany, stropodach żelbetowy kryty papą</t>
  </si>
  <si>
    <t>Budynek murowany. Stropodach wentylowany z prefabrykatów żelbetowych kryty papą.</t>
  </si>
  <si>
    <t>Budynek halowy o konstrukcji stalowej, elewacje pokryte blachą trapezową. Dach osadzony na konstrukcji stalowej pokryty blachą.</t>
  </si>
  <si>
    <t xml:space="preserve">Budynek murowany z cegły ceramicznej. Elewacje nieocieplone i nieotynkowane. Strop ceglany na belkach stalowych. Dach pokryty papą. </t>
  </si>
  <si>
    <t>Budynek oparty na szkielecie żelbetonowym, wykończony w technologii tradycyjnej murowanej z cegły ceramicznej. Stropodach żelbetowy dwuspadowy pokryty papą.</t>
  </si>
  <si>
    <t>Budynek halowy oparty na szkielecie żelbetonowym, wykończony w technologii tradycyjnej murowanej. Stropodach żelbetowy jednospadowy, pokryty papą.</t>
  </si>
  <si>
    <t>Budynek murowany z cegły ceramicznej. Stropodach żelbetowy, pokryty papą.</t>
  </si>
  <si>
    <t xml:space="preserve">Budynek murowany z cegły ceramicznej. Stropodach żelbetowy, pokryty papą. </t>
  </si>
  <si>
    <t xml:space="preserve">Budynek oparty na szkielecie żelbetonowym, wykończony w technologii tradycyjnej murowanej.
Stropodach żelbetowy jednospadowy, pokryty papą. </t>
  </si>
  <si>
    <t>Budynek murowany z cegły ceramicznej. Stropodach żelbetowy jednospadowy, pokryty papą.</t>
  </si>
  <si>
    <t>Budynek oparty na szkielecie żelbetonowym, wykończony w technologii tradycyjnej murowanej. Dach wykonany w technologii żelbetowej. Dach i elewacje pokryte blachą</t>
  </si>
  <si>
    <t xml:space="preserve">Budynek murowany z cegły ceramicznej.
Stropodach żelbetowy pokryty papą. </t>
  </si>
  <si>
    <t xml:space="preserve">Budynek murowany z cegły ceramicznej. Stropodach żelbetowy pokryty papą. </t>
  </si>
  <si>
    <t>Budynek murowany z cegły ceramicznej. Stropodach żelbetowy pokryty blachą ocynkowaną.</t>
  </si>
  <si>
    <t>Budynek murowany (cegła pełna). Dach papa ułożona na płytach korytkowych na belkach żelbetowych</t>
  </si>
  <si>
    <t>Budynek halowy oparty na szkielecie żelbetonowym, wykończony w technologii tradycyjnej murowanej (cegła pełna). Papa ułożona na płytach korytkowych na belkach żelbetowych</t>
  </si>
  <si>
    <t>Budynek w konstrukcji stalowej ze słupów stalowych, ściany murowane z bloczków gazobetonowych. Konstrukcja dachu ze stalowych dźwigarów kratowych, poszycie z blachy trapezowej</t>
  </si>
  <si>
    <t>Budynek murowany z cegły pełnej. Stropodach z prefabrykowanych elementów żelbetonowych, kryty papą termozgrzewalną.</t>
  </si>
  <si>
    <t>Budynek na konstrukcji stalowej ze słupów. Dach dwuspadowy, konstrukcja ze stalowych dźwigarów kratowych, poszycie z blachy trapezowej</t>
  </si>
  <si>
    <t>Budynek murowany, Stropodach, konstrukcja belkowa typu Kleina, kryty papą termozgrzewalną.</t>
  </si>
  <si>
    <t>Budynek murowany z cegły ceramicznej. Stropodach żelbetowy jednospadowy pokryty papą.</t>
  </si>
  <si>
    <t>Budynek halowy o konstrukcji stalowej. Elewacje pokryte blachą trapezową. Dach osadzony na konstrukcji stalowej pokryty blachą.</t>
  </si>
  <si>
    <t>Budynek murowany z cegły ceramicznej. Elewacje nieocieplone i nieotynkowane. Stropodach żelbetowy jednospadowy pokryty papą.</t>
  </si>
  <si>
    <t xml:space="preserve">Budynek na szkielecie stalowym pokryty blachą. Dach na belkach stalowych pokryty blachą. </t>
  </si>
  <si>
    <t>Szkielet stalowy pokryty blachą. Zachodnia ściana budynku wykonana z cegły ceramicznej. Elewacja wykonana z blachy. Dach jednospadowy z belek stalowych pokryty blachą trapezową.</t>
  </si>
  <si>
    <t>Budynek oparty na szkielecie żelbetonowym, wykończony w technologii tradycyjnej murowanej. Stropodach żelbetowy jednospadowy, pokryty blachą.</t>
  </si>
  <si>
    <t>Budynek murowany z cegły ceramicznej. Dach jednospadowy, wykonany z desek drewnianych pokryty papą.</t>
  </si>
  <si>
    <t xml:space="preserve">Budynek murowany z cegły ceramicznej. Stropodach żelbetowy jednospadowy, pokryty papą. </t>
  </si>
  <si>
    <t>Budynek oparty na szkielecie żelbetonowym, wykończony w technologii tradycyjnej murowanej. Stropodach żelbetowy dwuspadowy, pokryty blachą.</t>
  </si>
  <si>
    <t>Budynek halowy oparty na szkielecie żelbetonowym, wykończony w technologii tradycyjnej murowanej (cegła pełna). Dach papa ułożona na płytach korytkowych na belkach żelbetowych</t>
  </si>
  <si>
    <t>Budynek halowy oparty na szkielecie żelbetonowym, wykończony w technologii tradycyjnej murowanej (cegła pełna). Dach blacha trapezowa na belkach żelbetowych.</t>
  </si>
  <si>
    <t>Budynek halowy oparty na szkielecie stalowym, ściany osłonowe wykonane z płyt warstwowych. Dach membrana dachowa z pcw ułożona na płytach warstwowych na belkach stalowych.</t>
  </si>
  <si>
    <t>Budynek zbudowany na stalowych profilach. Elewacje wykonane z blachy trapezowej ocynkowanej. Dach dwuspadowy z belek stalowych pokryty blachą trapezową.</t>
  </si>
  <si>
    <t xml:space="preserve">Szkielet stalowy pokryty blachą. Elewacja wykonana z blachy. Dach jednospadowy z belek stalowych pokryty blachą. </t>
  </si>
  <si>
    <t>Szkielet stalowy pokryty blachą. Dach jednospadowy z
belek stalowych pokryty blachą.</t>
  </si>
  <si>
    <t>Budynek zbudowany na stalowych profilach. Elewacje wykonane z blachy trapezowej ocynkowanej. Dach jednospadowy z belek stalowych pokryty blachą trapezową.</t>
  </si>
  <si>
    <t xml:space="preserve">Budynek zbudowany na stalowych profilach. W części południowej budynku ściany wykonane z pustaka
oraz z cegły ceramicznej. Elewacja wykonana z blachy. Dach jednospadowy z belek stalowych pokryty blachą trapezową. </t>
  </si>
  <si>
    <t>Płyta  warstwowa</t>
  </si>
  <si>
    <t>Konstrukcja stalowa ze słupów. Dach dwuspadowy, konstrukcja ze stalowych dźwigarów kratowych, poszycie z blachy trapezowej.</t>
  </si>
  <si>
    <t>Budynek na stalowych profilach. Elewacje wykonane z blachy ocynkowanej. Dach dwuspadowy z belek stalowych pokryty blachą trapezową.</t>
  </si>
  <si>
    <t>Wiata zbudowana z ośmiu profili stalowych, ocynkowanych. Dach jednospadowy z blachy.</t>
  </si>
  <si>
    <t>Ochrona</t>
  </si>
  <si>
    <t>Magazyn, Usługi</t>
  </si>
  <si>
    <t>Produkcja</t>
  </si>
  <si>
    <t>Produkcja, magazyn</t>
  </si>
  <si>
    <t>Biurowe</t>
  </si>
  <si>
    <t>Usługi, magazyn</t>
  </si>
  <si>
    <t>magazynowe</t>
  </si>
  <si>
    <t>Garaż, magazyn</t>
  </si>
  <si>
    <t>Magazyn, garaż</t>
  </si>
  <si>
    <t>Biuro, usługi, magazyn</t>
  </si>
  <si>
    <t>magazynowo-warsztatowe</t>
  </si>
  <si>
    <t>magazynowe-biurowe</t>
  </si>
  <si>
    <t>biurowe</t>
  </si>
  <si>
    <t>wartownia</t>
  </si>
  <si>
    <t>biurowo-magazynowe</t>
  </si>
  <si>
    <t>SKP</t>
  </si>
  <si>
    <t>warszt-magazynowe</t>
  </si>
  <si>
    <t>Stróżówka</t>
  </si>
  <si>
    <t>socjalno-biurowy</t>
  </si>
  <si>
    <t>Wartownia</t>
  </si>
  <si>
    <t>biurowo-usługowe</t>
  </si>
  <si>
    <t>mieszkalne</t>
  </si>
  <si>
    <t>biurowy</t>
  </si>
  <si>
    <t>magazynowe, SKP</t>
  </si>
  <si>
    <t>Konstrukcja
(z inwentaryzacji)</t>
  </si>
  <si>
    <t>Aktualne Przeznaczenie</t>
  </si>
  <si>
    <t>Budynek murowany, dach - deskowanie na konstrukcji stalowej pokryty papą</t>
  </si>
  <si>
    <t>budynek murowany</t>
  </si>
  <si>
    <t xml:space="preserve"> Budynek o konstrukcji tradycyjnej, murowanej, ocieplony.  Konstrukcja dachu drewniana. Dach jednospadowy, kryty papą. 
</t>
  </si>
  <si>
    <t>Ściany murowane. Dach - płyty prefabrykowane żelbetowe z poszyciem z papy</t>
  </si>
  <si>
    <t>hydrant</t>
  </si>
  <si>
    <t>Budynek hali wykonany z płyty warstwowej, oparty na szkielecie stalowym,konstrukcja dachu stalowa kryta płytą warstwową.</t>
  </si>
  <si>
    <t>Cena jednostkowa</t>
  </si>
  <si>
    <t>BCO 1251-104</t>
  </si>
  <si>
    <t>BCOI.1.005</t>
  </si>
  <si>
    <t>BCO 1252-604</t>
  </si>
  <si>
    <t>BCOI.6.026</t>
  </si>
  <si>
    <t>BCOI.6.025</t>
  </si>
  <si>
    <t>BCO 2224-811</t>
  </si>
  <si>
    <t>BCOI.3.067</t>
  </si>
  <si>
    <t>BCOI.9.001</t>
  </si>
  <si>
    <t>GK03 (PKOB 1251)</t>
  </si>
  <si>
    <t>BCO 1251-102</t>
  </si>
  <si>
    <t>BCOI.3.088</t>
  </si>
  <si>
    <t>BCO 1251-103</t>
  </si>
  <si>
    <t>DK02 (PKOB 1220)</t>
  </si>
  <si>
    <t>BCOI.3.090</t>
  </si>
  <si>
    <t>SK01 (PKOB 2224)</t>
  </si>
  <si>
    <t>BCO 1252-601</t>
  </si>
  <si>
    <t>BCOI.3.078</t>
  </si>
  <si>
    <t>BCOI.3.079</t>
  </si>
  <si>
    <t>GC04 (PKOB 1252)</t>
  </si>
  <si>
    <t>BCO 1242-203</t>
  </si>
  <si>
    <t>BCO 1271-501</t>
  </si>
  <si>
    <t>Podstawa inżynierska (budynek podobny)</t>
  </si>
  <si>
    <t>BCO 1220-502</t>
  </si>
  <si>
    <t>GC02 (PKOB 1252)</t>
  </si>
  <si>
    <t>DP01 (PKOB 1220)</t>
  </si>
  <si>
    <t>BCOI.3.087</t>
  </si>
  <si>
    <t>BCOI.3.085</t>
  </si>
  <si>
    <t>BCOI.3.086</t>
  </si>
  <si>
    <t>BCOI.3.084</t>
  </si>
  <si>
    <t>BCO 1271-103</t>
  </si>
  <si>
    <t>BCOI.1.069</t>
  </si>
  <si>
    <t>BCOI.1.070</t>
  </si>
  <si>
    <t>BCOI.1.008</t>
  </si>
  <si>
    <t>Rozporządzenie wojewody</t>
  </si>
  <si>
    <t>UP22 (PKOB 2412)</t>
  </si>
  <si>
    <t>LC01 (PKOB 1274)</t>
  </si>
  <si>
    <t>Wartość odtworzeniowa 2023 po zmianach wartości o 1,3</t>
  </si>
  <si>
    <t>03-046 Warszawa  Kaczorowa 26</t>
  </si>
  <si>
    <t>03-046 Warszawa Kupiecka 12</t>
  </si>
  <si>
    <t>03-046 Warszawa Kupiecka 34</t>
  </si>
  <si>
    <t>03-046 Warszawa Kaczorowa 37</t>
  </si>
  <si>
    <t>02-699 Warszawa Kłobucka 10</t>
  </si>
  <si>
    <t>02-699 Warszawa Kłobucka 11</t>
  </si>
  <si>
    <t>01-102 Warszawa  Olbrachta 94A</t>
  </si>
  <si>
    <t>03-044 Warszawa Płochocińska 35</t>
  </si>
  <si>
    <t>01-459 Warszawa Górczewska 179</t>
  </si>
  <si>
    <t>05-850 Ożarów Mazowiecki Umiastowska 43</t>
  </si>
  <si>
    <t>02-593 Warszawa ul. Biały Kamień 8</t>
  </si>
  <si>
    <t>03-046 Warszawa  Kaczorowa 37</t>
  </si>
  <si>
    <t>02-237 Warszawa Instalatorów 3B</t>
  </si>
  <si>
    <t>01-531 Warszawa Wybrzeże Gdyńskie 27</t>
  </si>
  <si>
    <t>02-593 Warszawa Rostafińskich 1</t>
  </si>
  <si>
    <t>02-593 Warszawa Rostafińskich 4</t>
  </si>
  <si>
    <t>03-046 Warszawa Kaczorowa 26</t>
  </si>
  <si>
    <t>03-046 Warszawa Kaczorowa 35</t>
  </si>
  <si>
    <t>02-241 Warszawa Przedpole 1</t>
  </si>
  <si>
    <t>03-708 Warszawa Kłopotowskiego 23/25</t>
  </si>
  <si>
    <t>02-593 Warszawa ul. Biały Kamień 2</t>
  </si>
  <si>
    <t>01-128 Warszawa Elekcyjna 19</t>
  </si>
  <si>
    <t xml:space="preserve">obręb 40702 Warszawa </t>
  </si>
  <si>
    <t>03- 046 Warszawa Kaczorowa 37</t>
  </si>
  <si>
    <t>Budynek w konstrukcji szkieletowej, z prefabrykatów żelbetowych, wypełniony ścianami prefabrykowanymi, ocieplony i wykończony wewnątrz płytami g-k. Konstrukcja dachu z prefabrykatów żelbetowych kryty blachą trapezową. Dach spadzisty, dwupołaciowy. Posiada panele fotowoltaiczne.</t>
  </si>
  <si>
    <t>101/10101333</t>
  </si>
  <si>
    <t>Cena jednostkowa 2024</t>
  </si>
  <si>
    <t>Budynek murowany, stropodach żelbetowy kryty papą. Część podziemna żelbetowa.</t>
  </si>
  <si>
    <t xml:space="preserve">Budynek oparty na szkielecie żelbetonowym, wykończony w technologii tradycyjnej murowanej z cegły ceramicznej. Dach drewniany pokryty papą. Nad częścią stropodach żelbetowy pokryty papą.W połowie nawa główna pokryta płytą warstwową. </t>
  </si>
  <si>
    <t>gaśnice hydranty</t>
  </si>
  <si>
    <t xml:space="preserve">Budynek w technologii mieszanej żelbetowo – murowanej. Ściany z gazobetonu, otynkowane, posadzki betonowe,
dach jednospadowy z płyt panwiowych, kryty papą  blachą trapezową
</t>
  </si>
  <si>
    <t>Budynek sprężarkowni ( w części wyłączony )</t>
  </si>
  <si>
    <t>Gaśnice</t>
  </si>
  <si>
    <t>Budynek oparty na szkielecie żelbetowym wykończony w technologii tradycyjnej murowanej  - płyty korytkowe na belkach żelbetowych pokrte papą. Posadzki betonowe</t>
  </si>
  <si>
    <t>gaśnice , hydranty</t>
  </si>
  <si>
    <t>Budynek wykonany w technologii tradycyjnej murowanej (cegła pełna). Więźba dachowa drewniana. Pokrycie dachówką ceramiczną</t>
  </si>
  <si>
    <t>Budynek oparty na słupach stalowych wykończony w technologi tradycyjnej murowanej. Dach o konstrukcji stalowej pokryty blachą</t>
  </si>
  <si>
    <t>Kondygncaje nadziemne wykonane w konstrukcji stalowej. Kondygnacja podziemna wykonana w konstrucji żelbetowej, ściany wewnętrzne murowane oraz z GK. Sciany zewnętrzne nadziemia z płyt PS-22 mocowanych do konstrukcji stalowych</t>
  </si>
  <si>
    <t>Budynek oparty na szkielecie żelbetowym słupowo-ryglowym . Sciany wewnętrzne i zewnętrzne murowane z cegły pełnej. Dach wielospadowy o konstrukcji drewnianej z wiązarów płatwiowo - kleszczowych. Strop belkowy typu Kleina</t>
  </si>
  <si>
    <t>Budynek w konstrukcji szkieletowej z prefabrykatów żelbetowych, wypełnionych ścianami z cegły pełnej ocieplony i wykończony tynkiem. Strop z prefabrykatów żelbetowych krytych papą termozgrzewalną.</t>
  </si>
  <si>
    <t xml:space="preserve"> Część niższa budynku- wykonana w technologii tradycyjnej murowanej. Podłogi drewniane na legarach. Stropodach drewniany pokryty papą. Część wyższa - technologia tradycyjn a murowana . Dach o konstrukcji żelbetowej pokryty papą.</t>
  </si>
  <si>
    <t>Budynek biurowy oparty na szkielecie żelbetonowym, wykończony w technologii tradycyjnej    
 murowanej (cegła pełna).  Stropy – żelbetowe gęstożebrowe Konstrukcja dachu i jego pokrycia – papa asfaltowa ułożona na płytach korytkowych na belkach żelbetowych</t>
  </si>
  <si>
    <t xml:space="preserve">Budynek biurowy w konstrukcji żelbetonowej ramowej. Ściany zewnętrzne murowane,  izolowane styropianem. Ściany wewnętrzne murowane  Pomieszczenia biurowe wtórnie wydzielone ścianami g-k . Stropy żelbetowe. Konstrukcja dachu i jego pokrycia – stropodach wentylowany z prefabrykowanych elementów żelbetowych, dwuspadowy ze spadkiem do wewnątrz </t>
  </si>
  <si>
    <t xml:space="preserve">  Budynek biurowy oparty na szkielecie żelbetonowym, wykończony w technologii tradycyjnej  murowanej (cegła pełna).Konstrukcja dachu i jego pokrycia –płyty żelbetowe, pokrycie papą asfaltowa lub blachą   trapezową.                       </t>
  </si>
  <si>
    <t xml:space="preserve">Budynek w technologii tradycyjnej murowanej (cegła pełna). Budynek niedocieplony, elewacje otynkowane. Ściany budynku – zewnętrzne murowane z cegły pełnej, wewnętrzne – ceglane lub z g-k.
 Konstrukcja dachu i jego pokrycia –płyta na belkach  żelbetowych, kryta papą asfaltową </t>
  </si>
  <si>
    <t xml:space="preserve">Budynek wykonany w technologii tradycyjnej, murowany z cegły . Konstrukcja dachu i jego pokrycia –płyta żelbetowa prefabrykowana </t>
  </si>
  <si>
    <t>Hala produkcyjna L-CO ( cześć północna wyłączona z uzytkowania )</t>
  </si>
  <si>
    <t xml:space="preserve">Tymczasowa podgrzewalnia kruszyw </t>
  </si>
  <si>
    <t>Budynek biurowo-socjalny  (nieesksploataowany)</t>
  </si>
  <si>
    <r>
      <rPr>
        <sz val="11"/>
        <color theme="1"/>
        <rFont val="Calibri"/>
        <family val="2"/>
        <charset val="238"/>
        <scheme val="minor"/>
      </rPr>
      <t>Budynek murowany SKP - 568,7m2</t>
    </r>
  </si>
  <si>
    <r>
      <rPr>
        <sz val="11"/>
        <color theme="1"/>
        <rFont val="Calibri"/>
        <family val="2"/>
        <charset val="238"/>
        <scheme val="minor"/>
      </rPr>
      <t>Wiata powierzchnia użytkowa 437,40 m2</t>
    </r>
  </si>
  <si>
    <t>Wiata składowa nr 5 (powierzchnia zabudowy 1506,17)</t>
  </si>
  <si>
    <t>Wartość odtworzeniowa MPRI 2025 po zwiększeniu wartości o 10%</t>
  </si>
  <si>
    <r>
      <rPr>
        <sz val="11"/>
        <color theme="1"/>
        <rFont val="Calibri"/>
        <family val="2"/>
        <charset val="238"/>
        <scheme val="minor"/>
      </rPr>
      <t>Budynek murowany stacji trafo- 48,8m2</t>
    </r>
  </si>
  <si>
    <r>
      <t xml:space="preserve">Budynek murowany - hala napraw- </t>
    </r>
    <r>
      <rPr>
        <sz val="11"/>
        <color theme="1"/>
        <rFont val="Calibri"/>
        <family val="2"/>
        <charset val="238"/>
        <scheme val="minor"/>
      </rPr>
      <t>1648 m2</t>
    </r>
  </si>
  <si>
    <r>
      <t>Budynek murowany - magazynowy-</t>
    </r>
    <r>
      <rPr>
        <sz val="11"/>
        <color theme="1"/>
        <rFont val="Calibri"/>
        <family val="2"/>
        <charset val="238"/>
        <scheme val="minor"/>
      </rPr>
      <t>522,3m2</t>
    </r>
  </si>
  <si>
    <r>
      <t xml:space="preserve">Blaszak stalowy </t>
    </r>
    <r>
      <rPr>
        <sz val="11"/>
        <color theme="1"/>
        <rFont val="Calibri"/>
        <family val="2"/>
        <charset val="238"/>
        <scheme val="minor"/>
      </rPr>
      <t>120m2</t>
    </r>
  </si>
  <si>
    <r>
      <t xml:space="preserve">Blaszak stalowy </t>
    </r>
    <r>
      <rPr>
        <sz val="11"/>
        <color theme="1"/>
        <rFont val="Calibri"/>
        <family val="2"/>
        <charset val="238"/>
        <scheme val="minor"/>
      </rPr>
      <t>72m2</t>
    </r>
  </si>
  <si>
    <r>
      <t xml:space="preserve">Blaszak stalowy </t>
    </r>
    <r>
      <rPr>
        <sz val="11"/>
        <color theme="1"/>
        <rFont val="Calibri"/>
        <family val="2"/>
        <charset val="238"/>
        <scheme val="minor"/>
      </rPr>
      <t>126m2</t>
    </r>
  </si>
  <si>
    <r>
      <t xml:space="preserve">Budynek </t>
    </r>
    <r>
      <rPr>
        <sz val="11"/>
        <color theme="1"/>
        <rFont val="Calibri"/>
        <family val="2"/>
        <charset val="238"/>
        <scheme val="minor"/>
      </rPr>
      <t>1010 m2</t>
    </r>
  </si>
  <si>
    <r>
      <t xml:space="preserve">Budynek murowany - biurowy </t>
    </r>
    <r>
      <rPr>
        <sz val="11"/>
        <color theme="1"/>
        <rFont val="Calibri"/>
        <family val="2"/>
        <charset val="238"/>
        <scheme val="minor"/>
      </rPr>
      <t>- 2471m2</t>
    </r>
  </si>
  <si>
    <t>Wartość odtworzeniowa 2023/2024</t>
  </si>
  <si>
    <t>Wartość odtworzeniowa 2024/2025</t>
  </si>
  <si>
    <t>Wartość odtworzeniowa 2024/2025 - zwiększona o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</si>
</sst>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8" borderId="8" applyNumberFormat="0" applyFont="0" applyAlignment="0" applyProtection="0"/>
  </cellStyleXfs>
  <cellXfs count="44">
    <xf numFmtId="0" fontId="0" fillId="0" borderId="0" xfId="0"/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0" xfId="0" applyAlignment="1">
      <alignment wrapText="1"/>
    </xf>
    <xf numFmtId="0" fontId="18" fillId="0" borderId="10" xfId="0" applyFont="1" applyBorder="1"/>
    <xf numFmtId="0" fontId="0" fillId="0" borderId="10" xfId="0" applyBorder="1" applyAlignment="1">
      <alignment vertical="center" wrapText="1"/>
    </xf>
    <xf numFmtId="0" fontId="16" fillId="0" borderId="10" xfId="0" applyFont="1" applyBorder="1"/>
    <xf numFmtId="0" fontId="0" fillId="35" borderId="10" xfId="0" applyFill="1" applyBorder="1"/>
    <xf numFmtId="0" fontId="16" fillId="35" borderId="10" xfId="0" applyFont="1" applyFill="1" applyBorder="1"/>
    <xf numFmtId="0" fontId="16" fillId="35" borderId="10" xfId="0" applyFont="1" applyFill="1" applyBorder="1" applyAlignment="1">
      <alignment horizontal="center" vertical="center"/>
    </xf>
    <xf numFmtId="0" fontId="16" fillId="35" borderId="10" xfId="0" applyFont="1" applyFill="1" applyBorder="1" applyAlignment="1">
      <alignment horizontal="left" vertical="center"/>
    </xf>
    <xf numFmtId="0" fontId="16" fillId="35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vertical="center"/>
    </xf>
    <xf numFmtId="0" fontId="0" fillId="35" borderId="10" xfId="0" applyFill="1" applyBorder="1" applyAlignment="1">
      <alignment vertical="center"/>
    </xf>
    <xf numFmtId="0" fontId="0" fillId="0" borderId="10" xfId="0" applyBorder="1" applyAlignment="1">
      <alignment wrapText="1"/>
    </xf>
    <xf numFmtId="0" fontId="0" fillId="35" borderId="10" xfId="0" applyFill="1" applyBorder="1" applyAlignment="1">
      <alignment wrapText="1"/>
    </xf>
    <xf numFmtId="0" fontId="0" fillId="35" borderId="10" xfId="0" applyFill="1" applyBorder="1" applyAlignment="1">
      <alignment vertical="center" wrapText="1"/>
    </xf>
    <xf numFmtId="0" fontId="0" fillId="33" borderId="10" xfId="0" applyFill="1" applyBorder="1" applyAlignment="1">
      <alignment wrapText="1"/>
    </xf>
    <xf numFmtId="0" fontId="0" fillId="35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36" borderId="10" xfId="0" applyFill="1" applyBorder="1"/>
    <xf numFmtId="44" fontId="0" fillId="36" borderId="10" xfId="0" applyNumberFormat="1" applyFill="1" applyBorder="1"/>
    <xf numFmtId="44" fontId="13" fillId="37" borderId="0" xfId="0" applyNumberFormat="1" applyFont="1" applyFill="1"/>
    <xf numFmtId="0" fontId="18" fillId="34" borderId="10" xfId="0" applyFont="1" applyFill="1" applyBorder="1" applyAlignment="1">
      <alignment wrapText="1"/>
    </xf>
    <xf numFmtId="0" fontId="13" fillId="37" borderId="10" xfId="0" applyFont="1" applyFill="1" applyBorder="1" applyAlignment="1">
      <alignment horizontal="center" vertical="center" wrapText="1"/>
    </xf>
    <xf numFmtId="4" fontId="13" fillId="37" borderId="10" xfId="0" applyNumberFormat="1" applyFont="1" applyFill="1" applyBorder="1" applyAlignment="1">
      <alignment horizontal="center" vertical="center" wrapText="1"/>
    </xf>
    <xf numFmtId="4" fontId="13" fillId="37" borderId="12" xfId="0" applyNumberFormat="1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8" borderId="10" xfId="0" applyFill="1" applyBorder="1" applyAlignment="1">
      <alignment vertical="center"/>
    </xf>
    <xf numFmtId="0" fontId="0" fillId="38" borderId="10" xfId="0" applyFill="1" applyBorder="1" applyAlignment="1">
      <alignment vertical="center" wrapText="1"/>
    </xf>
    <xf numFmtId="44" fontId="0" fillId="0" borderId="0" xfId="0" applyNumberFormat="1"/>
    <xf numFmtId="44" fontId="0" fillId="36" borderId="11" xfId="0" applyNumberFormat="1" applyFill="1" applyBorder="1"/>
    <xf numFmtId="0" fontId="0" fillId="33" borderId="10" xfId="0" applyFill="1" applyBorder="1" applyAlignment="1">
      <alignment vertical="center"/>
    </xf>
    <xf numFmtId="3" fontId="0" fillId="33" borderId="10" xfId="0" applyNumberFormat="1" applyFill="1" applyBorder="1" applyAlignment="1">
      <alignment vertical="center"/>
    </xf>
    <xf numFmtId="0" fontId="0" fillId="33" borderId="10" xfId="0" applyFill="1" applyBorder="1"/>
    <xf numFmtId="0" fontId="18" fillId="33" borderId="10" xfId="0" applyFont="1" applyFill="1" applyBorder="1" applyAlignment="1">
      <alignment vertical="center"/>
    </xf>
    <xf numFmtId="0" fontId="0" fillId="33" borderId="10" xfId="0" applyFill="1" applyBorder="1" applyAlignment="1">
      <alignment vertical="center" wrapText="1"/>
    </xf>
    <xf numFmtId="0" fontId="0" fillId="33" borderId="0" xfId="0" applyFill="1" applyAlignment="1">
      <alignment vertical="center" wrapText="1"/>
    </xf>
    <xf numFmtId="0" fontId="0" fillId="33" borderId="0" xfId="0" applyFill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44" fontId="0" fillId="39" borderId="10" xfId="0" applyNumberFormat="1" applyFill="1" applyBorder="1"/>
    <xf numFmtId="2" fontId="0" fillId="33" borderId="10" xfId="0" applyNumberFormat="1" applyFill="1" applyBorder="1"/>
    <xf numFmtId="0" fontId="0" fillId="33" borderId="11" xfId="0" applyFill="1" applyBorder="1" applyAlignment="1">
      <alignment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Uwaga 2" xfId="42" xr:uid="{00000000-0005-0000-0000-000029000000}"/>
    <cellStyle name="Zły" xfId="7" builtinId="27" customBuiltin="1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5"/>
  <sheetViews>
    <sheetView tabSelected="1" topLeftCell="E1" zoomScale="85" zoomScaleNormal="85" workbookViewId="0">
      <selection activeCell="O151" sqref="O151"/>
    </sheetView>
  </sheetViews>
  <sheetFormatPr defaultColWidth="6.5546875" defaultRowHeight="14.4" x14ac:dyDescent="0.3"/>
  <cols>
    <col min="1" max="1" width="15.44140625" customWidth="1"/>
    <col min="2" max="2" width="50.33203125" customWidth="1"/>
    <col min="3" max="3" width="18" customWidth="1"/>
    <col min="4" max="4" width="17" customWidth="1"/>
    <col min="5" max="6" width="9.88671875" customWidth="1"/>
    <col min="7" max="7" width="13.5546875" customWidth="1"/>
    <col min="8" max="8" width="25" style="3" customWidth="1"/>
    <col min="9" max="9" width="41.33203125" style="28" customWidth="1"/>
    <col min="10" max="10" width="18.88671875" customWidth="1"/>
    <col min="11" max="11" width="14.44140625" customWidth="1"/>
    <col min="12" max="12" width="12" customWidth="1"/>
    <col min="13" max="13" width="14.88671875" customWidth="1"/>
    <col min="14" max="14" width="18.6640625" hidden="1" customWidth="1"/>
    <col min="15" max="15" width="18.6640625" customWidth="1"/>
    <col min="16" max="16" width="20.33203125" hidden="1" customWidth="1"/>
    <col min="17" max="17" width="19.109375" hidden="1" customWidth="1"/>
    <col min="18" max="18" width="18.6640625" customWidth="1"/>
  </cols>
  <sheetData>
    <row r="1" spans="1:18" ht="75" customHeight="1" x14ac:dyDescent="0.3">
      <c r="A1" s="27" t="s">
        <v>0</v>
      </c>
      <c r="B1" s="27" t="s">
        <v>1</v>
      </c>
      <c r="C1" s="24" t="s">
        <v>2</v>
      </c>
      <c r="D1" s="24" t="s">
        <v>304</v>
      </c>
      <c r="E1" s="24" t="s">
        <v>168</v>
      </c>
      <c r="F1" s="24" t="s">
        <v>185</v>
      </c>
      <c r="G1" s="25" t="s">
        <v>195</v>
      </c>
      <c r="H1" s="25" t="s">
        <v>196</v>
      </c>
      <c r="I1" s="25" t="s">
        <v>424</v>
      </c>
      <c r="J1" s="25" t="s">
        <v>425</v>
      </c>
      <c r="K1" s="26" t="s">
        <v>454</v>
      </c>
      <c r="L1" s="26" t="s">
        <v>496</v>
      </c>
      <c r="M1" s="26" t="s">
        <v>432</v>
      </c>
      <c r="N1" s="26" t="s">
        <v>531</v>
      </c>
      <c r="O1" s="26" t="s">
        <v>532</v>
      </c>
      <c r="P1" s="26" t="s">
        <v>469</v>
      </c>
      <c r="Q1" s="26" t="s">
        <v>522</v>
      </c>
      <c r="R1" s="26" t="s">
        <v>533</v>
      </c>
    </row>
    <row r="2" spans="1:18" x14ac:dyDescent="0.3">
      <c r="A2" s="9" t="s">
        <v>3</v>
      </c>
      <c r="B2" s="10" t="s">
        <v>4</v>
      </c>
      <c r="C2" s="11"/>
      <c r="D2" s="11"/>
      <c r="E2" s="11"/>
      <c r="F2" s="7"/>
      <c r="G2" s="7"/>
      <c r="H2" s="15"/>
      <c r="I2" s="16"/>
      <c r="J2" s="7"/>
      <c r="K2" s="7"/>
      <c r="L2" s="7"/>
      <c r="M2" s="7"/>
      <c r="N2" s="7"/>
      <c r="O2" s="7"/>
      <c r="P2" s="7"/>
      <c r="R2" s="7"/>
    </row>
    <row r="3" spans="1:18" ht="39.6" customHeight="1" x14ac:dyDescent="0.3">
      <c r="A3" s="2" t="s">
        <v>6</v>
      </c>
      <c r="B3" s="2" t="s">
        <v>7</v>
      </c>
      <c r="C3" s="2" t="s">
        <v>8</v>
      </c>
      <c r="D3" s="23" t="s">
        <v>493</v>
      </c>
      <c r="E3" s="33">
        <v>1835.23</v>
      </c>
      <c r="F3" s="2">
        <v>1967</v>
      </c>
      <c r="G3" s="14" t="s">
        <v>300</v>
      </c>
      <c r="H3" s="14" t="s">
        <v>192</v>
      </c>
      <c r="I3" s="37" t="s">
        <v>356</v>
      </c>
      <c r="J3" s="14" t="s">
        <v>406</v>
      </c>
      <c r="K3" s="19" t="s">
        <v>433</v>
      </c>
      <c r="L3" s="19">
        <v>2535.3000000000002</v>
      </c>
      <c r="M3" s="20">
        <v>2466.6999999999998</v>
      </c>
      <c r="N3" s="21">
        <f t="shared" ref="N3:N22" si="0">E3*M3</f>
        <v>4526961.841</v>
      </c>
      <c r="O3" s="21">
        <f>E3*L3</f>
        <v>4652858.6189999999</v>
      </c>
      <c r="P3" s="32">
        <f>N3*1.3</f>
        <v>5885050.3933000006</v>
      </c>
      <c r="Q3" s="41">
        <f>P3*1.1</f>
        <v>6473555.4326300016</v>
      </c>
      <c r="R3" s="21">
        <f>PRODUCT(O3,1.3)</f>
        <v>6048716.2047000006</v>
      </c>
    </row>
    <row r="4" spans="1:18" ht="39.6" customHeight="1" x14ac:dyDescent="0.3">
      <c r="A4" s="2" t="s">
        <v>9</v>
      </c>
      <c r="B4" s="2" t="s">
        <v>10</v>
      </c>
      <c r="C4" s="2" t="s">
        <v>11</v>
      </c>
      <c r="D4" s="23" t="s">
        <v>470</v>
      </c>
      <c r="E4" s="33">
        <v>3334.65</v>
      </c>
      <c r="F4" s="2">
        <v>1975</v>
      </c>
      <c r="G4" s="14" t="s">
        <v>186</v>
      </c>
      <c r="H4" s="14"/>
      <c r="I4" s="37" t="s">
        <v>358</v>
      </c>
      <c r="J4" s="14" t="s">
        <v>406</v>
      </c>
      <c r="K4" s="19" t="s">
        <v>433</v>
      </c>
      <c r="L4" s="19">
        <v>2535.3000000000002</v>
      </c>
      <c r="M4" s="20">
        <v>2466.6999999999998</v>
      </c>
      <c r="N4" s="21">
        <f t="shared" si="0"/>
        <v>8225581.1549999993</v>
      </c>
      <c r="O4" s="21">
        <f t="shared" ref="O4:O67" si="1">E4*L4</f>
        <v>8454338.1450000014</v>
      </c>
      <c r="P4" s="32">
        <f t="shared" ref="P4:P67" si="2">N4*1.3</f>
        <v>10693255.501499999</v>
      </c>
      <c r="Q4" s="41">
        <f t="shared" ref="Q4:Q67" si="3">P4*1.1</f>
        <v>11762581.051650001</v>
      </c>
      <c r="R4" s="21">
        <f t="shared" ref="R4:R67" si="4">PRODUCT(O4,1.3)</f>
        <v>10990639.588500002</v>
      </c>
    </row>
    <row r="5" spans="1:18" ht="39.6" customHeight="1" x14ac:dyDescent="0.3">
      <c r="A5" s="2" t="s">
        <v>12</v>
      </c>
      <c r="B5" s="2" t="s">
        <v>13</v>
      </c>
      <c r="C5" s="2" t="s">
        <v>14</v>
      </c>
      <c r="D5" s="23" t="s">
        <v>471</v>
      </c>
      <c r="E5" s="33">
        <v>487.51</v>
      </c>
      <c r="F5" s="2">
        <v>1975</v>
      </c>
      <c r="G5" s="14" t="s">
        <v>186</v>
      </c>
      <c r="H5" s="14" t="s">
        <v>187</v>
      </c>
      <c r="I5" s="37" t="s">
        <v>359</v>
      </c>
      <c r="J5" s="14" t="s">
        <v>414</v>
      </c>
      <c r="K5" s="19" t="s">
        <v>434</v>
      </c>
      <c r="L5" s="19">
        <v>4357.74</v>
      </c>
      <c r="M5" s="20">
        <v>4204.55</v>
      </c>
      <c r="N5" s="21">
        <f t="shared" si="0"/>
        <v>2049760.1705</v>
      </c>
      <c r="O5" s="21">
        <f t="shared" si="1"/>
        <v>2124441.8273999998</v>
      </c>
      <c r="P5" s="32">
        <f t="shared" si="2"/>
        <v>2664688.2216500002</v>
      </c>
      <c r="Q5" s="41">
        <f t="shared" si="3"/>
        <v>2931157.0438150004</v>
      </c>
      <c r="R5" s="21">
        <f t="shared" si="4"/>
        <v>2761774.3756200001</v>
      </c>
    </row>
    <row r="6" spans="1:18" ht="39.6" customHeight="1" x14ac:dyDescent="0.3">
      <c r="A6" s="2" t="s">
        <v>15</v>
      </c>
      <c r="B6" s="2" t="s">
        <v>16</v>
      </c>
      <c r="C6" s="2" t="s">
        <v>14</v>
      </c>
      <c r="D6" s="23" t="s">
        <v>471</v>
      </c>
      <c r="E6" s="33">
        <v>111.02</v>
      </c>
      <c r="F6" s="2">
        <v>1975</v>
      </c>
      <c r="G6" s="14" t="s">
        <v>186</v>
      </c>
      <c r="H6" s="14" t="s">
        <v>188</v>
      </c>
      <c r="I6" s="37" t="s">
        <v>359</v>
      </c>
      <c r="J6" s="14" t="s">
        <v>406</v>
      </c>
      <c r="K6" s="19" t="s">
        <v>435</v>
      </c>
      <c r="L6" s="19">
        <v>2432.17</v>
      </c>
      <c r="M6" s="20">
        <v>2337.08</v>
      </c>
      <c r="N6" s="21">
        <f t="shared" si="0"/>
        <v>259462.62159999998</v>
      </c>
      <c r="O6" s="21">
        <f t="shared" si="1"/>
        <v>270019.5134</v>
      </c>
      <c r="P6" s="32">
        <f t="shared" si="2"/>
        <v>337301.40807999996</v>
      </c>
      <c r="Q6" s="41">
        <f t="shared" si="3"/>
        <v>371031.54888800002</v>
      </c>
      <c r="R6" s="21">
        <f t="shared" si="4"/>
        <v>351025.36742000002</v>
      </c>
    </row>
    <row r="7" spans="1:18" ht="39.6" customHeight="1" x14ac:dyDescent="0.3">
      <c r="A7" s="2" t="s">
        <v>17</v>
      </c>
      <c r="B7" s="2" t="s">
        <v>18</v>
      </c>
      <c r="C7" s="2" t="s">
        <v>19</v>
      </c>
      <c r="D7" s="23" t="s">
        <v>472</v>
      </c>
      <c r="E7" s="33">
        <v>178.39</v>
      </c>
      <c r="F7" s="2">
        <v>1976</v>
      </c>
      <c r="G7" s="14" t="s">
        <v>186</v>
      </c>
      <c r="H7" s="14" t="s">
        <v>189</v>
      </c>
      <c r="I7" s="37" t="s">
        <v>360</v>
      </c>
      <c r="J7" s="14" t="s">
        <v>418</v>
      </c>
      <c r="K7" s="19" t="s">
        <v>436</v>
      </c>
      <c r="L7" s="19">
        <v>4173.58</v>
      </c>
      <c r="M7" s="20">
        <v>3940.62</v>
      </c>
      <c r="N7" s="21">
        <f t="shared" si="0"/>
        <v>702967.20179999992</v>
      </c>
      <c r="O7" s="21">
        <f t="shared" si="1"/>
        <v>744524.93619999988</v>
      </c>
      <c r="P7" s="32">
        <f t="shared" si="2"/>
        <v>913857.36233999988</v>
      </c>
      <c r="Q7" s="41">
        <f t="shared" si="3"/>
        <v>1005243.0985739999</v>
      </c>
      <c r="R7" s="21">
        <f t="shared" si="4"/>
        <v>967882.41705999989</v>
      </c>
    </row>
    <row r="8" spans="1:18" ht="39.6" customHeight="1" x14ac:dyDescent="0.3">
      <c r="A8" s="2" t="s">
        <v>20</v>
      </c>
      <c r="B8" s="2" t="s">
        <v>21</v>
      </c>
      <c r="C8" s="2" t="s">
        <v>19</v>
      </c>
      <c r="D8" s="23" t="s">
        <v>471</v>
      </c>
      <c r="E8" s="33">
        <v>28.42</v>
      </c>
      <c r="F8" s="2">
        <v>1976</v>
      </c>
      <c r="G8" s="14"/>
      <c r="H8" s="14" t="s">
        <v>200</v>
      </c>
      <c r="I8" s="37" t="s">
        <v>497</v>
      </c>
      <c r="J8" s="14"/>
      <c r="K8" s="19" t="s">
        <v>437</v>
      </c>
      <c r="L8" s="19">
        <v>4453.12</v>
      </c>
      <c r="M8" s="20">
        <v>4200.42</v>
      </c>
      <c r="N8" s="21">
        <f t="shared" si="0"/>
        <v>119375.93640000001</v>
      </c>
      <c r="O8" s="21">
        <f t="shared" si="1"/>
        <v>126557.6704</v>
      </c>
      <c r="P8" s="32">
        <f t="shared" si="2"/>
        <v>155188.71732000003</v>
      </c>
      <c r="Q8" s="41">
        <f t="shared" si="3"/>
        <v>170707.58905200005</v>
      </c>
      <c r="R8" s="21">
        <f t="shared" si="4"/>
        <v>164524.97152000002</v>
      </c>
    </row>
    <row r="9" spans="1:18" ht="39.6" customHeight="1" x14ac:dyDescent="0.3">
      <c r="A9" s="2" t="s">
        <v>22</v>
      </c>
      <c r="B9" s="2" t="s">
        <v>23</v>
      </c>
      <c r="C9" s="2" t="s">
        <v>24</v>
      </c>
      <c r="D9" s="23" t="s">
        <v>473</v>
      </c>
      <c r="E9" s="33">
        <v>47.67</v>
      </c>
      <c r="F9" s="2">
        <v>1962</v>
      </c>
      <c r="G9" s="14" t="s">
        <v>186</v>
      </c>
      <c r="H9" s="14" t="s">
        <v>192</v>
      </c>
      <c r="I9" s="37" t="s">
        <v>357</v>
      </c>
      <c r="J9" s="14"/>
      <c r="K9" s="19" t="s">
        <v>438</v>
      </c>
      <c r="L9" s="19">
        <v>7628.49</v>
      </c>
      <c r="M9" s="20">
        <v>7198.09</v>
      </c>
      <c r="N9" s="21">
        <f t="shared" si="0"/>
        <v>343132.95030000003</v>
      </c>
      <c r="O9" s="21">
        <f t="shared" si="1"/>
        <v>363650.11830000003</v>
      </c>
      <c r="P9" s="32">
        <f t="shared" si="2"/>
        <v>446072.83539000002</v>
      </c>
      <c r="Q9" s="41">
        <f t="shared" si="3"/>
        <v>490680.11892900005</v>
      </c>
      <c r="R9" s="21">
        <f t="shared" si="4"/>
        <v>472745.15379000007</v>
      </c>
    </row>
    <row r="10" spans="1:18" ht="39.6" customHeight="1" x14ac:dyDescent="0.3">
      <c r="A10" s="2" t="s">
        <v>169</v>
      </c>
      <c r="B10" s="2" t="s">
        <v>151</v>
      </c>
      <c r="C10" s="2" t="s">
        <v>166</v>
      </c>
      <c r="D10" s="23" t="s">
        <v>474</v>
      </c>
      <c r="E10" s="33">
        <v>6.35</v>
      </c>
      <c r="F10" s="2">
        <v>1961</v>
      </c>
      <c r="G10" s="14" t="s">
        <v>186</v>
      </c>
      <c r="H10" s="14" t="s">
        <v>190</v>
      </c>
      <c r="I10" s="37" t="s">
        <v>338</v>
      </c>
      <c r="J10" s="14" t="s">
        <v>413</v>
      </c>
      <c r="K10" s="19" t="s">
        <v>439</v>
      </c>
      <c r="L10" s="19">
        <v>2886.26</v>
      </c>
      <c r="M10" s="20">
        <v>2749.06</v>
      </c>
      <c r="N10" s="21">
        <f t="shared" si="0"/>
        <v>17456.530999999999</v>
      </c>
      <c r="O10" s="21">
        <f t="shared" si="1"/>
        <v>18327.751</v>
      </c>
      <c r="P10" s="32">
        <f t="shared" si="2"/>
        <v>22693.490300000001</v>
      </c>
      <c r="Q10" s="41">
        <f t="shared" si="3"/>
        <v>24962.839330000003</v>
      </c>
      <c r="R10" s="21">
        <f t="shared" si="4"/>
        <v>23826.076300000001</v>
      </c>
    </row>
    <row r="11" spans="1:18" ht="39.6" customHeight="1" x14ac:dyDescent="0.3">
      <c r="A11" s="2" t="s">
        <v>170</v>
      </c>
      <c r="B11" s="2" t="s">
        <v>121</v>
      </c>
      <c r="C11" s="2" t="s">
        <v>166</v>
      </c>
      <c r="D11" s="23" t="s">
        <v>474</v>
      </c>
      <c r="E11" s="33">
        <v>1781.59</v>
      </c>
      <c r="F11" s="2">
        <v>1965</v>
      </c>
      <c r="G11" s="14" t="s">
        <v>300</v>
      </c>
      <c r="H11" s="14" t="s">
        <v>190</v>
      </c>
      <c r="I11" s="37" t="s">
        <v>337</v>
      </c>
      <c r="J11" s="14" t="s">
        <v>414</v>
      </c>
      <c r="K11" s="19" t="s">
        <v>434</v>
      </c>
      <c r="L11" s="19">
        <v>4357.74</v>
      </c>
      <c r="M11" s="20">
        <v>4204.55</v>
      </c>
      <c r="N11" s="21">
        <f t="shared" si="0"/>
        <v>7490784.2345000003</v>
      </c>
      <c r="O11" s="21">
        <f t="shared" si="1"/>
        <v>7763706.006599999</v>
      </c>
      <c r="P11" s="32">
        <f t="shared" si="2"/>
        <v>9738019.5048500001</v>
      </c>
      <c r="Q11" s="41">
        <f t="shared" si="3"/>
        <v>10711821.455335001</v>
      </c>
      <c r="R11" s="21">
        <f t="shared" si="4"/>
        <v>10092817.80858</v>
      </c>
    </row>
    <row r="12" spans="1:18" ht="39.6" customHeight="1" x14ac:dyDescent="0.3">
      <c r="A12" s="2" t="s">
        <v>171</v>
      </c>
      <c r="B12" s="2" t="s">
        <v>39</v>
      </c>
      <c r="C12" s="2" t="s">
        <v>166</v>
      </c>
      <c r="D12" s="23" t="s">
        <v>474</v>
      </c>
      <c r="E12" s="33">
        <v>263.54000000000002</v>
      </c>
      <c r="F12" s="2">
        <v>1955</v>
      </c>
      <c r="G12" s="14" t="s">
        <v>186</v>
      </c>
      <c r="H12" s="14" t="s">
        <v>190</v>
      </c>
      <c r="I12" s="37" t="s">
        <v>339</v>
      </c>
      <c r="J12" s="14" t="s">
        <v>414</v>
      </c>
      <c r="K12" s="19" t="s">
        <v>434</v>
      </c>
      <c r="L12" s="19">
        <v>4357.74</v>
      </c>
      <c r="M12" s="20">
        <v>4204.55</v>
      </c>
      <c r="N12" s="21">
        <f t="shared" si="0"/>
        <v>1108067.1070000001</v>
      </c>
      <c r="O12" s="21">
        <f t="shared" si="1"/>
        <v>1148438.7996</v>
      </c>
      <c r="P12" s="32">
        <f t="shared" si="2"/>
        <v>1440487.2391000001</v>
      </c>
      <c r="Q12" s="41">
        <f t="shared" si="3"/>
        <v>1584535.9630100003</v>
      </c>
      <c r="R12" s="21">
        <f t="shared" si="4"/>
        <v>1492970.4394800002</v>
      </c>
    </row>
    <row r="13" spans="1:18" ht="39.6" customHeight="1" x14ac:dyDescent="0.3">
      <c r="A13" s="2" t="s">
        <v>172</v>
      </c>
      <c r="B13" s="2" t="s">
        <v>173</v>
      </c>
      <c r="C13" s="2" t="s">
        <v>166</v>
      </c>
      <c r="D13" s="23" t="s">
        <v>474</v>
      </c>
      <c r="E13" s="33">
        <v>397.29</v>
      </c>
      <c r="F13" s="2">
        <v>1961</v>
      </c>
      <c r="G13" s="14" t="s">
        <v>186</v>
      </c>
      <c r="H13" s="14" t="s">
        <v>190</v>
      </c>
      <c r="I13" s="37" t="s">
        <v>340</v>
      </c>
      <c r="J13" s="14" t="s">
        <v>415</v>
      </c>
      <c r="K13" s="19" t="s">
        <v>440</v>
      </c>
      <c r="L13" s="19">
        <v>2732.99</v>
      </c>
      <c r="M13" s="20">
        <v>2611.0300000000002</v>
      </c>
      <c r="N13" s="21">
        <f t="shared" si="0"/>
        <v>1037336.1087000001</v>
      </c>
      <c r="O13" s="21">
        <f t="shared" si="1"/>
        <v>1085789.5970999999</v>
      </c>
      <c r="P13" s="32">
        <f t="shared" si="2"/>
        <v>1348536.9413100001</v>
      </c>
      <c r="Q13" s="41">
        <f t="shared" si="3"/>
        <v>1483390.6354410003</v>
      </c>
      <c r="R13" s="21">
        <f t="shared" si="4"/>
        <v>1411526.4762299999</v>
      </c>
    </row>
    <row r="14" spans="1:18" ht="39.6" customHeight="1" x14ac:dyDescent="0.3">
      <c r="A14" s="2" t="s">
        <v>25</v>
      </c>
      <c r="B14" s="2" t="s">
        <v>26</v>
      </c>
      <c r="C14" s="2" t="s">
        <v>27</v>
      </c>
      <c r="D14" s="23" t="s">
        <v>475</v>
      </c>
      <c r="E14" s="33">
        <v>447.55</v>
      </c>
      <c r="F14" s="2">
        <v>1945</v>
      </c>
      <c r="G14" s="14" t="s">
        <v>186</v>
      </c>
      <c r="H14" s="14" t="s">
        <v>190</v>
      </c>
      <c r="I14" s="37" t="s">
        <v>349</v>
      </c>
      <c r="J14" s="14" t="s">
        <v>406</v>
      </c>
      <c r="K14" s="19" t="s">
        <v>435</v>
      </c>
      <c r="L14" s="19">
        <v>2432.17</v>
      </c>
      <c r="M14" s="20">
        <v>2337.08</v>
      </c>
      <c r="N14" s="21">
        <f t="shared" si="0"/>
        <v>1045960.154</v>
      </c>
      <c r="O14" s="21">
        <f t="shared" si="1"/>
        <v>1088517.6835</v>
      </c>
      <c r="P14" s="32">
        <f t="shared" si="2"/>
        <v>1359748.2002000001</v>
      </c>
      <c r="Q14" s="41">
        <f t="shared" si="3"/>
        <v>1495723.0202200003</v>
      </c>
      <c r="R14" s="21">
        <f t="shared" si="4"/>
        <v>1415072.9885500001</v>
      </c>
    </row>
    <row r="15" spans="1:18" ht="39.6" customHeight="1" x14ac:dyDescent="0.3">
      <c r="A15" s="2" t="s">
        <v>28</v>
      </c>
      <c r="B15" s="2" t="s">
        <v>26</v>
      </c>
      <c r="C15" s="2" t="s">
        <v>27</v>
      </c>
      <c r="D15" s="23" t="s">
        <v>475</v>
      </c>
      <c r="E15" s="33">
        <v>253.98</v>
      </c>
      <c r="F15" s="2">
        <v>1980</v>
      </c>
      <c r="G15" s="14" t="s">
        <v>186</v>
      </c>
      <c r="H15" s="14" t="s">
        <v>190</v>
      </c>
      <c r="I15" s="37" t="s">
        <v>344</v>
      </c>
      <c r="J15" s="14" t="s">
        <v>414</v>
      </c>
      <c r="K15" s="19" t="s">
        <v>441</v>
      </c>
      <c r="L15" s="19">
        <v>5201.88</v>
      </c>
      <c r="M15" s="20">
        <v>4550.41</v>
      </c>
      <c r="N15" s="21">
        <f t="shared" si="0"/>
        <v>1155713.1317999999</v>
      </c>
      <c r="O15" s="21">
        <f t="shared" si="1"/>
        <v>1321173.4823999999</v>
      </c>
      <c r="P15" s="32">
        <f t="shared" si="2"/>
        <v>1502427.0713399998</v>
      </c>
      <c r="Q15" s="41">
        <f t="shared" si="3"/>
        <v>1652669.7784739998</v>
      </c>
      <c r="R15" s="21">
        <f t="shared" si="4"/>
        <v>1717525.52712</v>
      </c>
    </row>
    <row r="16" spans="1:18" ht="39.6" customHeight="1" x14ac:dyDescent="0.3">
      <c r="A16" s="2" t="s">
        <v>29</v>
      </c>
      <c r="B16" s="2" t="s">
        <v>30</v>
      </c>
      <c r="C16" s="2" t="s">
        <v>27</v>
      </c>
      <c r="D16" s="23" t="s">
        <v>475</v>
      </c>
      <c r="E16" s="33">
        <v>1049.04</v>
      </c>
      <c r="F16" s="2">
        <v>1945</v>
      </c>
      <c r="G16" s="14" t="s">
        <v>186</v>
      </c>
      <c r="H16" s="14" t="s">
        <v>190</v>
      </c>
      <c r="I16" s="37" t="s">
        <v>349</v>
      </c>
      <c r="J16" s="14" t="s">
        <v>416</v>
      </c>
      <c r="K16" s="19" t="s">
        <v>435</v>
      </c>
      <c r="L16" s="19">
        <v>2432.17</v>
      </c>
      <c r="M16" s="20">
        <v>2337.08</v>
      </c>
      <c r="N16" s="21">
        <f t="shared" si="0"/>
        <v>2451690.4032000001</v>
      </c>
      <c r="O16" s="21">
        <f t="shared" si="1"/>
        <v>2551443.6168</v>
      </c>
      <c r="P16" s="32">
        <f t="shared" si="2"/>
        <v>3187197.52416</v>
      </c>
      <c r="Q16" s="41">
        <f t="shared" si="3"/>
        <v>3505917.2765760003</v>
      </c>
      <c r="R16" s="21">
        <f t="shared" si="4"/>
        <v>3316876.7018400002</v>
      </c>
    </row>
    <row r="17" spans="1:18" ht="39.6" customHeight="1" x14ac:dyDescent="0.3">
      <c r="A17" s="2" t="s">
        <v>31</v>
      </c>
      <c r="B17" s="2" t="s">
        <v>32</v>
      </c>
      <c r="C17" s="2" t="s">
        <v>27</v>
      </c>
      <c r="D17" s="23" t="s">
        <v>475</v>
      </c>
      <c r="E17" s="33">
        <v>87.77</v>
      </c>
      <c r="F17" s="2">
        <v>1945</v>
      </c>
      <c r="G17" s="14"/>
      <c r="H17" s="14" t="s">
        <v>190</v>
      </c>
      <c r="I17" s="37" t="s">
        <v>345</v>
      </c>
      <c r="J17" s="14" t="s">
        <v>406</v>
      </c>
      <c r="K17" s="19" t="s">
        <v>435</v>
      </c>
      <c r="L17" s="19">
        <v>2432.17</v>
      </c>
      <c r="M17" s="20">
        <v>2337.08</v>
      </c>
      <c r="N17" s="21">
        <f t="shared" si="0"/>
        <v>205125.5116</v>
      </c>
      <c r="O17" s="21">
        <f t="shared" si="1"/>
        <v>213471.56089999998</v>
      </c>
      <c r="P17" s="32">
        <f t="shared" si="2"/>
        <v>266663.16508000001</v>
      </c>
      <c r="Q17" s="41">
        <f t="shared" si="3"/>
        <v>293329.48158800002</v>
      </c>
      <c r="R17" s="21">
        <f t="shared" si="4"/>
        <v>277513.02916999999</v>
      </c>
    </row>
    <row r="18" spans="1:18" ht="39.6" customHeight="1" x14ac:dyDescent="0.3">
      <c r="A18" s="2" t="s">
        <v>33</v>
      </c>
      <c r="B18" s="2" t="s">
        <v>34</v>
      </c>
      <c r="C18" s="2" t="s">
        <v>35</v>
      </c>
      <c r="D18" s="23" t="s">
        <v>476</v>
      </c>
      <c r="E18" s="33">
        <v>1258.19</v>
      </c>
      <c r="F18" s="2">
        <v>1976</v>
      </c>
      <c r="G18" s="14" t="s">
        <v>186</v>
      </c>
      <c r="H18" s="14" t="s">
        <v>191</v>
      </c>
      <c r="I18" s="37" t="s">
        <v>361</v>
      </c>
      <c r="J18" s="14" t="s">
        <v>406</v>
      </c>
      <c r="K18" s="19" t="s">
        <v>442</v>
      </c>
      <c r="L18" s="19">
        <v>4338.2700000000004</v>
      </c>
      <c r="M18" s="20">
        <v>4217.1000000000004</v>
      </c>
      <c r="N18" s="21">
        <f t="shared" si="0"/>
        <v>5305913.0490000006</v>
      </c>
      <c r="O18" s="21">
        <f t="shared" si="1"/>
        <v>5458367.9313000012</v>
      </c>
      <c r="P18" s="32">
        <f t="shared" si="2"/>
        <v>6897686.9637000011</v>
      </c>
      <c r="Q18" s="41">
        <f t="shared" si="3"/>
        <v>7587455.6600700021</v>
      </c>
      <c r="R18" s="21">
        <f t="shared" si="4"/>
        <v>7095878.3106900016</v>
      </c>
    </row>
    <row r="19" spans="1:18" ht="39.6" customHeight="1" x14ac:dyDescent="0.3">
      <c r="A19" s="2" t="s">
        <v>36</v>
      </c>
      <c r="B19" s="2" t="s">
        <v>37</v>
      </c>
      <c r="C19" s="2" t="s">
        <v>35</v>
      </c>
      <c r="D19" s="23" t="s">
        <v>476</v>
      </c>
      <c r="E19" s="33">
        <v>2244.1999999999998</v>
      </c>
      <c r="F19" s="2">
        <v>1979</v>
      </c>
      <c r="G19" s="14" t="s">
        <v>186</v>
      </c>
      <c r="H19" s="14" t="s">
        <v>191</v>
      </c>
      <c r="I19" s="37" t="s">
        <v>498</v>
      </c>
      <c r="J19" s="14" t="s">
        <v>406</v>
      </c>
      <c r="K19" s="19" t="s">
        <v>433</v>
      </c>
      <c r="L19" s="19">
        <v>2535.3000000000002</v>
      </c>
      <c r="M19" s="20">
        <v>2466.6999999999998</v>
      </c>
      <c r="N19" s="21">
        <f t="shared" si="0"/>
        <v>5535768.1399999987</v>
      </c>
      <c r="O19" s="21">
        <f t="shared" si="1"/>
        <v>5689720.2599999998</v>
      </c>
      <c r="P19" s="32">
        <f t="shared" si="2"/>
        <v>7196498.5819999985</v>
      </c>
      <c r="Q19" s="41">
        <f t="shared" si="3"/>
        <v>7916148.4401999991</v>
      </c>
      <c r="R19" s="21">
        <f t="shared" si="4"/>
        <v>7396636.3379999995</v>
      </c>
    </row>
    <row r="20" spans="1:18" ht="39.6" customHeight="1" x14ac:dyDescent="0.3">
      <c r="A20" s="2" t="s">
        <v>38</v>
      </c>
      <c r="B20" s="2" t="s">
        <v>39</v>
      </c>
      <c r="C20" s="2" t="s">
        <v>35</v>
      </c>
      <c r="D20" s="23" t="s">
        <v>476</v>
      </c>
      <c r="E20" s="33">
        <v>18.579999999999998</v>
      </c>
      <c r="F20" s="2">
        <v>1979</v>
      </c>
      <c r="G20" s="14"/>
      <c r="H20" s="14" t="s">
        <v>191</v>
      </c>
      <c r="I20" s="37" t="s">
        <v>362</v>
      </c>
      <c r="J20" s="14" t="s">
        <v>406</v>
      </c>
      <c r="K20" s="19" t="s">
        <v>435</v>
      </c>
      <c r="L20" s="19">
        <v>2432.17</v>
      </c>
      <c r="M20" s="20">
        <v>2337.08</v>
      </c>
      <c r="N20" s="21">
        <f t="shared" si="0"/>
        <v>43422.946399999993</v>
      </c>
      <c r="O20" s="21">
        <f t="shared" si="1"/>
        <v>45189.7186</v>
      </c>
      <c r="P20" s="32">
        <f t="shared" si="2"/>
        <v>56449.830319999994</v>
      </c>
      <c r="Q20" s="41">
        <f t="shared" si="3"/>
        <v>62094.813351999997</v>
      </c>
      <c r="R20" s="21">
        <f t="shared" si="4"/>
        <v>58746.634180000001</v>
      </c>
    </row>
    <row r="21" spans="1:18" ht="39.6" customHeight="1" x14ac:dyDescent="0.3">
      <c r="A21" s="2" t="s">
        <v>40</v>
      </c>
      <c r="B21" s="2" t="s">
        <v>41</v>
      </c>
      <c r="C21" s="2" t="s">
        <v>35</v>
      </c>
      <c r="D21" s="23" t="s">
        <v>476</v>
      </c>
      <c r="E21" s="33">
        <v>11.48</v>
      </c>
      <c r="F21" s="2">
        <v>1979</v>
      </c>
      <c r="G21" s="14"/>
      <c r="H21" s="14" t="s">
        <v>191</v>
      </c>
      <c r="I21" s="37" t="s">
        <v>362</v>
      </c>
      <c r="J21" s="14" t="s">
        <v>406</v>
      </c>
      <c r="K21" s="19" t="s">
        <v>443</v>
      </c>
      <c r="L21" s="19">
        <v>1859.66</v>
      </c>
      <c r="M21" s="20">
        <v>1790.74</v>
      </c>
      <c r="N21" s="21">
        <f t="shared" si="0"/>
        <v>20557.695200000002</v>
      </c>
      <c r="O21" s="21">
        <f t="shared" si="1"/>
        <v>21348.896800000002</v>
      </c>
      <c r="P21" s="32">
        <f t="shared" si="2"/>
        <v>26725.003760000003</v>
      </c>
      <c r="Q21" s="41">
        <f t="shared" si="3"/>
        <v>29397.504136000007</v>
      </c>
      <c r="R21" s="21">
        <f t="shared" si="4"/>
        <v>27753.565840000003</v>
      </c>
    </row>
    <row r="22" spans="1:18" ht="39.6" customHeight="1" x14ac:dyDescent="0.3">
      <c r="A22" s="2" t="s">
        <v>42</v>
      </c>
      <c r="B22" s="2" t="s">
        <v>270</v>
      </c>
      <c r="C22" s="2" t="s">
        <v>35</v>
      </c>
      <c r="D22" s="23" t="s">
        <v>476</v>
      </c>
      <c r="E22" s="33">
        <v>81.209999999999994</v>
      </c>
      <c r="F22" s="2">
        <v>1982</v>
      </c>
      <c r="G22" s="14"/>
      <c r="H22" s="14" t="s">
        <v>191</v>
      </c>
      <c r="I22" s="37" t="s">
        <v>205</v>
      </c>
      <c r="J22" s="14" t="s">
        <v>406</v>
      </c>
      <c r="K22" s="19" t="s">
        <v>444</v>
      </c>
      <c r="L22" s="19">
        <v>1566.92</v>
      </c>
      <c r="M22" s="20">
        <v>1572.59</v>
      </c>
      <c r="N22" s="21">
        <f t="shared" si="0"/>
        <v>127710.03389999998</v>
      </c>
      <c r="O22" s="21">
        <f t="shared" si="1"/>
        <v>127249.5732</v>
      </c>
      <c r="P22" s="32">
        <f t="shared" si="2"/>
        <v>166023.04406999997</v>
      </c>
      <c r="Q22" s="41">
        <f t="shared" si="3"/>
        <v>182625.34847699999</v>
      </c>
      <c r="R22" s="21">
        <f t="shared" si="4"/>
        <v>165424.44516</v>
      </c>
    </row>
    <row r="23" spans="1:18" ht="39.6" customHeight="1" x14ac:dyDescent="0.3">
      <c r="A23" s="2" t="s">
        <v>43</v>
      </c>
      <c r="B23" s="2" t="s">
        <v>44</v>
      </c>
      <c r="C23" s="2" t="s">
        <v>35</v>
      </c>
      <c r="D23" s="23" t="s">
        <v>476</v>
      </c>
      <c r="E23" s="33">
        <v>1572.61</v>
      </c>
      <c r="F23" s="2">
        <v>1978</v>
      </c>
      <c r="G23" s="14" t="s">
        <v>300</v>
      </c>
      <c r="H23" s="14" t="s">
        <v>191</v>
      </c>
      <c r="I23" s="37" t="s">
        <v>363</v>
      </c>
      <c r="J23" s="14" t="s">
        <v>406</v>
      </c>
      <c r="K23" s="19" t="s">
        <v>433</v>
      </c>
      <c r="L23" s="19">
        <v>2535.3000000000002</v>
      </c>
      <c r="M23" s="20">
        <v>2466.6999999999998</v>
      </c>
      <c r="N23" s="21">
        <f t="shared" ref="N23:N86" si="5">E23*M23</f>
        <v>3879157.0869999994</v>
      </c>
      <c r="O23" s="21">
        <f t="shared" si="1"/>
        <v>3987038.1329999999</v>
      </c>
      <c r="P23" s="32">
        <f t="shared" si="2"/>
        <v>5042904.2130999994</v>
      </c>
      <c r="Q23" s="41">
        <f t="shared" si="3"/>
        <v>5547194.6344099995</v>
      </c>
      <c r="R23" s="21">
        <f t="shared" si="4"/>
        <v>5183149.5729</v>
      </c>
    </row>
    <row r="24" spans="1:18" ht="39.6" customHeight="1" x14ac:dyDescent="0.3">
      <c r="A24" s="2" t="s">
        <v>45</v>
      </c>
      <c r="B24" s="2" t="s">
        <v>44</v>
      </c>
      <c r="C24" s="2" t="s">
        <v>46</v>
      </c>
      <c r="D24" s="23" t="s">
        <v>477</v>
      </c>
      <c r="E24" s="33">
        <v>1305.29</v>
      </c>
      <c r="F24" s="2">
        <v>1979</v>
      </c>
      <c r="G24" s="14" t="s">
        <v>186</v>
      </c>
      <c r="H24" s="14" t="s">
        <v>191</v>
      </c>
      <c r="I24" s="37" t="s">
        <v>364</v>
      </c>
      <c r="J24" s="14" t="s">
        <v>406</v>
      </c>
      <c r="K24" s="19" t="s">
        <v>433</v>
      </c>
      <c r="L24" s="19">
        <v>2535.3000000000002</v>
      </c>
      <c r="M24" s="20">
        <v>2466.6999999999998</v>
      </c>
      <c r="N24" s="21">
        <f t="shared" si="5"/>
        <v>3219758.8429999999</v>
      </c>
      <c r="O24" s="21">
        <f t="shared" si="1"/>
        <v>3309301.7370000002</v>
      </c>
      <c r="P24" s="32">
        <f t="shared" si="2"/>
        <v>4185686.4959</v>
      </c>
      <c r="Q24" s="41">
        <f t="shared" si="3"/>
        <v>4604255.14549</v>
      </c>
      <c r="R24" s="21">
        <f t="shared" si="4"/>
        <v>4302092.2581000002</v>
      </c>
    </row>
    <row r="25" spans="1:18" ht="39.6" customHeight="1" x14ac:dyDescent="0.3">
      <c r="A25" s="2" t="s">
        <v>47</v>
      </c>
      <c r="B25" s="2" t="s">
        <v>48</v>
      </c>
      <c r="C25" s="2" t="s">
        <v>46</v>
      </c>
      <c r="D25" s="23" t="s">
        <v>477</v>
      </c>
      <c r="E25" s="33">
        <v>206.72</v>
      </c>
      <c r="F25" s="2">
        <v>1979</v>
      </c>
      <c r="G25" s="14" t="s">
        <v>186</v>
      </c>
      <c r="H25" s="14" t="s">
        <v>191</v>
      </c>
      <c r="I25" s="37" t="s">
        <v>365</v>
      </c>
      <c r="J25" s="14" t="s">
        <v>406</v>
      </c>
      <c r="K25" s="19" t="s">
        <v>443</v>
      </c>
      <c r="L25" s="19">
        <v>1859.66</v>
      </c>
      <c r="M25" s="20">
        <v>1790.74</v>
      </c>
      <c r="N25" s="21">
        <f t="shared" si="5"/>
        <v>370181.77279999998</v>
      </c>
      <c r="O25" s="21">
        <f t="shared" si="1"/>
        <v>384428.91519999999</v>
      </c>
      <c r="P25" s="32">
        <f t="shared" si="2"/>
        <v>481236.30463999999</v>
      </c>
      <c r="Q25" s="41">
        <f t="shared" si="3"/>
        <v>529359.93510400003</v>
      </c>
      <c r="R25" s="21">
        <f t="shared" si="4"/>
        <v>499757.58976</v>
      </c>
    </row>
    <row r="26" spans="1:18" ht="39.6" customHeight="1" x14ac:dyDescent="0.3">
      <c r="A26" s="2" t="s">
        <v>49</v>
      </c>
      <c r="B26" s="2" t="s">
        <v>50</v>
      </c>
      <c r="C26" s="2" t="s">
        <v>46</v>
      </c>
      <c r="D26" s="23" t="s">
        <v>477</v>
      </c>
      <c r="E26" s="33">
        <v>121.08</v>
      </c>
      <c r="F26" s="2">
        <v>1986</v>
      </c>
      <c r="G26" s="14" t="s">
        <v>186</v>
      </c>
      <c r="H26" s="14" t="s">
        <v>191</v>
      </c>
      <c r="I26" s="37" t="s">
        <v>366</v>
      </c>
      <c r="J26" s="14" t="s">
        <v>406</v>
      </c>
      <c r="K26" s="19" t="s">
        <v>443</v>
      </c>
      <c r="L26" s="19">
        <v>1859.66</v>
      </c>
      <c r="M26" s="20">
        <v>1790.74</v>
      </c>
      <c r="N26" s="21">
        <f t="shared" si="5"/>
        <v>216822.79920000001</v>
      </c>
      <c r="O26" s="21">
        <f t="shared" si="1"/>
        <v>225167.63280000002</v>
      </c>
      <c r="P26" s="32">
        <f t="shared" si="2"/>
        <v>281869.63896000001</v>
      </c>
      <c r="Q26" s="41">
        <f t="shared" si="3"/>
        <v>310056.60285600001</v>
      </c>
      <c r="R26" s="21">
        <f t="shared" si="4"/>
        <v>292717.92264000006</v>
      </c>
    </row>
    <row r="27" spans="1:18" ht="39.6" customHeight="1" x14ac:dyDescent="0.3">
      <c r="A27" s="2" t="s">
        <v>51</v>
      </c>
      <c r="B27" s="2" t="s">
        <v>52</v>
      </c>
      <c r="C27" s="2" t="s">
        <v>46</v>
      </c>
      <c r="D27" s="23" t="s">
        <v>477</v>
      </c>
      <c r="E27" s="33">
        <v>400.14</v>
      </c>
      <c r="F27" s="2">
        <v>1979</v>
      </c>
      <c r="G27" s="14" t="s">
        <v>186</v>
      </c>
      <c r="H27" s="14" t="s">
        <v>191</v>
      </c>
      <c r="I27" s="37" t="s">
        <v>367</v>
      </c>
      <c r="J27" s="14" t="s">
        <v>406</v>
      </c>
      <c r="K27" s="19" t="s">
        <v>433</v>
      </c>
      <c r="L27" s="19">
        <v>2535.3000000000002</v>
      </c>
      <c r="M27" s="20">
        <v>2466.6999999999998</v>
      </c>
      <c r="N27" s="21">
        <f t="shared" si="5"/>
        <v>987025.33799999987</v>
      </c>
      <c r="O27" s="21">
        <f t="shared" si="1"/>
        <v>1014474.942</v>
      </c>
      <c r="P27" s="32">
        <f t="shared" si="2"/>
        <v>1283132.9393999998</v>
      </c>
      <c r="Q27" s="41">
        <f t="shared" si="3"/>
        <v>1411446.2333399998</v>
      </c>
      <c r="R27" s="21">
        <f t="shared" si="4"/>
        <v>1318817.4246</v>
      </c>
    </row>
    <row r="28" spans="1:18" ht="39.6" customHeight="1" x14ac:dyDescent="0.3">
      <c r="A28" s="2" t="s">
        <v>53</v>
      </c>
      <c r="B28" s="2" t="s">
        <v>39</v>
      </c>
      <c r="C28" s="2" t="s">
        <v>46</v>
      </c>
      <c r="D28" s="23" t="s">
        <v>477</v>
      </c>
      <c r="E28" s="33">
        <v>29.63</v>
      </c>
      <c r="F28" s="2">
        <v>1979</v>
      </c>
      <c r="G28" s="14"/>
      <c r="H28" s="14" t="s">
        <v>191</v>
      </c>
      <c r="I28" s="37" t="s">
        <v>368</v>
      </c>
      <c r="J28" s="14" t="s">
        <v>406</v>
      </c>
      <c r="K28" s="19" t="s">
        <v>443</v>
      </c>
      <c r="L28" s="19">
        <v>1859.66</v>
      </c>
      <c r="M28" s="20">
        <v>1790.74</v>
      </c>
      <c r="N28" s="21">
        <f t="shared" si="5"/>
        <v>53059.626199999999</v>
      </c>
      <c r="O28" s="21">
        <f t="shared" si="1"/>
        <v>55101.7258</v>
      </c>
      <c r="P28" s="32">
        <f t="shared" si="2"/>
        <v>68977.514060000001</v>
      </c>
      <c r="Q28" s="41">
        <f t="shared" si="3"/>
        <v>75875.265466000012</v>
      </c>
      <c r="R28" s="21">
        <f t="shared" si="4"/>
        <v>71632.243539999996</v>
      </c>
    </row>
    <row r="29" spans="1:18" ht="39.6" customHeight="1" x14ac:dyDescent="0.3">
      <c r="A29" s="2" t="s">
        <v>54</v>
      </c>
      <c r="B29" s="2" t="s">
        <v>55</v>
      </c>
      <c r="C29" s="2" t="s">
        <v>46</v>
      </c>
      <c r="D29" s="23" t="s">
        <v>477</v>
      </c>
      <c r="E29" s="33">
        <v>1786.33</v>
      </c>
      <c r="F29" s="2">
        <v>1979</v>
      </c>
      <c r="G29" s="14" t="s">
        <v>186</v>
      </c>
      <c r="H29" s="14" t="s">
        <v>191</v>
      </c>
      <c r="I29" s="37" t="s">
        <v>369</v>
      </c>
      <c r="J29" s="14" t="s">
        <v>414</v>
      </c>
      <c r="K29" s="19" t="s">
        <v>441</v>
      </c>
      <c r="L29" s="19">
        <v>5201.88</v>
      </c>
      <c r="M29" s="20">
        <v>4550.41</v>
      </c>
      <c r="N29" s="21">
        <f t="shared" si="5"/>
        <v>8128533.895299999</v>
      </c>
      <c r="O29" s="21">
        <f t="shared" si="1"/>
        <v>9292274.3004000001</v>
      </c>
      <c r="P29" s="32">
        <f t="shared" si="2"/>
        <v>10567094.063889999</v>
      </c>
      <c r="Q29" s="41">
        <f t="shared" si="3"/>
        <v>11623803.470279001</v>
      </c>
      <c r="R29" s="21">
        <f t="shared" si="4"/>
        <v>12079956.59052</v>
      </c>
    </row>
    <row r="30" spans="1:18" ht="39.6" customHeight="1" x14ac:dyDescent="0.3">
      <c r="A30" s="2" t="s">
        <v>495</v>
      </c>
      <c r="B30" s="2" t="s">
        <v>56</v>
      </c>
      <c r="C30" s="2" t="s">
        <v>46</v>
      </c>
      <c r="D30" s="23" t="s">
        <v>477</v>
      </c>
      <c r="E30" s="33">
        <v>49.92</v>
      </c>
      <c r="F30" s="2">
        <v>1979</v>
      </c>
      <c r="G30" s="14" t="s">
        <v>186</v>
      </c>
      <c r="H30" s="14" t="s">
        <v>191</v>
      </c>
      <c r="I30" s="37" t="s">
        <v>371</v>
      </c>
      <c r="J30" s="14"/>
      <c r="K30" s="19" t="s">
        <v>438</v>
      </c>
      <c r="L30" s="19">
        <v>7628.49</v>
      </c>
      <c r="M30" s="20">
        <v>7198.09</v>
      </c>
      <c r="N30" s="21">
        <f t="shared" si="5"/>
        <v>359328.65280000004</v>
      </c>
      <c r="O30" s="21">
        <f t="shared" si="1"/>
        <v>380814.22080000001</v>
      </c>
      <c r="P30" s="32">
        <f t="shared" si="2"/>
        <v>467127.24864000006</v>
      </c>
      <c r="Q30" s="41">
        <f t="shared" si="3"/>
        <v>513839.97350400011</v>
      </c>
      <c r="R30" s="21">
        <f t="shared" si="4"/>
        <v>495058.48704000004</v>
      </c>
    </row>
    <row r="31" spans="1:18" ht="39.6" customHeight="1" x14ac:dyDescent="0.3">
      <c r="A31" s="2" t="s">
        <v>57</v>
      </c>
      <c r="B31" s="2" t="s">
        <v>58</v>
      </c>
      <c r="C31" s="2" t="s">
        <v>46</v>
      </c>
      <c r="D31" s="23" t="s">
        <v>477</v>
      </c>
      <c r="E31" s="33">
        <v>28.76</v>
      </c>
      <c r="F31" s="2">
        <v>1979</v>
      </c>
      <c r="G31" s="14" t="s">
        <v>186</v>
      </c>
      <c r="H31" s="14" t="s">
        <v>191</v>
      </c>
      <c r="I31" s="37" t="s">
        <v>372</v>
      </c>
      <c r="J31" s="14" t="s">
        <v>412</v>
      </c>
      <c r="K31" s="19" t="s">
        <v>439</v>
      </c>
      <c r="L31" s="19">
        <v>2886.26</v>
      </c>
      <c r="M31" s="20">
        <v>2749.06</v>
      </c>
      <c r="N31" s="21">
        <f t="shared" si="5"/>
        <v>79062.965599999996</v>
      </c>
      <c r="O31" s="21">
        <f t="shared" si="1"/>
        <v>83008.837600000013</v>
      </c>
      <c r="P31" s="32">
        <f t="shared" si="2"/>
        <v>102781.85528</v>
      </c>
      <c r="Q31" s="41">
        <f t="shared" si="3"/>
        <v>113060.04080800002</v>
      </c>
      <c r="R31" s="21">
        <f t="shared" si="4"/>
        <v>107911.48888000002</v>
      </c>
    </row>
    <row r="32" spans="1:18" ht="39.6" customHeight="1" x14ac:dyDescent="0.3">
      <c r="A32" s="2" t="s">
        <v>174</v>
      </c>
      <c r="B32" s="2" t="s">
        <v>523</v>
      </c>
      <c r="C32" s="2" t="s">
        <v>167</v>
      </c>
      <c r="D32" s="23" t="s">
        <v>488</v>
      </c>
      <c r="E32" s="33">
        <v>45.52</v>
      </c>
      <c r="F32" s="2">
        <v>1977</v>
      </c>
      <c r="G32" s="14" t="s">
        <v>186</v>
      </c>
      <c r="H32" s="14" t="s">
        <v>190</v>
      </c>
      <c r="I32" s="37" t="s">
        <v>373</v>
      </c>
      <c r="J32" s="14"/>
      <c r="K32" s="19" t="s">
        <v>438</v>
      </c>
      <c r="L32" s="19">
        <v>7628.49</v>
      </c>
      <c r="M32" s="20">
        <v>7198.09</v>
      </c>
      <c r="N32" s="21">
        <f t="shared" si="5"/>
        <v>327657.05680000002</v>
      </c>
      <c r="O32" s="21">
        <f t="shared" si="1"/>
        <v>347248.86480000004</v>
      </c>
      <c r="P32" s="32">
        <f t="shared" si="2"/>
        <v>425954.17384000006</v>
      </c>
      <c r="Q32" s="41">
        <f t="shared" si="3"/>
        <v>468549.59122400009</v>
      </c>
      <c r="R32" s="21">
        <f t="shared" si="4"/>
        <v>451423.52424000006</v>
      </c>
    </row>
    <row r="33" spans="1:18" ht="39.6" customHeight="1" x14ac:dyDescent="0.3">
      <c r="A33" s="2" t="s">
        <v>59</v>
      </c>
      <c r="B33" s="2" t="s">
        <v>271</v>
      </c>
      <c r="C33" s="2" t="s">
        <v>60</v>
      </c>
      <c r="D33" s="23" t="s">
        <v>478</v>
      </c>
      <c r="E33" s="33">
        <v>39.909999999999997</v>
      </c>
      <c r="F33" s="2">
        <v>1965</v>
      </c>
      <c r="G33" s="14" t="s">
        <v>186</v>
      </c>
      <c r="H33" s="14" t="s">
        <v>231</v>
      </c>
      <c r="I33" s="37" t="s">
        <v>315</v>
      </c>
      <c r="J33" s="14" t="s">
        <v>400</v>
      </c>
      <c r="K33" s="19" t="s">
        <v>439</v>
      </c>
      <c r="L33" s="19">
        <v>2886.26</v>
      </c>
      <c r="M33" s="20">
        <v>2749.06</v>
      </c>
      <c r="N33" s="21">
        <f t="shared" si="5"/>
        <v>109714.98459999998</v>
      </c>
      <c r="O33" s="21">
        <f t="shared" si="1"/>
        <v>115190.6366</v>
      </c>
      <c r="P33" s="32">
        <f t="shared" si="2"/>
        <v>142629.47997999997</v>
      </c>
      <c r="Q33" s="41">
        <f t="shared" si="3"/>
        <v>156892.42797799999</v>
      </c>
      <c r="R33" s="21">
        <f t="shared" si="4"/>
        <v>149747.82758000001</v>
      </c>
    </row>
    <row r="34" spans="1:18" ht="39.6" customHeight="1" x14ac:dyDescent="0.3">
      <c r="A34" s="2" t="s">
        <v>61</v>
      </c>
      <c r="B34" s="2" t="s">
        <v>272</v>
      </c>
      <c r="C34" s="2" t="s">
        <v>60</v>
      </c>
      <c r="D34" s="23" t="s">
        <v>478</v>
      </c>
      <c r="E34" s="33">
        <v>218.11</v>
      </c>
      <c r="F34" s="2">
        <v>1965</v>
      </c>
      <c r="G34" s="14" t="s">
        <v>301</v>
      </c>
      <c r="H34" s="14" t="s">
        <v>231</v>
      </c>
      <c r="I34" s="37" t="s">
        <v>428</v>
      </c>
      <c r="J34" s="14" t="s">
        <v>401</v>
      </c>
      <c r="K34" s="19" t="s">
        <v>445</v>
      </c>
      <c r="L34" s="19">
        <v>4385.03</v>
      </c>
      <c r="M34" s="20">
        <v>3809.57</v>
      </c>
      <c r="N34" s="21">
        <f t="shared" si="5"/>
        <v>830905.31270000013</v>
      </c>
      <c r="O34" s="21">
        <f t="shared" si="1"/>
        <v>956418.8933</v>
      </c>
      <c r="P34" s="32">
        <f t="shared" si="2"/>
        <v>1080176.9065100001</v>
      </c>
      <c r="Q34" s="41">
        <f t="shared" si="3"/>
        <v>1188194.5971610001</v>
      </c>
      <c r="R34" s="21">
        <f t="shared" si="4"/>
        <v>1243344.5612900001</v>
      </c>
    </row>
    <row r="35" spans="1:18" ht="39.6" customHeight="1" x14ac:dyDescent="0.3">
      <c r="A35" s="2" t="s">
        <v>62</v>
      </c>
      <c r="B35" s="2" t="s">
        <v>273</v>
      </c>
      <c r="C35" s="2" t="s">
        <v>60</v>
      </c>
      <c r="D35" s="23" t="s">
        <v>478</v>
      </c>
      <c r="E35" s="33">
        <v>116.3</v>
      </c>
      <c r="F35" s="2">
        <v>1973</v>
      </c>
      <c r="G35" s="14"/>
      <c r="H35" s="14" t="s">
        <v>231</v>
      </c>
      <c r="I35" s="37" t="s">
        <v>314</v>
      </c>
      <c r="J35" s="14" t="s">
        <v>402</v>
      </c>
      <c r="K35" s="19" t="s">
        <v>441</v>
      </c>
      <c r="L35" s="19">
        <v>5201.88</v>
      </c>
      <c r="M35" s="20">
        <v>4550.41</v>
      </c>
      <c r="N35" s="21">
        <f t="shared" si="5"/>
        <v>529212.68299999996</v>
      </c>
      <c r="O35" s="21">
        <f t="shared" si="1"/>
        <v>604978.64399999997</v>
      </c>
      <c r="P35" s="32">
        <f t="shared" si="2"/>
        <v>687976.48789999995</v>
      </c>
      <c r="Q35" s="41">
        <f t="shared" si="3"/>
        <v>756774.13668999996</v>
      </c>
      <c r="R35" s="21">
        <f t="shared" si="4"/>
        <v>786472.23719999997</v>
      </c>
    </row>
    <row r="36" spans="1:18" ht="39.6" customHeight="1" x14ac:dyDescent="0.3">
      <c r="A36" s="2" t="s">
        <v>63</v>
      </c>
      <c r="B36" s="2" t="s">
        <v>274</v>
      </c>
      <c r="C36" s="2" t="s">
        <v>60</v>
      </c>
      <c r="D36" s="23" t="s">
        <v>478</v>
      </c>
      <c r="E36" s="33">
        <v>80.739999999999995</v>
      </c>
      <c r="F36" s="2">
        <v>1965</v>
      </c>
      <c r="G36" s="14" t="s">
        <v>186</v>
      </c>
      <c r="H36" s="14" t="s">
        <v>231</v>
      </c>
      <c r="I36" s="37" t="s">
        <v>310</v>
      </c>
      <c r="J36" s="14" t="s">
        <v>403</v>
      </c>
      <c r="K36" s="19" t="s">
        <v>441</v>
      </c>
      <c r="L36" s="19">
        <v>5201.88</v>
      </c>
      <c r="M36" s="20">
        <v>4550.41</v>
      </c>
      <c r="N36" s="21">
        <f t="shared" si="5"/>
        <v>367400.10339999996</v>
      </c>
      <c r="O36" s="21">
        <f t="shared" si="1"/>
        <v>419999.79119999998</v>
      </c>
      <c r="P36" s="32">
        <f t="shared" si="2"/>
        <v>477620.13441999996</v>
      </c>
      <c r="Q36" s="41">
        <f t="shared" si="3"/>
        <v>525382.14786200004</v>
      </c>
      <c r="R36" s="21">
        <f t="shared" si="4"/>
        <v>545999.72855999996</v>
      </c>
    </row>
    <row r="37" spans="1:18" ht="39.6" customHeight="1" x14ac:dyDescent="0.3">
      <c r="A37" s="2" t="s">
        <v>64</v>
      </c>
      <c r="B37" s="30" t="s">
        <v>518</v>
      </c>
      <c r="C37" s="2" t="s">
        <v>60</v>
      </c>
      <c r="D37" s="23" t="s">
        <v>478</v>
      </c>
      <c r="E37" s="33">
        <v>318.67</v>
      </c>
      <c r="F37" s="2">
        <v>1965</v>
      </c>
      <c r="G37" s="14" t="s">
        <v>186</v>
      </c>
      <c r="H37" s="14" t="s">
        <v>231</v>
      </c>
      <c r="I37" s="37" t="s">
        <v>316</v>
      </c>
      <c r="J37" s="14" t="s">
        <v>404</v>
      </c>
      <c r="K37" s="19" t="s">
        <v>434</v>
      </c>
      <c r="L37" s="19">
        <v>4357.74</v>
      </c>
      <c r="M37" s="20">
        <v>4204.55</v>
      </c>
      <c r="N37" s="21">
        <f t="shared" si="5"/>
        <v>1339863.9485000002</v>
      </c>
      <c r="O37" s="21">
        <f t="shared" si="1"/>
        <v>1388681.0057999999</v>
      </c>
      <c r="P37" s="32">
        <f t="shared" si="2"/>
        <v>1741823.1330500003</v>
      </c>
      <c r="Q37" s="41">
        <f t="shared" si="3"/>
        <v>1916005.4463550004</v>
      </c>
      <c r="R37" s="21">
        <f t="shared" si="4"/>
        <v>1805285.30754</v>
      </c>
    </row>
    <row r="38" spans="1:18" ht="39.6" customHeight="1" x14ac:dyDescent="0.3">
      <c r="A38" s="2" t="s">
        <v>65</v>
      </c>
      <c r="B38" s="2" t="s">
        <v>275</v>
      </c>
      <c r="C38" s="2" t="s">
        <v>60</v>
      </c>
      <c r="D38" s="23" t="s">
        <v>478</v>
      </c>
      <c r="E38" s="33">
        <v>1635.71</v>
      </c>
      <c r="F38" s="2">
        <v>1978</v>
      </c>
      <c r="G38" s="14" t="s">
        <v>499</v>
      </c>
      <c r="H38" s="14" t="s">
        <v>231</v>
      </c>
      <c r="I38" s="37" t="s">
        <v>494</v>
      </c>
      <c r="J38" s="14" t="s">
        <v>403</v>
      </c>
      <c r="K38" s="19" t="s">
        <v>441</v>
      </c>
      <c r="L38" s="19">
        <v>5201.88</v>
      </c>
      <c r="M38" s="20">
        <v>4550.41</v>
      </c>
      <c r="N38" s="21">
        <f t="shared" si="5"/>
        <v>7443151.1410999997</v>
      </c>
      <c r="O38" s="21">
        <f t="shared" si="1"/>
        <v>8508767.1348000001</v>
      </c>
      <c r="P38" s="32">
        <f t="shared" si="2"/>
        <v>9676096.48343</v>
      </c>
      <c r="Q38" s="41">
        <f t="shared" si="3"/>
        <v>10643706.131773001</v>
      </c>
      <c r="R38" s="21">
        <f t="shared" si="4"/>
        <v>11061397.27524</v>
      </c>
    </row>
    <row r="39" spans="1:18" ht="39.6" customHeight="1" x14ac:dyDescent="0.3">
      <c r="A39" s="2" t="s">
        <v>66</v>
      </c>
      <c r="B39" s="2" t="s">
        <v>276</v>
      </c>
      <c r="C39" s="2" t="s">
        <v>60</v>
      </c>
      <c r="D39" s="23" t="s">
        <v>478</v>
      </c>
      <c r="E39" s="33">
        <v>49.09</v>
      </c>
      <c r="F39" s="2">
        <v>1965</v>
      </c>
      <c r="G39" s="14" t="s">
        <v>186</v>
      </c>
      <c r="H39" s="14" t="s">
        <v>231</v>
      </c>
      <c r="I39" s="37" t="s">
        <v>317</v>
      </c>
      <c r="J39" s="14" t="s">
        <v>405</v>
      </c>
      <c r="K39" s="19" t="s">
        <v>446</v>
      </c>
      <c r="L39" s="19">
        <v>2533.8200000000002</v>
      </c>
      <c r="M39" s="20">
        <v>2439.4299999999998</v>
      </c>
      <c r="N39" s="21">
        <f t="shared" si="5"/>
        <v>119751.61870000001</v>
      </c>
      <c r="O39" s="21">
        <f t="shared" si="1"/>
        <v>124385.22380000002</v>
      </c>
      <c r="P39" s="32">
        <f t="shared" si="2"/>
        <v>155677.10431000002</v>
      </c>
      <c r="Q39" s="41">
        <f t="shared" si="3"/>
        <v>171244.81474100004</v>
      </c>
      <c r="R39" s="21">
        <f t="shared" si="4"/>
        <v>161700.79094000004</v>
      </c>
    </row>
    <row r="40" spans="1:18" ht="39.6" customHeight="1" x14ac:dyDescent="0.3">
      <c r="A40" s="2" t="s">
        <v>67</v>
      </c>
      <c r="B40" s="2" t="s">
        <v>277</v>
      </c>
      <c r="C40" s="2" t="s">
        <v>60</v>
      </c>
      <c r="D40" s="23" t="s">
        <v>478</v>
      </c>
      <c r="E40" s="33">
        <v>31.42</v>
      </c>
      <c r="F40" s="2">
        <v>1965</v>
      </c>
      <c r="G40" s="14" t="s">
        <v>186</v>
      </c>
      <c r="H40" s="14" t="s">
        <v>231</v>
      </c>
      <c r="I40" s="37" t="s">
        <v>318</v>
      </c>
      <c r="J40" s="14"/>
      <c r="K40" s="19" t="s">
        <v>447</v>
      </c>
      <c r="L40" s="19">
        <v>4373.66</v>
      </c>
      <c r="M40" s="20">
        <v>3816.71</v>
      </c>
      <c r="N40" s="21">
        <f t="shared" si="5"/>
        <v>119921.0282</v>
      </c>
      <c r="O40" s="21">
        <f t="shared" si="1"/>
        <v>137420.39720000001</v>
      </c>
      <c r="P40" s="32">
        <f t="shared" si="2"/>
        <v>155897.33666</v>
      </c>
      <c r="Q40" s="41">
        <f t="shared" si="3"/>
        <v>171487.07032600002</v>
      </c>
      <c r="R40" s="21">
        <f t="shared" si="4"/>
        <v>178646.51636000001</v>
      </c>
    </row>
    <row r="41" spans="1:18" ht="39.6" customHeight="1" x14ac:dyDescent="0.3">
      <c r="A41" s="2" t="s">
        <v>68</v>
      </c>
      <c r="B41" s="2" t="s">
        <v>278</v>
      </c>
      <c r="C41" s="2" t="s">
        <v>60</v>
      </c>
      <c r="D41" s="23" t="s">
        <v>478</v>
      </c>
      <c r="E41" s="33">
        <v>101.59</v>
      </c>
      <c r="F41" s="2">
        <v>1965</v>
      </c>
      <c r="G41" s="14" t="s">
        <v>186</v>
      </c>
      <c r="H41" s="14" t="s">
        <v>231</v>
      </c>
      <c r="I41" s="37" t="s">
        <v>309</v>
      </c>
      <c r="J41" s="14"/>
      <c r="K41" s="19" t="s">
        <v>447</v>
      </c>
      <c r="L41" s="19">
        <v>4373.66</v>
      </c>
      <c r="M41" s="20">
        <v>3816.71</v>
      </c>
      <c r="N41" s="21">
        <f t="shared" si="5"/>
        <v>387739.56890000001</v>
      </c>
      <c r="O41" s="21">
        <f t="shared" si="1"/>
        <v>444320.11940000003</v>
      </c>
      <c r="P41" s="32">
        <f t="shared" si="2"/>
        <v>504061.43957000005</v>
      </c>
      <c r="Q41" s="41">
        <f t="shared" si="3"/>
        <v>554467.58352700004</v>
      </c>
      <c r="R41" s="21">
        <f t="shared" si="4"/>
        <v>577616.15522000007</v>
      </c>
    </row>
    <row r="42" spans="1:18" ht="39.6" customHeight="1" x14ac:dyDescent="0.3">
      <c r="A42" s="2" t="s">
        <v>69</v>
      </c>
      <c r="B42" s="2" t="s">
        <v>279</v>
      </c>
      <c r="C42" s="2" t="s">
        <v>60</v>
      </c>
      <c r="D42" s="23" t="s">
        <v>478</v>
      </c>
      <c r="E42" s="33">
        <v>78.63</v>
      </c>
      <c r="F42" s="2">
        <v>1968</v>
      </c>
      <c r="G42" s="14" t="s">
        <v>186</v>
      </c>
      <c r="H42" s="14" t="s">
        <v>231</v>
      </c>
      <c r="I42" s="37" t="s">
        <v>311</v>
      </c>
      <c r="J42" s="14"/>
      <c r="K42" s="19" t="s">
        <v>447</v>
      </c>
      <c r="L42" s="19">
        <v>4373.66</v>
      </c>
      <c r="M42" s="20">
        <v>3816.71</v>
      </c>
      <c r="N42" s="21">
        <f t="shared" si="5"/>
        <v>300107.90729999996</v>
      </c>
      <c r="O42" s="21">
        <f t="shared" si="1"/>
        <v>343900.88579999999</v>
      </c>
      <c r="P42" s="32">
        <f t="shared" si="2"/>
        <v>390140.27948999999</v>
      </c>
      <c r="Q42" s="41">
        <f t="shared" si="3"/>
        <v>429154.307439</v>
      </c>
      <c r="R42" s="21">
        <f t="shared" si="4"/>
        <v>447071.15153999999</v>
      </c>
    </row>
    <row r="43" spans="1:18" ht="39.6" customHeight="1" x14ac:dyDescent="0.3">
      <c r="A43" s="2" t="s">
        <v>70</v>
      </c>
      <c r="B43" s="2" t="s">
        <v>280</v>
      </c>
      <c r="C43" s="2" t="s">
        <v>60</v>
      </c>
      <c r="D43" s="23" t="s">
        <v>478</v>
      </c>
      <c r="E43" s="33">
        <v>1708.7</v>
      </c>
      <c r="F43" s="2">
        <v>1965</v>
      </c>
      <c r="G43" s="14" t="s">
        <v>186</v>
      </c>
      <c r="H43" s="14" t="s">
        <v>231</v>
      </c>
      <c r="I43" s="37" t="s">
        <v>319</v>
      </c>
      <c r="J43" s="14" t="s">
        <v>405</v>
      </c>
      <c r="K43" s="19" t="s">
        <v>433</v>
      </c>
      <c r="L43" s="19">
        <v>2535.3000000000002</v>
      </c>
      <c r="M43" s="20">
        <v>2466.6999999999998</v>
      </c>
      <c r="N43" s="21">
        <f t="shared" si="5"/>
        <v>4214850.29</v>
      </c>
      <c r="O43" s="21">
        <f t="shared" si="1"/>
        <v>4332067.1100000003</v>
      </c>
      <c r="P43" s="32">
        <f t="shared" si="2"/>
        <v>5479305.3770000003</v>
      </c>
      <c r="Q43" s="41">
        <f t="shared" si="3"/>
        <v>6027235.9147000005</v>
      </c>
      <c r="R43" s="21">
        <f t="shared" si="4"/>
        <v>5631687.2430000007</v>
      </c>
    </row>
    <row r="44" spans="1:18" ht="39.6" customHeight="1" x14ac:dyDescent="0.3">
      <c r="A44" s="2" t="s">
        <v>71</v>
      </c>
      <c r="B44" s="2" t="s">
        <v>281</v>
      </c>
      <c r="C44" s="2" t="s">
        <v>60</v>
      </c>
      <c r="D44" s="23" t="s">
        <v>478</v>
      </c>
      <c r="E44" s="33">
        <v>973.49</v>
      </c>
      <c r="F44" s="2">
        <v>1965</v>
      </c>
      <c r="G44" s="14" t="s">
        <v>186</v>
      </c>
      <c r="H44" s="14" t="s">
        <v>231</v>
      </c>
      <c r="I44" s="37" t="s">
        <v>313</v>
      </c>
      <c r="J44" s="14" t="s">
        <v>405</v>
      </c>
      <c r="K44" s="19" t="s">
        <v>448</v>
      </c>
      <c r="L44" s="19">
        <v>3226.9</v>
      </c>
      <c r="M44" s="20">
        <v>3118.19</v>
      </c>
      <c r="N44" s="21">
        <f t="shared" si="5"/>
        <v>3035526.7831000001</v>
      </c>
      <c r="O44" s="21">
        <f t="shared" si="1"/>
        <v>3141354.8810000001</v>
      </c>
      <c r="P44" s="32">
        <f t="shared" si="2"/>
        <v>3946184.8180300002</v>
      </c>
      <c r="Q44" s="41">
        <f t="shared" si="3"/>
        <v>4340803.2998330006</v>
      </c>
      <c r="R44" s="21">
        <f t="shared" si="4"/>
        <v>4083761.3453000002</v>
      </c>
    </row>
    <row r="45" spans="1:18" ht="39.6" customHeight="1" x14ac:dyDescent="0.3">
      <c r="A45" s="2" t="s">
        <v>72</v>
      </c>
      <c r="B45" s="30" t="s">
        <v>516</v>
      </c>
      <c r="C45" s="2" t="s">
        <v>60</v>
      </c>
      <c r="D45" s="23" t="s">
        <v>478</v>
      </c>
      <c r="E45" s="33">
        <v>732.55</v>
      </c>
      <c r="F45" s="2">
        <v>1965</v>
      </c>
      <c r="G45" s="14"/>
      <c r="H45" s="14" t="s">
        <v>231</v>
      </c>
      <c r="I45" s="37" t="s">
        <v>308</v>
      </c>
      <c r="J45" s="14" t="s">
        <v>405</v>
      </c>
      <c r="K45" s="19" t="s">
        <v>448</v>
      </c>
      <c r="L45" s="19">
        <v>3226.9</v>
      </c>
      <c r="M45" s="20">
        <v>3118.19</v>
      </c>
      <c r="N45" s="21">
        <f t="shared" si="5"/>
        <v>2284230.0844999999</v>
      </c>
      <c r="O45" s="21">
        <f t="shared" si="1"/>
        <v>2363865.5949999997</v>
      </c>
      <c r="P45" s="32">
        <f t="shared" si="2"/>
        <v>2969499.1098500001</v>
      </c>
      <c r="Q45" s="41">
        <f t="shared" si="3"/>
        <v>3266449.0208350006</v>
      </c>
      <c r="R45" s="21">
        <f t="shared" si="4"/>
        <v>3073025.2734999997</v>
      </c>
    </row>
    <row r="46" spans="1:18" ht="39.6" customHeight="1" x14ac:dyDescent="0.3">
      <c r="A46" s="2" t="s">
        <v>73</v>
      </c>
      <c r="B46" s="2" t="s">
        <v>282</v>
      </c>
      <c r="C46" s="2" t="s">
        <v>60</v>
      </c>
      <c r="D46" s="23" t="s">
        <v>478</v>
      </c>
      <c r="E46" s="33">
        <v>259.76</v>
      </c>
      <c r="F46" s="2">
        <v>1974</v>
      </c>
      <c r="G46" s="14" t="s">
        <v>186</v>
      </c>
      <c r="H46" s="14" t="s">
        <v>231</v>
      </c>
      <c r="I46" s="37" t="s">
        <v>500</v>
      </c>
      <c r="J46" s="14" t="s">
        <v>405</v>
      </c>
      <c r="K46" s="19" t="s">
        <v>448</v>
      </c>
      <c r="L46" s="19">
        <v>3226.9</v>
      </c>
      <c r="M46" s="20">
        <v>3118.19</v>
      </c>
      <c r="N46" s="21">
        <f t="shared" si="5"/>
        <v>809981.0344</v>
      </c>
      <c r="O46" s="21">
        <f t="shared" si="1"/>
        <v>838219.54399999999</v>
      </c>
      <c r="P46" s="32">
        <f t="shared" si="2"/>
        <v>1052975.3447199999</v>
      </c>
      <c r="Q46" s="41">
        <f t="shared" si="3"/>
        <v>1158272.879192</v>
      </c>
      <c r="R46" s="21">
        <f t="shared" si="4"/>
        <v>1089685.4072</v>
      </c>
    </row>
    <row r="47" spans="1:18" ht="39.6" customHeight="1" x14ac:dyDescent="0.3">
      <c r="A47" s="2" t="s">
        <v>74</v>
      </c>
      <c r="B47" s="29" t="s">
        <v>501</v>
      </c>
      <c r="C47" s="2" t="s">
        <v>60</v>
      </c>
      <c r="D47" s="23" t="s">
        <v>478</v>
      </c>
      <c r="E47" s="33">
        <v>29.96</v>
      </c>
      <c r="F47" s="2">
        <v>1972</v>
      </c>
      <c r="G47" s="14"/>
      <c r="H47" s="14" t="s">
        <v>231</v>
      </c>
      <c r="I47" s="37" t="s">
        <v>320</v>
      </c>
      <c r="J47" s="14" t="s">
        <v>406</v>
      </c>
      <c r="K47" s="19" t="s">
        <v>449</v>
      </c>
      <c r="L47" s="19">
        <v>2777.96</v>
      </c>
      <c r="M47" s="20">
        <v>2651.38</v>
      </c>
      <c r="N47" s="21">
        <f t="shared" si="5"/>
        <v>79435.344800000006</v>
      </c>
      <c r="O47" s="21">
        <f t="shared" si="1"/>
        <v>83227.681599999996</v>
      </c>
      <c r="P47" s="32">
        <f t="shared" si="2"/>
        <v>103265.94824000001</v>
      </c>
      <c r="Q47" s="41">
        <f t="shared" si="3"/>
        <v>113592.54306400003</v>
      </c>
      <c r="R47" s="21">
        <f t="shared" si="4"/>
        <v>108195.98608</v>
      </c>
    </row>
    <row r="48" spans="1:18" ht="39.6" customHeight="1" x14ac:dyDescent="0.3">
      <c r="A48" s="2" t="s">
        <v>75</v>
      </c>
      <c r="B48" s="2" t="s">
        <v>283</v>
      </c>
      <c r="C48" s="2" t="s">
        <v>60</v>
      </c>
      <c r="D48" s="23" t="s">
        <v>478</v>
      </c>
      <c r="E48" s="33">
        <v>125.71</v>
      </c>
      <c r="F48" s="2">
        <v>1965</v>
      </c>
      <c r="G48" s="14" t="s">
        <v>186</v>
      </c>
      <c r="H48" s="14" t="s">
        <v>231</v>
      </c>
      <c r="I48" s="37" t="s">
        <v>312</v>
      </c>
      <c r="J48" s="14" t="s">
        <v>406</v>
      </c>
      <c r="K48" s="19" t="s">
        <v>450</v>
      </c>
      <c r="L48" s="19">
        <v>2307.0300000000002</v>
      </c>
      <c r="M48" s="20">
        <v>2651.38</v>
      </c>
      <c r="N48" s="21">
        <f t="shared" si="5"/>
        <v>333304.97979999997</v>
      </c>
      <c r="O48" s="21">
        <f t="shared" si="1"/>
        <v>290016.74129999999</v>
      </c>
      <c r="P48" s="32">
        <f t="shared" si="2"/>
        <v>433296.47373999999</v>
      </c>
      <c r="Q48" s="41">
        <f t="shared" si="3"/>
        <v>476626.12111400004</v>
      </c>
      <c r="R48" s="21">
        <f t="shared" si="4"/>
        <v>377021.76368999999</v>
      </c>
    </row>
    <row r="49" spans="1:18" ht="39.6" customHeight="1" x14ac:dyDescent="0.3">
      <c r="A49" s="2" t="s">
        <v>76</v>
      </c>
      <c r="B49" s="2" t="s">
        <v>284</v>
      </c>
      <c r="C49" s="2" t="s">
        <v>27</v>
      </c>
      <c r="D49" s="23" t="s">
        <v>475</v>
      </c>
      <c r="E49" s="33">
        <v>891.9</v>
      </c>
      <c r="F49" s="2">
        <v>1997</v>
      </c>
      <c r="G49" s="14" t="s">
        <v>186</v>
      </c>
      <c r="H49" s="14" t="s">
        <v>190</v>
      </c>
      <c r="I49" s="37" t="s">
        <v>346</v>
      </c>
      <c r="J49" s="14" t="s">
        <v>414</v>
      </c>
      <c r="K49" s="19" t="s">
        <v>434</v>
      </c>
      <c r="L49" s="19">
        <v>4357.74</v>
      </c>
      <c r="M49" s="20">
        <v>4204.55</v>
      </c>
      <c r="N49" s="21">
        <f t="shared" si="5"/>
        <v>3750038.145</v>
      </c>
      <c r="O49" s="21">
        <f t="shared" si="1"/>
        <v>3886668.3059999999</v>
      </c>
      <c r="P49" s="32">
        <f t="shared" si="2"/>
        <v>4875049.5885000005</v>
      </c>
      <c r="Q49" s="41">
        <f t="shared" si="3"/>
        <v>5362554.5473500006</v>
      </c>
      <c r="R49" s="21">
        <f t="shared" si="4"/>
        <v>5052668.7977999998</v>
      </c>
    </row>
    <row r="50" spans="1:18" ht="39.6" customHeight="1" x14ac:dyDescent="0.3">
      <c r="A50" s="2" t="s">
        <v>77</v>
      </c>
      <c r="B50" s="2" t="s">
        <v>285</v>
      </c>
      <c r="C50" s="2" t="s">
        <v>27</v>
      </c>
      <c r="D50" s="23" t="s">
        <v>475</v>
      </c>
      <c r="E50" s="33">
        <v>1004.41</v>
      </c>
      <c r="F50" s="2">
        <v>1997</v>
      </c>
      <c r="G50" s="14" t="s">
        <v>186</v>
      </c>
      <c r="H50" s="14" t="s">
        <v>190</v>
      </c>
      <c r="I50" s="37" t="s">
        <v>431</v>
      </c>
      <c r="J50" s="14" t="s">
        <v>406</v>
      </c>
      <c r="K50" s="19" t="s">
        <v>451</v>
      </c>
      <c r="L50" s="19">
        <v>2322.4</v>
      </c>
      <c r="M50" s="20">
        <v>2153.0100000000002</v>
      </c>
      <c r="N50" s="21">
        <f t="shared" si="5"/>
        <v>2162504.7741</v>
      </c>
      <c r="O50" s="21">
        <f t="shared" si="1"/>
        <v>2332641.784</v>
      </c>
      <c r="P50" s="32">
        <f t="shared" si="2"/>
        <v>2811256.20633</v>
      </c>
      <c r="Q50" s="41">
        <f t="shared" si="3"/>
        <v>3092381.826963</v>
      </c>
      <c r="R50" s="21">
        <f t="shared" si="4"/>
        <v>3032434.3192000003</v>
      </c>
    </row>
    <row r="51" spans="1:18" ht="39.6" customHeight="1" x14ac:dyDescent="0.3">
      <c r="A51" s="2" t="s">
        <v>78</v>
      </c>
      <c r="B51" s="2" t="s">
        <v>517</v>
      </c>
      <c r="C51" s="2" t="s">
        <v>60</v>
      </c>
      <c r="D51" s="23" t="s">
        <v>478</v>
      </c>
      <c r="E51" s="33">
        <v>143.1</v>
      </c>
      <c r="F51" s="2">
        <v>1968</v>
      </c>
      <c r="G51" s="14"/>
      <c r="H51" s="14" t="s">
        <v>231</v>
      </c>
      <c r="I51" s="37" t="s">
        <v>321</v>
      </c>
      <c r="J51" s="14" t="s">
        <v>406</v>
      </c>
      <c r="K51" s="19" t="s">
        <v>448</v>
      </c>
      <c r="L51" s="19">
        <v>3226.9</v>
      </c>
      <c r="M51" s="20">
        <v>3118.19</v>
      </c>
      <c r="N51" s="21">
        <f t="shared" si="5"/>
        <v>446212.989</v>
      </c>
      <c r="O51" s="21">
        <f t="shared" si="1"/>
        <v>461769.39</v>
      </c>
      <c r="P51" s="32">
        <f t="shared" si="2"/>
        <v>580076.88569999998</v>
      </c>
      <c r="Q51" s="41">
        <f t="shared" si="3"/>
        <v>638084.57426999998</v>
      </c>
      <c r="R51" s="21">
        <f t="shared" si="4"/>
        <v>600300.20700000005</v>
      </c>
    </row>
    <row r="52" spans="1:18" ht="39.6" customHeight="1" x14ac:dyDescent="0.3">
      <c r="A52" s="2" t="s">
        <v>79</v>
      </c>
      <c r="B52" s="2" t="s">
        <v>80</v>
      </c>
      <c r="C52" s="2" t="s">
        <v>60</v>
      </c>
      <c r="D52" s="23" t="s">
        <v>478</v>
      </c>
      <c r="E52" s="33">
        <v>137.93</v>
      </c>
      <c r="F52" s="2">
        <v>1968</v>
      </c>
      <c r="G52" s="14" t="s">
        <v>502</v>
      </c>
      <c r="H52" s="14" t="s">
        <v>231</v>
      </c>
      <c r="I52" s="37" t="s">
        <v>426</v>
      </c>
      <c r="J52" s="14" t="s">
        <v>406</v>
      </c>
      <c r="K52" s="19" t="s">
        <v>448</v>
      </c>
      <c r="L52" s="19">
        <v>3226.9</v>
      </c>
      <c r="M52" s="20">
        <v>3118.19</v>
      </c>
      <c r="N52" s="21">
        <f t="shared" si="5"/>
        <v>430091.94670000003</v>
      </c>
      <c r="O52" s="21">
        <f t="shared" si="1"/>
        <v>445086.31700000004</v>
      </c>
      <c r="P52" s="32">
        <f t="shared" si="2"/>
        <v>559119.53071000008</v>
      </c>
      <c r="Q52" s="41">
        <f t="shared" si="3"/>
        <v>615031.48378100013</v>
      </c>
      <c r="R52" s="21">
        <f t="shared" si="4"/>
        <v>578612.21210000012</v>
      </c>
    </row>
    <row r="53" spans="1:18" ht="69" customHeight="1" x14ac:dyDescent="0.3">
      <c r="A53" s="2" t="s">
        <v>82</v>
      </c>
      <c r="B53" s="2" t="s">
        <v>286</v>
      </c>
      <c r="C53" s="2" t="s">
        <v>81</v>
      </c>
      <c r="D53" s="23" t="s">
        <v>482</v>
      </c>
      <c r="E53" s="33">
        <v>1137.94</v>
      </c>
      <c r="F53" s="2">
        <v>1975</v>
      </c>
      <c r="G53" s="14" t="s">
        <v>186</v>
      </c>
      <c r="H53" s="14" t="s">
        <v>190</v>
      </c>
      <c r="I53" s="38" t="s">
        <v>503</v>
      </c>
      <c r="J53" s="14" t="s">
        <v>410</v>
      </c>
      <c r="K53" s="19" t="s">
        <v>448</v>
      </c>
      <c r="L53" s="19">
        <v>3226.9</v>
      </c>
      <c r="M53" s="20">
        <v>3118.19</v>
      </c>
      <c r="N53" s="21">
        <f t="shared" si="5"/>
        <v>3548313.1286000004</v>
      </c>
      <c r="O53" s="21">
        <f t="shared" si="1"/>
        <v>3672018.5860000001</v>
      </c>
      <c r="P53" s="32">
        <f t="shared" si="2"/>
        <v>4612807.0671800002</v>
      </c>
      <c r="Q53" s="41">
        <f t="shared" si="3"/>
        <v>5074087.7738980008</v>
      </c>
      <c r="R53" s="21">
        <f t="shared" si="4"/>
        <v>4773624.1617999999</v>
      </c>
    </row>
    <row r="54" spans="1:18" ht="39.6" customHeight="1" x14ac:dyDescent="0.3">
      <c r="A54" s="2" t="s">
        <v>83</v>
      </c>
      <c r="B54" s="2" t="s">
        <v>84</v>
      </c>
      <c r="C54" s="2" t="s">
        <v>81</v>
      </c>
      <c r="D54" s="23" t="s">
        <v>482</v>
      </c>
      <c r="E54" s="33">
        <v>403.92</v>
      </c>
      <c r="F54" s="2">
        <v>1975</v>
      </c>
      <c r="G54" s="14" t="s">
        <v>186</v>
      </c>
      <c r="H54" s="14" t="s">
        <v>190</v>
      </c>
      <c r="I54" s="37" t="s">
        <v>328</v>
      </c>
      <c r="J54" s="14" t="s">
        <v>410</v>
      </c>
      <c r="K54" s="19" t="s">
        <v>448</v>
      </c>
      <c r="L54" s="19">
        <v>3226.9</v>
      </c>
      <c r="M54" s="20">
        <v>3118.19</v>
      </c>
      <c r="N54" s="21">
        <f t="shared" si="5"/>
        <v>1259499.3048</v>
      </c>
      <c r="O54" s="21">
        <f t="shared" si="1"/>
        <v>1303409.4480000001</v>
      </c>
      <c r="P54" s="32">
        <f t="shared" si="2"/>
        <v>1637349.0962400001</v>
      </c>
      <c r="Q54" s="41">
        <f t="shared" si="3"/>
        <v>1801084.0058640002</v>
      </c>
      <c r="R54" s="21">
        <f t="shared" si="4"/>
        <v>1694432.2824000001</v>
      </c>
    </row>
    <row r="55" spans="1:18" ht="39.6" customHeight="1" x14ac:dyDescent="0.3">
      <c r="A55" s="2" t="s">
        <v>85</v>
      </c>
      <c r="B55" s="2" t="s">
        <v>287</v>
      </c>
      <c r="C55" s="2" t="s">
        <v>86</v>
      </c>
      <c r="D55" s="23" t="s">
        <v>479</v>
      </c>
      <c r="E55" s="33">
        <v>27.43</v>
      </c>
      <c r="F55" s="2">
        <v>1983</v>
      </c>
      <c r="G55" s="14"/>
      <c r="H55" s="14"/>
      <c r="I55" s="37" t="s">
        <v>351</v>
      </c>
      <c r="J55" s="14" t="s">
        <v>406</v>
      </c>
      <c r="K55" s="19" t="s">
        <v>452</v>
      </c>
      <c r="L55" s="19">
        <v>3046.68</v>
      </c>
      <c r="M55" s="20">
        <v>2892.34</v>
      </c>
      <c r="N55" s="21">
        <f t="shared" si="5"/>
        <v>79336.886200000008</v>
      </c>
      <c r="O55" s="21">
        <f t="shared" si="1"/>
        <v>83570.432399999991</v>
      </c>
      <c r="P55" s="32">
        <f t="shared" si="2"/>
        <v>103137.95206000001</v>
      </c>
      <c r="Q55" s="41">
        <f t="shared" si="3"/>
        <v>113451.74726600002</v>
      </c>
      <c r="R55" s="21">
        <f t="shared" si="4"/>
        <v>108641.56211999999</v>
      </c>
    </row>
    <row r="56" spans="1:18" ht="39.6" customHeight="1" x14ac:dyDescent="0.3">
      <c r="A56" s="2" t="s">
        <v>87</v>
      </c>
      <c r="B56" s="2" t="s">
        <v>287</v>
      </c>
      <c r="C56" s="2" t="s">
        <v>86</v>
      </c>
      <c r="D56" s="23" t="s">
        <v>479</v>
      </c>
      <c r="E56" s="33">
        <v>48.54</v>
      </c>
      <c r="F56" s="2">
        <v>1983</v>
      </c>
      <c r="G56" s="14"/>
      <c r="H56" s="14"/>
      <c r="I56" s="37" t="s">
        <v>351</v>
      </c>
      <c r="J56" s="14" t="s">
        <v>406</v>
      </c>
      <c r="K56" s="19" t="s">
        <v>452</v>
      </c>
      <c r="L56" s="19">
        <v>3046.68</v>
      </c>
      <c r="M56" s="20">
        <v>2892.34</v>
      </c>
      <c r="N56" s="21">
        <f t="shared" si="5"/>
        <v>140394.18360000002</v>
      </c>
      <c r="O56" s="21">
        <f t="shared" si="1"/>
        <v>147885.84719999999</v>
      </c>
      <c r="P56" s="32">
        <f t="shared" si="2"/>
        <v>182512.43868000002</v>
      </c>
      <c r="Q56" s="41">
        <f t="shared" si="3"/>
        <v>200763.68254800004</v>
      </c>
      <c r="R56" s="21">
        <f t="shared" si="4"/>
        <v>192251.60136</v>
      </c>
    </row>
    <row r="57" spans="1:18" ht="39.6" customHeight="1" x14ac:dyDescent="0.3">
      <c r="A57" s="2" t="s">
        <v>88</v>
      </c>
      <c r="B57" s="2" t="s">
        <v>89</v>
      </c>
      <c r="C57" s="2" t="s">
        <v>60</v>
      </c>
      <c r="D57" s="23" t="s">
        <v>478</v>
      </c>
      <c r="E57" s="33">
        <v>248.88</v>
      </c>
      <c r="F57" s="2">
        <v>1968</v>
      </c>
      <c r="G57" s="14" t="s">
        <v>186</v>
      </c>
      <c r="H57" s="14" t="s">
        <v>231</v>
      </c>
      <c r="I57" s="37" t="s">
        <v>322</v>
      </c>
      <c r="J57" s="14" t="s">
        <v>405</v>
      </c>
      <c r="K57" s="19" t="s">
        <v>453</v>
      </c>
      <c r="L57" s="19">
        <v>2082.14</v>
      </c>
      <c r="M57" s="20">
        <v>1960.5</v>
      </c>
      <c r="N57" s="21">
        <f t="shared" si="5"/>
        <v>487929.24</v>
      </c>
      <c r="O57" s="21">
        <f t="shared" si="1"/>
        <v>518203.00319999998</v>
      </c>
      <c r="P57" s="32">
        <f t="shared" si="2"/>
        <v>634308.01199999999</v>
      </c>
      <c r="Q57" s="41">
        <f t="shared" si="3"/>
        <v>697738.81320000009</v>
      </c>
      <c r="R57" s="21">
        <f t="shared" si="4"/>
        <v>673663.90416000003</v>
      </c>
    </row>
    <row r="58" spans="1:18" ht="39.6" customHeight="1" x14ac:dyDescent="0.3">
      <c r="A58" s="2" t="s">
        <v>90</v>
      </c>
      <c r="B58" s="2" t="s">
        <v>91</v>
      </c>
      <c r="C58" s="2" t="s">
        <v>60</v>
      </c>
      <c r="D58" s="23" t="s">
        <v>478</v>
      </c>
      <c r="E58" s="33">
        <v>159.32</v>
      </c>
      <c r="F58" s="2">
        <v>1968</v>
      </c>
      <c r="G58" s="14" t="s">
        <v>186</v>
      </c>
      <c r="H58" s="14" t="s">
        <v>231</v>
      </c>
      <c r="I58" s="37" t="s">
        <v>326</v>
      </c>
      <c r="J58" s="14" t="s">
        <v>407</v>
      </c>
      <c r="K58" s="19" t="s">
        <v>453</v>
      </c>
      <c r="L58" s="19">
        <v>2082.14</v>
      </c>
      <c r="M58" s="20">
        <v>1960.5</v>
      </c>
      <c r="N58" s="21">
        <f t="shared" si="5"/>
        <v>312346.86</v>
      </c>
      <c r="O58" s="21">
        <f t="shared" si="1"/>
        <v>331726.54479999997</v>
      </c>
      <c r="P58" s="32">
        <f t="shared" si="2"/>
        <v>406050.91800000001</v>
      </c>
      <c r="Q58" s="41">
        <f t="shared" si="3"/>
        <v>446656.00980000006</v>
      </c>
      <c r="R58" s="21">
        <f t="shared" si="4"/>
        <v>431244.50824</v>
      </c>
    </row>
    <row r="59" spans="1:18" ht="39.6" customHeight="1" x14ac:dyDescent="0.3">
      <c r="A59" s="2" t="s">
        <v>92</v>
      </c>
      <c r="B59" s="2" t="s">
        <v>93</v>
      </c>
      <c r="C59" s="2" t="s">
        <v>60</v>
      </c>
      <c r="D59" s="23" t="s">
        <v>478</v>
      </c>
      <c r="E59" s="33">
        <v>164.52</v>
      </c>
      <c r="F59" s="2">
        <v>1968</v>
      </c>
      <c r="G59" s="14"/>
      <c r="H59" s="14" t="s">
        <v>231</v>
      </c>
      <c r="I59" s="37" t="s">
        <v>327</v>
      </c>
      <c r="J59" s="14" t="s">
        <v>406</v>
      </c>
      <c r="K59" s="19" t="s">
        <v>453</v>
      </c>
      <c r="L59" s="19">
        <v>2082.14</v>
      </c>
      <c r="M59" s="20">
        <v>1960.5</v>
      </c>
      <c r="N59" s="21">
        <f t="shared" si="5"/>
        <v>322541.46000000002</v>
      </c>
      <c r="O59" s="21">
        <f t="shared" si="1"/>
        <v>342553.6728</v>
      </c>
      <c r="P59" s="32">
        <f t="shared" si="2"/>
        <v>419303.89800000004</v>
      </c>
      <c r="Q59" s="41">
        <f t="shared" si="3"/>
        <v>461234.28780000011</v>
      </c>
      <c r="R59" s="21">
        <f t="shared" si="4"/>
        <v>445319.77464000002</v>
      </c>
    </row>
    <row r="60" spans="1:18" ht="39.6" customHeight="1" x14ac:dyDescent="0.3">
      <c r="A60" s="2" t="s">
        <v>94</v>
      </c>
      <c r="B60" s="2" t="s">
        <v>288</v>
      </c>
      <c r="C60" s="2" t="s">
        <v>95</v>
      </c>
      <c r="D60" s="23" t="s">
        <v>480</v>
      </c>
      <c r="E60" s="33">
        <v>26</v>
      </c>
      <c r="F60" s="2">
        <v>2005</v>
      </c>
      <c r="G60" s="14"/>
      <c r="H60" s="14" t="s">
        <v>190</v>
      </c>
      <c r="I60" s="37" t="s">
        <v>427</v>
      </c>
      <c r="J60" s="14" t="s">
        <v>409</v>
      </c>
      <c r="K60" s="19" t="s">
        <v>455</v>
      </c>
      <c r="L60" s="19">
        <v>6143.43</v>
      </c>
      <c r="M60" s="20">
        <v>5969.92</v>
      </c>
      <c r="N60" s="21">
        <f t="shared" si="5"/>
        <v>155217.92000000001</v>
      </c>
      <c r="O60" s="21">
        <f t="shared" si="1"/>
        <v>159729.18</v>
      </c>
      <c r="P60" s="32">
        <f t="shared" si="2"/>
        <v>201783.29600000003</v>
      </c>
      <c r="Q60" s="41">
        <f t="shared" si="3"/>
        <v>221961.62560000006</v>
      </c>
      <c r="R60" s="21">
        <f t="shared" si="4"/>
        <v>207647.93400000001</v>
      </c>
    </row>
    <row r="61" spans="1:18" ht="39.6" customHeight="1" x14ac:dyDescent="0.3">
      <c r="A61" s="2" t="s">
        <v>175</v>
      </c>
      <c r="B61" s="2" t="s">
        <v>519</v>
      </c>
      <c r="C61" s="2" t="s">
        <v>167</v>
      </c>
      <c r="D61" s="23" t="s">
        <v>488</v>
      </c>
      <c r="E61" s="33">
        <v>801.8</v>
      </c>
      <c r="F61" s="2">
        <v>1977</v>
      </c>
      <c r="G61" s="14" t="s">
        <v>186</v>
      </c>
      <c r="H61" s="14" t="s">
        <v>190</v>
      </c>
      <c r="I61" s="37" t="s">
        <v>374</v>
      </c>
      <c r="J61" s="14" t="s">
        <v>423</v>
      </c>
      <c r="K61" s="19" t="s">
        <v>440</v>
      </c>
      <c r="L61" s="19">
        <v>2732.99</v>
      </c>
      <c r="M61" s="20">
        <v>2611.0300000000002</v>
      </c>
      <c r="N61" s="21">
        <f t="shared" si="5"/>
        <v>2093523.8540000001</v>
      </c>
      <c r="O61" s="21">
        <f t="shared" si="1"/>
        <v>2191311.3819999998</v>
      </c>
      <c r="P61" s="32">
        <f t="shared" si="2"/>
        <v>2721581.0102000004</v>
      </c>
      <c r="Q61" s="41">
        <f t="shared" si="3"/>
        <v>2993739.1112200008</v>
      </c>
      <c r="R61" s="21">
        <f t="shared" si="4"/>
        <v>2848704.7966</v>
      </c>
    </row>
    <row r="62" spans="1:18" ht="39.6" customHeight="1" x14ac:dyDescent="0.3">
      <c r="A62" s="2" t="s">
        <v>202</v>
      </c>
      <c r="B62" s="2" t="s">
        <v>520</v>
      </c>
      <c r="C62" s="2" t="s">
        <v>203</v>
      </c>
      <c r="D62" s="23" t="s">
        <v>472</v>
      </c>
      <c r="E62" s="33">
        <v>443.79</v>
      </c>
      <c r="F62" s="2">
        <v>2018</v>
      </c>
      <c r="G62" s="14" t="s">
        <v>186</v>
      </c>
      <c r="H62" s="14" t="s">
        <v>189</v>
      </c>
      <c r="I62" s="37" t="s">
        <v>375</v>
      </c>
      <c r="J62" s="14" t="s">
        <v>406</v>
      </c>
      <c r="K62" s="19" t="s">
        <v>456</v>
      </c>
      <c r="L62" s="19">
        <v>2166.91</v>
      </c>
      <c r="M62" s="20">
        <v>1937.08</v>
      </c>
      <c r="N62" s="21">
        <f t="shared" si="5"/>
        <v>859656.73320000002</v>
      </c>
      <c r="O62" s="21">
        <f t="shared" si="1"/>
        <v>961652.9889</v>
      </c>
      <c r="P62" s="32">
        <f t="shared" si="2"/>
        <v>1117553.7531600001</v>
      </c>
      <c r="Q62" s="41">
        <f t="shared" si="3"/>
        <v>1229309.1284760002</v>
      </c>
      <c r="R62" s="21">
        <f t="shared" si="4"/>
        <v>1250148.8855699999</v>
      </c>
    </row>
    <row r="63" spans="1:18" ht="39.6" customHeight="1" x14ac:dyDescent="0.3">
      <c r="A63" s="2" t="s">
        <v>206</v>
      </c>
      <c r="B63" s="2" t="s">
        <v>207</v>
      </c>
      <c r="C63" s="2" t="s">
        <v>208</v>
      </c>
      <c r="D63" s="23" t="s">
        <v>481</v>
      </c>
      <c r="E63" s="33">
        <v>40.4</v>
      </c>
      <c r="F63" s="2"/>
      <c r="G63" s="14"/>
      <c r="H63" s="14" t="s">
        <v>192</v>
      </c>
      <c r="I63" s="37" t="s">
        <v>376</v>
      </c>
      <c r="J63" s="14" t="s">
        <v>406</v>
      </c>
      <c r="K63" s="19" t="s">
        <v>448</v>
      </c>
      <c r="L63" s="19">
        <v>3226.9</v>
      </c>
      <c r="M63" s="20">
        <v>3118.19</v>
      </c>
      <c r="N63" s="21">
        <f t="shared" si="5"/>
        <v>125974.876</v>
      </c>
      <c r="O63" s="21">
        <f t="shared" si="1"/>
        <v>130366.76</v>
      </c>
      <c r="P63" s="32">
        <f t="shared" si="2"/>
        <v>163767.3388</v>
      </c>
      <c r="Q63" s="41">
        <f t="shared" si="3"/>
        <v>180144.07268000001</v>
      </c>
      <c r="R63" s="21">
        <f t="shared" si="4"/>
        <v>169476.788</v>
      </c>
    </row>
    <row r="64" spans="1:18" ht="39.6" customHeight="1" x14ac:dyDescent="0.3">
      <c r="A64" s="2" t="s">
        <v>209</v>
      </c>
      <c r="B64" s="2" t="s">
        <v>210</v>
      </c>
      <c r="C64" s="2" t="s">
        <v>208</v>
      </c>
      <c r="D64" s="23" t="s">
        <v>481</v>
      </c>
      <c r="E64" s="33">
        <v>29.91</v>
      </c>
      <c r="F64" s="2"/>
      <c r="G64" s="14"/>
      <c r="H64" s="14" t="s">
        <v>192</v>
      </c>
      <c r="I64" s="37" t="s">
        <v>376</v>
      </c>
      <c r="J64" s="14" t="s">
        <v>406</v>
      </c>
      <c r="K64" s="19" t="s">
        <v>448</v>
      </c>
      <c r="L64" s="19">
        <v>3226.9</v>
      </c>
      <c r="M64" s="20">
        <v>3118.19</v>
      </c>
      <c r="N64" s="21">
        <f t="shared" si="5"/>
        <v>93265.062900000004</v>
      </c>
      <c r="O64" s="21">
        <f t="shared" si="1"/>
        <v>96516.578999999998</v>
      </c>
      <c r="P64" s="32">
        <f t="shared" si="2"/>
        <v>121244.58177</v>
      </c>
      <c r="Q64" s="41">
        <f t="shared" si="3"/>
        <v>133369.03994700001</v>
      </c>
      <c r="R64" s="21">
        <f t="shared" si="4"/>
        <v>125471.5527</v>
      </c>
    </row>
    <row r="65" spans="1:18" ht="39.6" customHeight="1" x14ac:dyDescent="0.3">
      <c r="A65" s="2" t="s">
        <v>211</v>
      </c>
      <c r="B65" s="2" t="s">
        <v>212</v>
      </c>
      <c r="C65" s="2" t="s">
        <v>208</v>
      </c>
      <c r="D65" s="23" t="s">
        <v>481</v>
      </c>
      <c r="E65" s="33">
        <v>48.26</v>
      </c>
      <c r="F65" s="2"/>
      <c r="G65" s="14"/>
      <c r="H65" s="14" t="s">
        <v>192</v>
      </c>
      <c r="I65" s="37" t="s">
        <v>377</v>
      </c>
      <c r="J65" s="14" t="s">
        <v>405</v>
      </c>
      <c r="K65" s="19" t="s">
        <v>456</v>
      </c>
      <c r="L65" s="19">
        <v>2166.91</v>
      </c>
      <c r="M65" s="20">
        <v>1937.08</v>
      </c>
      <c r="N65" s="21">
        <f t="shared" si="5"/>
        <v>93483.48079999999</v>
      </c>
      <c r="O65" s="21">
        <f t="shared" si="1"/>
        <v>104575.07659999999</v>
      </c>
      <c r="P65" s="32">
        <f t="shared" si="2"/>
        <v>121528.52503999999</v>
      </c>
      <c r="Q65" s="41">
        <f t="shared" si="3"/>
        <v>133681.37754400002</v>
      </c>
      <c r="R65" s="21">
        <f t="shared" si="4"/>
        <v>135947.59957999998</v>
      </c>
    </row>
    <row r="66" spans="1:18" ht="39.6" customHeight="1" x14ac:dyDescent="0.3">
      <c r="A66" s="2" t="s">
        <v>213</v>
      </c>
      <c r="B66" s="2" t="s">
        <v>214</v>
      </c>
      <c r="C66" s="2" t="s">
        <v>19</v>
      </c>
      <c r="D66" s="23" t="s">
        <v>472</v>
      </c>
      <c r="E66" s="33">
        <v>44.89</v>
      </c>
      <c r="F66" s="2"/>
      <c r="G66" s="14" t="s">
        <v>186</v>
      </c>
      <c r="H66" s="14" t="s">
        <v>189</v>
      </c>
      <c r="I66" s="37" t="s">
        <v>378</v>
      </c>
      <c r="J66" s="14" t="s">
        <v>406</v>
      </c>
      <c r="K66" s="19" t="s">
        <v>448</v>
      </c>
      <c r="L66" s="19">
        <v>3226.9</v>
      </c>
      <c r="M66" s="20">
        <v>3118.19</v>
      </c>
      <c r="N66" s="21">
        <f t="shared" si="5"/>
        <v>139975.5491</v>
      </c>
      <c r="O66" s="21">
        <f t="shared" si="1"/>
        <v>144855.541</v>
      </c>
      <c r="P66" s="32">
        <f t="shared" si="2"/>
        <v>181968.21383000002</v>
      </c>
      <c r="Q66" s="41">
        <f t="shared" si="3"/>
        <v>200165.03521300005</v>
      </c>
      <c r="R66" s="21">
        <f t="shared" si="4"/>
        <v>188312.20329999999</v>
      </c>
    </row>
    <row r="67" spans="1:18" ht="39.6" customHeight="1" x14ac:dyDescent="0.3">
      <c r="A67" s="2" t="s">
        <v>96</v>
      </c>
      <c r="B67" s="2" t="s">
        <v>289</v>
      </c>
      <c r="C67" s="2" t="s">
        <v>81</v>
      </c>
      <c r="D67" s="23" t="s">
        <v>482</v>
      </c>
      <c r="E67" s="33">
        <v>83.39</v>
      </c>
      <c r="F67" s="2">
        <v>1975</v>
      </c>
      <c r="G67" s="14"/>
      <c r="H67" s="14" t="s">
        <v>190</v>
      </c>
      <c r="I67" s="37" t="s">
        <v>329</v>
      </c>
      <c r="J67" s="14" t="s">
        <v>406</v>
      </c>
      <c r="K67" s="19" t="s">
        <v>448</v>
      </c>
      <c r="L67" s="19">
        <v>3226.9</v>
      </c>
      <c r="M67" s="20">
        <v>3118.19</v>
      </c>
      <c r="N67" s="21">
        <f t="shared" si="5"/>
        <v>260025.86410000001</v>
      </c>
      <c r="O67" s="21">
        <f t="shared" si="1"/>
        <v>269091.19099999999</v>
      </c>
      <c r="P67" s="32">
        <f t="shared" si="2"/>
        <v>338033.62333000003</v>
      </c>
      <c r="Q67" s="41">
        <f t="shared" si="3"/>
        <v>371836.98566300009</v>
      </c>
      <c r="R67" s="21">
        <f t="shared" si="4"/>
        <v>349818.54830000002</v>
      </c>
    </row>
    <row r="68" spans="1:18" ht="39.6" customHeight="1" x14ac:dyDescent="0.3">
      <c r="A68" s="2" t="s">
        <v>97</v>
      </c>
      <c r="B68" s="2" t="s">
        <v>290</v>
      </c>
      <c r="C68" s="2" t="s">
        <v>98</v>
      </c>
      <c r="D68" s="23" t="s">
        <v>483</v>
      </c>
      <c r="E68" s="33">
        <v>916.13</v>
      </c>
      <c r="F68" s="2">
        <v>2016</v>
      </c>
      <c r="G68" s="14" t="s">
        <v>199</v>
      </c>
      <c r="H68" s="14" t="s">
        <v>198</v>
      </c>
      <c r="I68" s="37" t="s">
        <v>352</v>
      </c>
      <c r="J68" s="14" t="s">
        <v>422</v>
      </c>
      <c r="K68" s="19" t="s">
        <v>457</v>
      </c>
      <c r="L68" s="19">
        <v>5362.22</v>
      </c>
      <c r="M68" s="20">
        <v>4889.26</v>
      </c>
      <c r="N68" s="21">
        <f t="shared" si="5"/>
        <v>4479197.7637999998</v>
      </c>
      <c r="O68" s="21">
        <f t="shared" ref="O68:O129" si="6">E68*L68</f>
        <v>4912490.6085999999</v>
      </c>
      <c r="P68" s="32">
        <f t="shared" ref="P68:P121" si="7">N68*1.3</f>
        <v>5822957.0929399999</v>
      </c>
      <c r="Q68" s="41">
        <f t="shared" ref="Q68:Q131" si="8">P68*1.1</f>
        <v>6405252.8022340005</v>
      </c>
      <c r="R68" s="21">
        <f t="shared" ref="R68:R131" si="9">PRODUCT(O68,1.3)</f>
        <v>6386237.7911799997</v>
      </c>
    </row>
    <row r="69" spans="1:18" ht="39.6" customHeight="1" x14ac:dyDescent="0.3">
      <c r="A69" s="2" t="s">
        <v>99</v>
      </c>
      <c r="B69" s="2" t="s">
        <v>291</v>
      </c>
      <c r="C69" s="2" t="s">
        <v>86</v>
      </c>
      <c r="D69" s="23" t="s">
        <v>479</v>
      </c>
      <c r="E69" s="33">
        <v>21.88</v>
      </c>
      <c r="F69" s="2">
        <v>1983</v>
      </c>
      <c r="G69" s="14"/>
      <c r="H69" s="14"/>
      <c r="I69" s="37" t="s">
        <v>350</v>
      </c>
      <c r="J69" s="14" t="s">
        <v>406</v>
      </c>
      <c r="K69" s="19" t="s">
        <v>453</v>
      </c>
      <c r="L69" s="19">
        <v>2082.14</v>
      </c>
      <c r="M69" s="20">
        <v>1960.5</v>
      </c>
      <c r="N69" s="21">
        <f t="shared" si="5"/>
        <v>42895.74</v>
      </c>
      <c r="O69" s="21">
        <f t="shared" si="6"/>
        <v>45557.223199999993</v>
      </c>
      <c r="P69" s="32">
        <f t="shared" si="7"/>
        <v>55764.462</v>
      </c>
      <c r="Q69" s="41">
        <f t="shared" si="8"/>
        <v>61340.908200000005</v>
      </c>
      <c r="R69" s="21">
        <f t="shared" si="9"/>
        <v>59224.390159999995</v>
      </c>
    </row>
    <row r="70" spans="1:18" ht="39.6" customHeight="1" x14ac:dyDescent="0.3">
      <c r="A70" s="2" t="s">
        <v>100</v>
      </c>
      <c r="B70" s="2" t="s">
        <v>292</v>
      </c>
      <c r="C70" s="2" t="s">
        <v>86</v>
      </c>
      <c r="D70" s="23" t="s">
        <v>479</v>
      </c>
      <c r="E70" s="33">
        <v>21.4</v>
      </c>
      <c r="F70" s="2">
        <v>1983</v>
      </c>
      <c r="G70" s="14"/>
      <c r="H70" s="14"/>
      <c r="I70" s="37" t="s">
        <v>350</v>
      </c>
      <c r="J70" s="14" t="s">
        <v>406</v>
      </c>
      <c r="K70" s="19" t="s">
        <v>453</v>
      </c>
      <c r="L70" s="19">
        <v>2082.14</v>
      </c>
      <c r="M70" s="20">
        <v>1960.5</v>
      </c>
      <c r="N70" s="21">
        <f t="shared" si="5"/>
        <v>41954.7</v>
      </c>
      <c r="O70" s="21">
        <f t="shared" si="6"/>
        <v>44557.795999999995</v>
      </c>
      <c r="P70" s="32">
        <f t="shared" si="7"/>
        <v>54541.11</v>
      </c>
      <c r="Q70" s="41">
        <f t="shared" si="8"/>
        <v>59995.221000000005</v>
      </c>
      <c r="R70" s="21">
        <f t="shared" si="9"/>
        <v>57925.134799999993</v>
      </c>
    </row>
    <row r="71" spans="1:18" ht="39.6" customHeight="1" x14ac:dyDescent="0.3">
      <c r="A71" s="2" t="s">
        <v>101</v>
      </c>
      <c r="B71" s="2" t="s">
        <v>102</v>
      </c>
      <c r="C71" s="2" t="s">
        <v>11</v>
      </c>
      <c r="D71" s="23" t="s">
        <v>486</v>
      </c>
      <c r="E71" s="33">
        <v>1499.95</v>
      </c>
      <c r="F71" s="2">
        <v>1971</v>
      </c>
      <c r="G71" s="14" t="s">
        <v>300</v>
      </c>
      <c r="H71" s="14"/>
      <c r="I71" s="37" t="s">
        <v>358</v>
      </c>
      <c r="J71" s="14" t="s">
        <v>406</v>
      </c>
      <c r="K71" s="19" t="s">
        <v>433</v>
      </c>
      <c r="L71" s="19">
        <v>2535.3000000000002</v>
      </c>
      <c r="M71" s="20">
        <v>2466.6999999999998</v>
      </c>
      <c r="N71" s="21">
        <f t="shared" si="5"/>
        <v>3699926.665</v>
      </c>
      <c r="O71" s="21">
        <f t="shared" si="6"/>
        <v>3802823.2350000003</v>
      </c>
      <c r="P71" s="32">
        <f t="shared" si="7"/>
        <v>4809904.6645</v>
      </c>
      <c r="Q71" s="41">
        <f t="shared" si="8"/>
        <v>5290895.1309500001</v>
      </c>
      <c r="R71" s="21">
        <f t="shared" si="9"/>
        <v>4943670.2055000002</v>
      </c>
    </row>
    <row r="72" spans="1:18" ht="39.6" customHeight="1" x14ac:dyDescent="0.3">
      <c r="A72" s="2" t="s">
        <v>103</v>
      </c>
      <c r="B72" s="2" t="s">
        <v>104</v>
      </c>
      <c r="C72" s="2" t="s">
        <v>105</v>
      </c>
      <c r="D72" s="23" t="s">
        <v>487</v>
      </c>
      <c r="E72" s="33">
        <v>65.510000000000005</v>
      </c>
      <c r="F72" s="2">
        <v>1963</v>
      </c>
      <c r="G72" s="14"/>
      <c r="H72" s="14" t="s">
        <v>191</v>
      </c>
      <c r="I72" s="37" t="s">
        <v>355</v>
      </c>
      <c r="J72" s="14" t="s">
        <v>406</v>
      </c>
      <c r="K72" s="19" t="s">
        <v>458</v>
      </c>
      <c r="L72" s="19">
        <v>2317.89</v>
      </c>
      <c r="M72" s="20">
        <v>2232</v>
      </c>
      <c r="N72" s="21">
        <f t="shared" si="5"/>
        <v>146218.32</v>
      </c>
      <c r="O72" s="21">
        <f t="shared" si="6"/>
        <v>151844.97390000001</v>
      </c>
      <c r="P72" s="32">
        <f t="shared" si="7"/>
        <v>190083.81600000002</v>
      </c>
      <c r="Q72" s="41">
        <f t="shared" si="8"/>
        <v>209092.19760000004</v>
      </c>
      <c r="R72" s="21">
        <f t="shared" si="9"/>
        <v>197398.46607000002</v>
      </c>
    </row>
    <row r="73" spans="1:18" ht="39.6" customHeight="1" x14ac:dyDescent="0.3">
      <c r="A73" s="2" t="s">
        <v>176</v>
      </c>
      <c r="B73" s="2" t="s">
        <v>30</v>
      </c>
      <c r="C73" s="2" t="s">
        <v>166</v>
      </c>
      <c r="D73" s="23" t="s">
        <v>474</v>
      </c>
      <c r="E73" s="33">
        <v>260.76</v>
      </c>
      <c r="F73" s="2">
        <v>1961</v>
      </c>
      <c r="G73" s="14" t="s">
        <v>186</v>
      </c>
      <c r="H73" s="14" t="s">
        <v>190</v>
      </c>
      <c r="I73" s="37" t="s">
        <v>341</v>
      </c>
      <c r="J73" s="14" t="s">
        <v>406</v>
      </c>
      <c r="K73" s="19" t="s">
        <v>448</v>
      </c>
      <c r="L73" s="19">
        <v>3226.9</v>
      </c>
      <c r="M73" s="20">
        <v>3118.19</v>
      </c>
      <c r="N73" s="21">
        <f t="shared" si="5"/>
        <v>813099.22439999995</v>
      </c>
      <c r="O73" s="21">
        <f t="shared" si="6"/>
        <v>841446.44400000002</v>
      </c>
      <c r="P73" s="32">
        <f t="shared" si="7"/>
        <v>1057028.99172</v>
      </c>
      <c r="Q73" s="41">
        <f t="shared" si="8"/>
        <v>1162731.8908920002</v>
      </c>
      <c r="R73" s="21">
        <f t="shared" si="9"/>
        <v>1093880.3772</v>
      </c>
    </row>
    <row r="74" spans="1:18" ht="39.6" customHeight="1" x14ac:dyDescent="0.3">
      <c r="A74" s="2" t="s">
        <v>177</v>
      </c>
      <c r="B74" s="2" t="s">
        <v>39</v>
      </c>
      <c r="C74" s="2" t="s">
        <v>166</v>
      </c>
      <c r="D74" s="23" t="s">
        <v>474</v>
      </c>
      <c r="E74" s="33">
        <v>721.81</v>
      </c>
      <c r="F74" s="2">
        <v>1961</v>
      </c>
      <c r="G74" s="14" t="s">
        <v>186</v>
      </c>
      <c r="H74" s="14" t="s">
        <v>190</v>
      </c>
      <c r="I74" s="37" t="s">
        <v>342</v>
      </c>
      <c r="J74" s="14" t="s">
        <v>414</v>
      </c>
      <c r="K74" s="19" t="s">
        <v>433</v>
      </c>
      <c r="L74" s="19">
        <v>2535.3000000000002</v>
      </c>
      <c r="M74" s="20">
        <v>2466.6999999999998</v>
      </c>
      <c r="N74" s="21">
        <f t="shared" si="5"/>
        <v>1780488.7269999997</v>
      </c>
      <c r="O74" s="21">
        <f t="shared" si="6"/>
        <v>1830004.8929999999</v>
      </c>
      <c r="P74" s="32">
        <f t="shared" si="7"/>
        <v>2314635.3450999996</v>
      </c>
      <c r="Q74" s="41">
        <f t="shared" si="8"/>
        <v>2546098.8796099997</v>
      </c>
      <c r="R74" s="21">
        <f t="shared" si="9"/>
        <v>2379006.3609000002</v>
      </c>
    </row>
    <row r="75" spans="1:18" ht="39.6" customHeight="1" x14ac:dyDescent="0.3">
      <c r="A75" s="2" t="s">
        <v>178</v>
      </c>
      <c r="B75" s="2" t="s">
        <v>39</v>
      </c>
      <c r="C75" s="2" t="s">
        <v>166</v>
      </c>
      <c r="D75" s="23" t="s">
        <v>474</v>
      </c>
      <c r="E75" s="33">
        <v>551.92999999999995</v>
      </c>
      <c r="F75" s="2">
        <v>1961</v>
      </c>
      <c r="G75" s="14" t="s">
        <v>186</v>
      </c>
      <c r="H75" s="14" t="s">
        <v>190</v>
      </c>
      <c r="I75" s="37" t="s">
        <v>342</v>
      </c>
      <c r="J75" s="14" t="s">
        <v>406</v>
      </c>
      <c r="K75" s="19" t="s">
        <v>433</v>
      </c>
      <c r="L75" s="19">
        <v>2535.3000000000002</v>
      </c>
      <c r="M75" s="20">
        <v>2466.6999999999998</v>
      </c>
      <c r="N75" s="21">
        <f t="shared" si="5"/>
        <v>1361445.7309999997</v>
      </c>
      <c r="O75" s="21">
        <f t="shared" si="6"/>
        <v>1399308.129</v>
      </c>
      <c r="P75" s="32">
        <f t="shared" si="7"/>
        <v>1769879.4502999997</v>
      </c>
      <c r="Q75" s="41">
        <f t="shared" si="8"/>
        <v>1946867.3953299997</v>
      </c>
      <c r="R75" s="21">
        <f t="shared" si="9"/>
        <v>1819100.5677</v>
      </c>
    </row>
    <row r="76" spans="1:18" ht="39.6" customHeight="1" x14ac:dyDescent="0.3">
      <c r="A76" s="2" t="s">
        <v>179</v>
      </c>
      <c r="B76" s="2" t="s">
        <v>39</v>
      </c>
      <c r="C76" s="2" t="s">
        <v>166</v>
      </c>
      <c r="D76" s="23" t="s">
        <v>474</v>
      </c>
      <c r="E76" s="33">
        <v>46.89</v>
      </c>
      <c r="F76" s="2">
        <v>1961</v>
      </c>
      <c r="G76" s="14"/>
      <c r="H76" s="14" t="s">
        <v>190</v>
      </c>
      <c r="I76" s="37" t="s">
        <v>343</v>
      </c>
      <c r="J76" s="14" t="s">
        <v>406</v>
      </c>
      <c r="K76" s="19" t="s">
        <v>448</v>
      </c>
      <c r="L76" s="19">
        <v>3226.9</v>
      </c>
      <c r="M76" s="20">
        <v>3118.19</v>
      </c>
      <c r="N76" s="21">
        <f t="shared" si="5"/>
        <v>146211.92910000001</v>
      </c>
      <c r="O76" s="21">
        <f t="shared" si="6"/>
        <v>151309.34100000001</v>
      </c>
      <c r="P76" s="32">
        <f t="shared" si="7"/>
        <v>190075.50783000002</v>
      </c>
      <c r="Q76" s="41">
        <f t="shared" si="8"/>
        <v>209083.05861300003</v>
      </c>
      <c r="R76" s="21">
        <f t="shared" si="9"/>
        <v>196702.14330000003</v>
      </c>
    </row>
    <row r="77" spans="1:18" ht="39.6" customHeight="1" x14ac:dyDescent="0.3">
      <c r="A77" s="2" t="s">
        <v>106</v>
      </c>
      <c r="B77" s="2" t="s">
        <v>107</v>
      </c>
      <c r="C77" s="2" t="s">
        <v>27</v>
      </c>
      <c r="D77" s="23" t="s">
        <v>475</v>
      </c>
      <c r="E77" s="33">
        <v>1158.56</v>
      </c>
      <c r="F77" s="2">
        <v>1945</v>
      </c>
      <c r="G77" s="14" t="s">
        <v>300</v>
      </c>
      <c r="H77" s="14" t="s">
        <v>190</v>
      </c>
      <c r="I77" s="37" t="s">
        <v>348</v>
      </c>
      <c r="J77" s="14" t="s">
        <v>414</v>
      </c>
      <c r="K77" s="19" t="s">
        <v>434</v>
      </c>
      <c r="L77" s="19">
        <v>4357.74</v>
      </c>
      <c r="M77" s="20">
        <v>4204.55</v>
      </c>
      <c r="N77" s="21">
        <f t="shared" si="5"/>
        <v>4871223.4479999999</v>
      </c>
      <c r="O77" s="21">
        <f t="shared" si="6"/>
        <v>5048703.254399999</v>
      </c>
      <c r="P77" s="32">
        <f t="shared" si="7"/>
        <v>6332590.4824000001</v>
      </c>
      <c r="Q77" s="41">
        <f t="shared" si="8"/>
        <v>6965849.5306400005</v>
      </c>
      <c r="R77" s="21">
        <f t="shared" si="9"/>
        <v>6563314.2307199994</v>
      </c>
    </row>
    <row r="78" spans="1:18" ht="39.6" customHeight="1" x14ac:dyDescent="0.3">
      <c r="A78" s="2" t="s">
        <v>108</v>
      </c>
      <c r="B78" s="2" t="s">
        <v>109</v>
      </c>
      <c r="C78" s="2" t="s">
        <v>27</v>
      </c>
      <c r="D78" s="23" t="s">
        <v>475</v>
      </c>
      <c r="E78" s="33">
        <v>447.55</v>
      </c>
      <c r="F78" s="2">
        <v>1945</v>
      </c>
      <c r="G78" s="14" t="s">
        <v>186</v>
      </c>
      <c r="H78" s="14" t="s">
        <v>190</v>
      </c>
      <c r="I78" s="37" t="s">
        <v>349</v>
      </c>
      <c r="J78" s="14" t="s">
        <v>414</v>
      </c>
      <c r="K78" s="19" t="s">
        <v>434</v>
      </c>
      <c r="L78" s="19">
        <v>4357.74</v>
      </c>
      <c r="M78" s="20">
        <v>4204.55</v>
      </c>
      <c r="N78" s="21">
        <f t="shared" si="5"/>
        <v>1881746.3525</v>
      </c>
      <c r="O78" s="21">
        <f t="shared" si="6"/>
        <v>1950306.537</v>
      </c>
      <c r="P78" s="32">
        <f t="shared" si="7"/>
        <v>2446270.25825</v>
      </c>
      <c r="Q78" s="41">
        <f t="shared" si="8"/>
        <v>2690897.2840750003</v>
      </c>
      <c r="R78" s="21">
        <f t="shared" si="9"/>
        <v>2535398.4981</v>
      </c>
    </row>
    <row r="79" spans="1:18" ht="39.6" customHeight="1" x14ac:dyDescent="0.3">
      <c r="A79" s="2" t="s">
        <v>110</v>
      </c>
      <c r="B79" s="2" t="s">
        <v>107</v>
      </c>
      <c r="C79" s="2" t="s">
        <v>46</v>
      </c>
      <c r="D79" s="23" t="s">
        <v>477</v>
      </c>
      <c r="E79" s="33">
        <v>199.86</v>
      </c>
      <c r="F79" s="2">
        <v>1979</v>
      </c>
      <c r="G79" s="14" t="s">
        <v>186</v>
      </c>
      <c r="H79" s="14" t="s">
        <v>191</v>
      </c>
      <c r="I79" s="37" t="s">
        <v>370</v>
      </c>
      <c r="J79" s="14" t="s">
        <v>406</v>
      </c>
      <c r="K79" s="19" t="s">
        <v>448</v>
      </c>
      <c r="L79" s="19">
        <v>3226.9</v>
      </c>
      <c r="M79" s="20">
        <v>3118.19</v>
      </c>
      <c r="N79" s="21">
        <f t="shared" si="5"/>
        <v>623201.4534</v>
      </c>
      <c r="O79" s="21">
        <f t="shared" si="6"/>
        <v>644928.23400000005</v>
      </c>
      <c r="P79" s="32">
        <f t="shared" si="7"/>
        <v>810161.88942000002</v>
      </c>
      <c r="Q79" s="41">
        <f t="shared" si="8"/>
        <v>891178.07836200006</v>
      </c>
      <c r="R79" s="21">
        <f t="shared" si="9"/>
        <v>838406.70420000015</v>
      </c>
    </row>
    <row r="80" spans="1:18" ht="39.6" customHeight="1" x14ac:dyDescent="0.3">
      <c r="A80" s="2" t="s">
        <v>111</v>
      </c>
      <c r="B80" s="2" t="s">
        <v>107</v>
      </c>
      <c r="C80" s="2" t="s">
        <v>35</v>
      </c>
      <c r="D80" s="23" t="s">
        <v>476</v>
      </c>
      <c r="E80" s="33">
        <v>38.299999999999997</v>
      </c>
      <c r="F80" s="2">
        <v>1979</v>
      </c>
      <c r="G80" s="14"/>
      <c r="H80" s="14" t="s">
        <v>191</v>
      </c>
      <c r="I80" s="37" t="s">
        <v>379</v>
      </c>
      <c r="J80" s="14" t="s">
        <v>406</v>
      </c>
      <c r="K80" s="19" t="s">
        <v>448</v>
      </c>
      <c r="L80" s="19">
        <v>3226.9</v>
      </c>
      <c r="M80" s="20">
        <v>3118.19</v>
      </c>
      <c r="N80" s="21">
        <f t="shared" si="5"/>
        <v>119426.677</v>
      </c>
      <c r="O80" s="21">
        <f t="shared" si="6"/>
        <v>123590.26999999999</v>
      </c>
      <c r="P80" s="32">
        <f t="shared" si="7"/>
        <v>155254.6801</v>
      </c>
      <c r="Q80" s="41">
        <f t="shared" si="8"/>
        <v>170780.14811000001</v>
      </c>
      <c r="R80" s="21">
        <f t="shared" si="9"/>
        <v>160667.351</v>
      </c>
    </row>
    <row r="81" spans="1:18" ht="39.6" customHeight="1" x14ac:dyDescent="0.3">
      <c r="A81" s="2" t="s">
        <v>112</v>
      </c>
      <c r="B81" s="2" t="s">
        <v>113</v>
      </c>
      <c r="C81" s="2" t="s">
        <v>35</v>
      </c>
      <c r="D81" s="23" t="s">
        <v>476</v>
      </c>
      <c r="E81" s="33">
        <v>1586.22</v>
      </c>
      <c r="F81" s="2">
        <v>1991</v>
      </c>
      <c r="G81" s="14" t="s">
        <v>186</v>
      </c>
      <c r="H81" s="14" t="s">
        <v>191</v>
      </c>
      <c r="I81" s="37" t="s">
        <v>380</v>
      </c>
      <c r="J81" s="14" t="s">
        <v>406</v>
      </c>
      <c r="K81" s="19" t="s">
        <v>442</v>
      </c>
      <c r="L81" s="19">
        <v>4338.2700000000004</v>
      </c>
      <c r="M81" s="20">
        <v>4217.1000000000004</v>
      </c>
      <c r="N81" s="21">
        <f t="shared" si="5"/>
        <v>6689248.3620000007</v>
      </c>
      <c r="O81" s="21">
        <f t="shared" si="6"/>
        <v>6881450.6394000007</v>
      </c>
      <c r="P81" s="32">
        <f t="shared" si="7"/>
        <v>8696022.8706000019</v>
      </c>
      <c r="Q81" s="41">
        <f t="shared" si="8"/>
        <v>9565625.1576600038</v>
      </c>
      <c r="R81" s="21">
        <f t="shared" si="9"/>
        <v>8945885.831220001</v>
      </c>
    </row>
    <row r="82" spans="1:18" ht="39.6" customHeight="1" x14ac:dyDescent="0.3">
      <c r="A82" s="2" t="s">
        <v>114</v>
      </c>
      <c r="B82" s="2" t="s">
        <v>107</v>
      </c>
      <c r="C82" s="2" t="s">
        <v>35</v>
      </c>
      <c r="D82" s="23" t="s">
        <v>476</v>
      </c>
      <c r="E82" s="33">
        <v>14.34</v>
      </c>
      <c r="F82" s="2">
        <v>1979</v>
      </c>
      <c r="G82" s="14"/>
      <c r="H82" s="14" t="s">
        <v>191</v>
      </c>
      <c r="I82" s="37" t="s">
        <v>381</v>
      </c>
      <c r="J82" s="14" t="s">
        <v>406</v>
      </c>
      <c r="K82" s="19" t="s">
        <v>448</v>
      </c>
      <c r="L82" s="19">
        <v>3226.9</v>
      </c>
      <c r="M82" s="20">
        <v>3118.19</v>
      </c>
      <c r="N82" s="21">
        <f t="shared" si="5"/>
        <v>44714.844599999997</v>
      </c>
      <c r="O82" s="21">
        <f t="shared" si="6"/>
        <v>46273.745999999999</v>
      </c>
      <c r="P82" s="32">
        <f t="shared" si="7"/>
        <v>58129.297979999996</v>
      </c>
      <c r="Q82" s="41">
        <f t="shared" si="8"/>
        <v>63942.227778</v>
      </c>
      <c r="R82" s="21">
        <f t="shared" si="9"/>
        <v>60155.8698</v>
      </c>
    </row>
    <row r="83" spans="1:18" ht="39.6" customHeight="1" x14ac:dyDescent="0.3">
      <c r="A83" s="2" t="s">
        <v>115</v>
      </c>
      <c r="B83" s="2" t="s">
        <v>293</v>
      </c>
      <c r="C83" s="2" t="s">
        <v>35</v>
      </c>
      <c r="D83" s="23" t="s">
        <v>476</v>
      </c>
      <c r="E83" s="33">
        <v>164.01</v>
      </c>
      <c r="F83" s="2">
        <v>1982</v>
      </c>
      <c r="G83" s="14" t="s">
        <v>186</v>
      </c>
      <c r="H83" s="14" t="s">
        <v>191</v>
      </c>
      <c r="I83" s="37" t="s">
        <v>382</v>
      </c>
      <c r="J83" s="14" t="s">
        <v>406</v>
      </c>
      <c r="K83" s="19" t="s">
        <v>459</v>
      </c>
      <c r="L83" s="19">
        <v>2583.17</v>
      </c>
      <c r="M83" s="20">
        <v>2487.4499999999998</v>
      </c>
      <c r="N83" s="21">
        <f t="shared" si="5"/>
        <v>407966.67449999996</v>
      </c>
      <c r="O83" s="21">
        <f t="shared" si="6"/>
        <v>423665.71169999999</v>
      </c>
      <c r="P83" s="32">
        <f t="shared" si="7"/>
        <v>530356.67684999993</v>
      </c>
      <c r="Q83" s="41">
        <f t="shared" si="8"/>
        <v>583392.34453499992</v>
      </c>
      <c r="R83" s="21">
        <f t="shared" si="9"/>
        <v>550765.42521000002</v>
      </c>
    </row>
    <row r="84" spans="1:18" ht="39.6" customHeight="1" x14ac:dyDescent="0.3">
      <c r="A84" s="2" t="s">
        <v>116</v>
      </c>
      <c r="B84" s="2" t="s">
        <v>293</v>
      </c>
      <c r="C84" s="2" t="s">
        <v>35</v>
      </c>
      <c r="D84" s="23" t="s">
        <v>476</v>
      </c>
      <c r="E84" s="33">
        <v>84.4</v>
      </c>
      <c r="F84" s="2">
        <v>1967</v>
      </c>
      <c r="G84" s="14" t="s">
        <v>186</v>
      </c>
      <c r="H84" s="14" t="s">
        <v>191</v>
      </c>
      <c r="I84" s="37" t="s">
        <v>383</v>
      </c>
      <c r="J84" s="14" t="s">
        <v>406</v>
      </c>
      <c r="K84" s="19" t="s">
        <v>460</v>
      </c>
      <c r="L84" s="19">
        <v>2398.2600000000002</v>
      </c>
      <c r="M84" s="20">
        <v>2487.4499999999998</v>
      </c>
      <c r="N84" s="21">
        <f t="shared" si="5"/>
        <v>209940.78</v>
      </c>
      <c r="O84" s="21">
        <f t="shared" si="6"/>
        <v>202413.14400000003</v>
      </c>
      <c r="P84" s="32">
        <f t="shared" si="7"/>
        <v>272923.01400000002</v>
      </c>
      <c r="Q84" s="41">
        <f t="shared" si="8"/>
        <v>300215.31540000008</v>
      </c>
      <c r="R84" s="21">
        <f t="shared" si="9"/>
        <v>263137.08720000007</v>
      </c>
    </row>
    <row r="85" spans="1:18" ht="39.6" customHeight="1" x14ac:dyDescent="0.3">
      <c r="A85" s="2" t="s">
        <v>117</v>
      </c>
      <c r="B85" s="2" t="s">
        <v>107</v>
      </c>
      <c r="C85" s="2" t="s">
        <v>46</v>
      </c>
      <c r="D85" s="23" t="s">
        <v>477</v>
      </c>
      <c r="E85" s="33">
        <v>677.82</v>
      </c>
      <c r="F85" s="2">
        <v>1979</v>
      </c>
      <c r="G85" s="14" t="s">
        <v>186</v>
      </c>
      <c r="H85" s="14" t="s">
        <v>191</v>
      </c>
      <c r="I85" s="37" t="s">
        <v>384</v>
      </c>
      <c r="J85" s="14" t="s">
        <v>406</v>
      </c>
      <c r="K85" s="19" t="s">
        <v>448</v>
      </c>
      <c r="L85" s="19">
        <v>3226.9</v>
      </c>
      <c r="M85" s="20">
        <v>3118.19</v>
      </c>
      <c r="N85" s="21">
        <f t="shared" si="5"/>
        <v>2113571.5458</v>
      </c>
      <c r="O85" s="21">
        <f t="shared" si="6"/>
        <v>2187257.358</v>
      </c>
      <c r="P85" s="32">
        <f t="shared" si="7"/>
        <v>2747643.00954</v>
      </c>
      <c r="Q85" s="41">
        <f t="shared" si="8"/>
        <v>3022407.3104940001</v>
      </c>
      <c r="R85" s="21">
        <f t="shared" si="9"/>
        <v>2843434.5654000002</v>
      </c>
    </row>
    <row r="86" spans="1:18" ht="39.6" customHeight="1" x14ac:dyDescent="0.3">
      <c r="A86" s="2" t="s">
        <v>118</v>
      </c>
      <c r="B86" s="2" t="s">
        <v>107</v>
      </c>
      <c r="C86" s="2" t="s">
        <v>46</v>
      </c>
      <c r="D86" s="23" t="s">
        <v>477</v>
      </c>
      <c r="E86" s="33">
        <v>38.14</v>
      </c>
      <c r="F86" s="2">
        <v>1979</v>
      </c>
      <c r="G86" s="14"/>
      <c r="H86" s="14" t="s">
        <v>191</v>
      </c>
      <c r="I86" s="37" t="s">
        <v>385</v>
      </c>
      <c r="J86" s="14" t="s">
        <v>406</v>
      </c>
      <c r="K86" s="19" t="s">
        <v>443</v>
      </c>
      <c r="L86" s="19">
        <v>1859.66</v>
      </c>
      <c r="M86" s="20">
        <v>1790.74</v>
      </c>
      <c r="N86" s="21">
        <f t="shared" si="5"/>
        <v>68298.823600000003</v>
      </c>
      <c r="O86" s="21">
        <f t="shared" si="6"/>
        <v>70927.432400000005</v>
      </c>
      <c r="P86" s="32">
        <f t="shared" si="7"/>
        <v>88788.470680000013</v>
      </c>
      <c r="Q86" s="41">
        <f t="shared" si="8"/>
        <v>97667.317748000016</v>
      </c>
      <c r="R86" s="21">
        <f t="shared" si="9"/>
        <v>92205.662120000008</v>
      </c>
    </row>
    <row r="87" spans="1:18" ht="39.6" customHeight="1" x14ac:dyDescent="0.3">
      <c r="A87" s="2" t="s">
        <v>119</v>
      </c>
      <c r="B87" s="2" t="s">
        <v>107</v>
      </c>
      <c r="C87" s="2" t="s">
        <v>46</v>
      </c>
      <c r="D87" s="23" t="s">
        <v>477</v>
      </c>
      <c r="E87" s="33">
        <v>452.75</v>
      </c>
      <c r="F87" s="2">
        <v>1979</v>
      </c>
      <c r="G87" s="14" t="s">
        <v>186</v>
      </c>
      <c r="H87" s="14" t="s">
        <v>191</v>
      </c>
      <c r="I87" s="37" t="s">
        <v>429</v>
      </c>
      <c r="J87" s="14" t="s">
        <v>406</v>
      </c>
      <c r="K87" s="19" t="s">
        <v>448</v>
      </c>
      <c r="L87" s="19">
        <v>3226.9</v>
      </c>
      <c r="M87" s="20">
        <v>3118.19</v>
      </c>
      <c r="N87" s="21">
        <f t="shared" ref="N87:N129" si="10">E87*M87</f>
        <v>1411760.5225</v>
      </c>
      <c r="O87" s="21">
        <f t="shared" si="6"/>
        <v>1460978.9750000001</v>
      </c>
      <c r="P87" s="32">
        <f t="shared" si="7"/>
        <v>1835288.67925</v>
      </c>
      <c r="Q87" s="41">
        <f t="shared" si="8"/>
        <v>2018817.5471750002</v>
      </c>
      <c r="R87" s="21">
        <f t="shared" si="9"/>
        <v>1899272.6675000002</v>
      </c>
    </row>
    <row r="88" spans="1:18" ht="39.6" customHeight="1" x14ac:dyDescent="0.3">
      <c r="A88" s="2" t="s">
        <v>120</v>
      </c>
      <c r="B88" s="2" t="s">
        <v>121</v>
      </c>
      <c r="C88" s="2" t="s">
        <v>46</v>
      </c>
      <c r="D88" s="23" t="s">
        <v>477</v>
      </c>
      <c r="E88" s="33">
        <v>48.87</v>
      </c>
      <c r="F88" s="2">
        <v>1979</v>
      </c>
      <c r="G88" s="14" t="s">
        <v>186</v>
      </c>
      <c r="H88" s="14" t="s">
        <v>191</v>
      </c>
      <c r="I88" s="37" t="s">
        <v>386</v>
      </c>
      <c r="J88" s="14" t="s">
        <v>406</v>
      </c>
      <c r="K88" s="19" t="s">
        <v>448</v>
      </c>
      <c r="L88" s="19">
        <v>3226.9</v>
      </c>
      <c r="M88" s="20">
        <v>3118.19</v>
      </c>
      <c r="N88" s="21">
        <f t="shared" si="10"/>
        <v>152385.94529999999</v>
      </c>
      <c r="O88" s="21">
        <f t="shared" si="6"/>
        <v>157698.603</v>
      </c>
      <c r="P88" s="32">
        <f t="shared" si="7"/>
        <v>198101.72889</v>
      </c>
      <c r="Q88" s="41">
        <f t="shared" si="8"/>
        <v>217911.90177900001</v>
      </c>
      <c r="R88" s="21">
        <f t="shared" si="9"/>
        <v>205008.1839</v>
      </c>
    </row>
    <row r="89" spans="1:18" ht="39.6" customHeight="1" x14ac:dyDescent="0.3">
      <c r="A89" s="2" t="s">
        <v>122</v>
      </c>
      <c r="B89" s="2" t="s">
        <v>107</v>
      </c>
      <c r="C89" s="2" t="s">
        <v>46</v>
      </c>
      <c r="D89" s="23" t="s">
        <v>477</v>
      </c>
      <c r="E89" s="33">
        <v>558.13</v>
      </c>
      <c r="F89" s="2">
        <v>1979</v>
      </c>
      <c r="G89" s="14" t="s">
        <v>186</v>
      </c>
      <c r="H89" s="14" t="s">
        <v>191</v>
      </c>
      <c r="I89" s="37" t="s">
        <v>387</v>
      </c>
      <c r="J89" s="14" t="s">
        <v>406</v>
      </c>
      <c r="K89" s="19" t="s">
        <v>448</v>
      </c>
      <c r="L89" s="19">
        <v>3226.9</v>
      </c>
      <c r="M89" s="20">
        <v>3118.19</v>
      </c>
      <c r="N89" s="21">
        <f t="shared" si="10"/>
        <v>1740355.3847000001</v>
      </c>
      <c r="O89" s="21">
        <f t="shared" si="6"/>
        <v>1801029.6969999999</v>
      </c>
      <c r="P89" s="32">
        <f t="shared" si="7"/>
        <v>2262462.0001100004</v>
      </c>
      <c r="Q89" s="41">
        <f t="shared" si="8"/>
        <v>2488708.2001210004</v>
      </c>
      <c r="R89" s="21">
        <f t="shared" si="9"/>
        <v>2341338.6061</v>
      </c>
    </row>
    <row r="90" spans="1:18" ht="39.6" customHeight="1" x14ac:dyDescent="0.3">
      <c r="A90" s="2" t="s">
        <v>180</v>
      </c>
      <c r="B90" s="2" t="s">
        <v>524</v>
      </c>
      <c r="C90" s="2" t="s">
        <v>167</v>
      </c>
      <c r="D90" s="23" t="s">
        <v>488</v>
      </c>
      <c r="E90" s="33">
        <v>2055.7399999999998</v>
      </c>
      <c r="F90" s="2">
        <v>1977</v>
      </c>
      <c r="G90" s="14" t="s">
        <v>300</v>
      </c>
      <c r="H90" s="14" t="s">
        <v>190</v>
      </c>
      <c r="I90" s="37" t="s">
        <v>388</v>
      </c>
      <c r="J90" s="14" t="s">
        <v>414</v>
      </c>
      <c r="K90" s="19" t="s">
        <v>433</v>
      </c>
      <c r="L90" s="19">
        <v>2535.3000000000002</v>
      </c>
      <c r="M90" s="20">
        <v>2466.6999999999998</v>
      </c>
      <c r="N90" s="21">
        <f t="shared" si="10"/>
        <v>5070893.8579999991</v>
      </c>
      <c r="O90" s="21">
        <f t="shared" si="6"/>
        <v>5211917.6219999995</v>
      </c>
      <c r="P90" s="32">
        <f t="shared" si="7"/>
        <v>6592162.015399999</v>
      </c>
      <c r="Q90" s="41">
        <f t="shared" si="8"/>
        <v>7251378.2169399997</v>
      </c>
      <c r="R90" s="21">
        <f t="shared" si="9"/>
        <v>6775492.9085999997</v>
      </c>
    </row>
    <row r="91" spans="1:18" ht="39.6" customHeight="1" x14ac:dyDescent="0.3">
      <c r="A91" s="2" t="s">
        <v>181</v>
      </c>
      <c r="B91" s="2" t="s">
        <v>525</v>
      </c>
      <c r="C91" s="2" t="s">
        <v>167</v>
      </c>
      <c r="D91" s="23" t="s">
        <v>488</v>
      </c>
      <c r="E91" s="33">
        <v>492.78</v>
      </c>
      <c r="F91" s="2">
        <v>1977</v>
      </c>
      <c r="G91" s="14" t="s">
        <v>504</v>
      </c>
      <c r="H91" s="14" t="s">
        <v>190</v>
      </c>
      <c r="I91" s="37" t="s">
        <v>389</v>
      </c>
      <c r="J91" s="14" t="s">
        <v>406</v>
      </c>
      <c r="K91" s="19" t="s">
        <v>448</v>
      </c>
      <c r="L91" s="19">
        <v>3226.9</v>
      </c>
      <c r="M91" s="20">
        <v>3118.19</v>
      </c>
      <c r="N91" s="21">
        <f t="shared" si="10"/>
        <v>1536581.6682</v>
      </c>
      <c r="O91" s="21">
        <f t="shared" si="6"/>
        <v>1590151.7819999999</v>
      </c>
      <c r="P91" s="32">
        <f t="shared" si="7"/>
        <v>1997556.16866</v>
      </c>
      <c r="Q91" s="41">
        <f t="shared" si="8"/>
        <v>2197311.785526</v>
      </c>
      <c r="R91" s="21">
        <f t="shared" si="9"/>
        <v>2067197.3166</v>
      </c>
    </row>
    <row r="92" spans="1:18" ht="39.6" customHeight="1" x14ac:dyDescent="0.3">
      <c r="A92" s="2" t="s">
        <v>182</v>
      </c>
      <c r="B92" s="2" t="s">
        <v>183</v>
      </c>
      <c r="C92" s="2" t="s">
        <v>167</v>
      </c>
      <c r="D92" s="23" t="s">
        <v>488</v>
      </c>
      <c r="E92" s="33">
        <v>3195.95</v>
      </c>
      <c r="F92" s="2">
        <v>2012</v>
      </c>
      <c r="G92" s="14" t="s">
        <v>302</v>
      </c>
      <c r="H92" s="14" t="s">
        <v>190</v>
      </c>
      <c r="I92" s="37" t="s">
        <v>390</v>
      </c>
      <c r="J92" s="14" t="s">
        <v>406</v>
      </c>
      <c r="K92" s="19" t="s">
        <v>461</v>
      </c>
      <c r="L92" s="19">
        <v>4500.6899999999996</v>
      </c>
      <c r="M92" s="20">
        <v>4299.8999999999996</v>
      </c>
      <c r="N92" s="21">
        <f t="shared" si="10"/>
        <v>13742265.404999997</v>
      </c>
      <c r="O92" s="21">
        <f t="shared" si="6"/>
        <v>14383980.205499997</v>
      </c>
      <c r="P92" s="32">
        <f t="shared" si="7"/>
        <v>17864945.026499998</v>
      </c>
      <c r="Q92" s="41">
        <f t="shared" si="8"/>
        <v>19651439.529149998</v>
      </c>
      <c r="R92" s="21">
        <f t="shared" si="9"/>
        <v>18699174.267149996</v>
      </c>
    </row>
    <row r="93" spans="1:18" ht="39.6" customHeight="1" x14ac:dyDescent="0.3">
      <c r="A93" s="2" t="s">
        <v>123</v>
      </c>
      <c r="B93" s="2" t="s">
        <v>124</v>
      </c>
      <c r="C93" s="2" t="s">
        <v>60</v>
      </c>
      <c r="D93" s="23" t="s">
        <v>478</v>
      </c>
      <c r="E93" s="33">
        <v>685.22</v>
      </c>
      <c r="F93" s="2">
        <v>1968</v>
      </c>
      <c r="G93" s="14" t="s">
        <v>186</v>
      </c>
      <c r="H93" s="14" t="s">
        <v>231</v>
      </c>
      <c r="I93" s="37" t="s">
        <v>323</v>
      </c>
      <c r="J93" s="14" t="s">
        <v>406</v>
      </c>
      <c r="K93" s="19" t="s">
        <v>443</v>
      </c>
      <c r="L93" s="19">
        <v>1859.66</v>
      </c>
      <c r="M93" s="20">
        <v>1790.74</v>
      </c>
      <c r="N93" s="21">
        <f t="shared" si="10"/>
        <v>1227050.8628</v>
      </c>
      <c r="O93" s="21">
        <f t="shared" si="6"/>
        <v>1274276.2252000002</v>
      </c>
      <c r="P93" s="32">
        <f t="shared" si="7"/>
        <v>1595166.12164</v>
      </c>
      <c r="Q93" s="41">
        <f t="shared" si="8"/>
        <v>1754682.7338040001</v>
      </c>
      <c r="R93" s="21">
        <f t="shared" si="9"/>
        <v>1656559.0927600004</v>
      </c>
    </row>
    <row r="94" spans="1:18" ht="39.6" customHeight="1" x14ac:dyDescent="0.3">
      <c r="A94" s="2" t="s">
        <v>125</v>
      </c>
      <c r="B94" s="2" t="s">
        <v>126</v>
      </c>
      <c r="C94" s="2" t="s">
        <v>60</v>
      </c>
      <c r="D94" s="23" t="s">
        <v>478</v>
      </c>
      <c r="E94" s="33">
        <v>125.43</v>
      </c>
      <c r="F94" s="2">
        <v>1968</v>
      </c>
      <c r="G94" s="14"/>
      <c r="H94" s="14" t="s">
        <v>231</v>
      </c>
      <c r="I94" s="37" t="s">
        <v>322</v>
      </c>
      <c r="J94" s="14" t="s">
        <v>408</v>
      </c>
      <c r="K94" s="19" t="s">
        <v>448</v>
      </c>
      <c r="L94" s="19">
        <v>3226.9</v>
      </c>
      <c r="M94" s="20">
        <v>3118.19</v>
      </c>
      <c r="N94" s="21">
        <f t="shared" si="10"/>
        <v>391114.57170000003</v>
      </c>
      <c r="O94" s="21">
        <f t="shared" si="6"/>
        <v>404750.06700000004</v>
      </c>
      <c r="P94" s="32">
        <f t="shared" si="7"/>
        <v>508448.94321000006</v>
      </c>
      <c r="Q94" s="41">
        <f t="shared" si="8"/>
        <v>559293.83753100014</v>
      </c>
      <c r="R94" s="21">
        <f t="shared" si="9"/>
        <v>526175.08710000012</v>
      </c>
    </row>
    <row r="95" spans="1:18" ht="39.6" customHeight="1" x14ac:dyDescent="0.3">
      <c r="A95" s="2" t="s">
        <v>127</v>
      </c>
      <c r="B95" s="2" t="s">
        <v>294</v>
      </c>
      <c r="C95" s="2" t="s">
        <v>60</v>
      </c>
      <c r="D95" s="23" t="s">
        <v>478</v>
      </c>
      <c r="E95" s="33">
        <v>53.18</v>
      </c>
      <c r="F95" s="2">
        <v>1968</v>
      </c>
      <c r="G95" s="14" t="s">
        <v>186</v>
      </c>
      <c r="H95" s="14" t="s">
        <v>231</v>
      </c>
      <c r="I95" s="37" t="s">
        <v>324</v>
      </c>
      <c r="J95" s="14" t="s">
        <v>406</v>
      </c>
      <c r="K95" s="19" t="s">
        <v>448</v>
      </c>
      <c r="L95" s="19">
        <v>3226.9</v>
      </c>
      <c r="M95" s="20">
        <v>3118.19</v>
      </c>
      <c r="N95" s="21">
        <f t="shared" si="10"/>
        <v>165825.34419999999</v>
      </c>
      <c r="O95" s="21">
        <f t="shared" si="6"/>
        <v>171606.54200000002</v>
      </c>
      <c r="P95" s="32">
        <f t="shared" si="7"/>
        <v>215572.94746</v>
      </c>
      <c r="Q95" s="41">
        <f t="shared" si="8"/>
        <v>237130.24220600002</v>
      </c>
      <c r="R95" s="21">
        <f t="shared" si="9"/>
        <v>223088.50460000001</v>
      </c>
    </row>
    <row r="96" spans="1:18" ht="39.6" customHeight="1" x14ac:dyDescent="0.3">
      <c r="A96" s="2" t="s">
        <v>128</v>
      </c>
      <c r="B96" s="2" t="s">
        <v>295</v>
      </c>
      <c r="C96" s="2" t="s">
        <v>81</v>
      </c>
      <c r="D96" s="23" t="s">
        <v>482</v>
      </c>
      <c r="E96" s="33">
        <v>105.78</v>
      </c>
      <c r="F96" s="2">
        <v>1970</v>
      </c>
      <c r="G96" s="14"/>
      <c r="H96" s="14" t="s">
        <v>190</v>
      </c>
      <c r="I96" s="37" t="s">
        <v>330</v>
      </c>
      <c r="J96" s="14" t="s">
        <v>406</v>
      </c>
      <c r="K96" s="19" t="s">
        <v>453</v>
      </c>
      <c r="L96" s="19">
        <v>2082.14</v>
      </c>
      <c r="M96" s="20">
        <v>1960.5</v>
      </c>
      <c r="N96" s="21">
        <f t="shared" si="10"/>
        <v>207381.69</v>
      </c>
      <c r="O96" s="21">
        <f t="shared" si="6"/>
        <v>220248.76919999998</v>
      </c>
      <c r="P96" s="32">
        <f t="shared" si="7"/>
        <v>269596.19699999999</v>
      </c>
      <c r="Q96" s="41">
        <f t="shared" si="8"/>
        <v>296555.81670000002</v>
      </c>
      <c r="R96" s="21">
        <f t="shared" si="9"/>
        <v>286323.39996000001</v>
      </c>
    </row>
    <row r="97" spans="1:18" ht="39.6" customHeight="1" x14ac:dyDescent="0.3">
      <c r="A97" s="2" t="s">
        <v>129</v>
      </c>
      <c r="B97" s="2" t="s">
        <v>130</v>
      </c>
      <c r="C97" s="2" t="s">
        <v>81</v>
      </c>
      <c r="D97" s="23" t="s">
        <v>482</v>
      </c>
      <c r="E97" s="33">
        <v>889.56</v>
      </c>
      <c r="F97" s="2">
        <v>1970</v>
      </c>
      <c r="G97" s="14" t="s">
        <v>186</v>
      </c>
      <c r="H97" s="14" t="s">
        <v>190</v>
      </c>
      <c r="I97" s="37" t="s">
        <v>331</v>
      </c>
      <c r="J97" s="14" t="s">
        <v>406</v>
      </c>
      <c r="K97" s="19" t="s">
        <v>448</v>
      </c>
      <c r="L97" s="19">
        <v>3226.9</v>
      </c>
      <c r="M97" s="20">
        <v>3118.19</v>
      </c>
      <c r="N97" s="21">
        <f t="shared" si="10"/>
        <v>2773817.0963999997</v>
      </c>
      <c r="O97" s="21">
        <f t="shared" si="6"/>
        <v>2870521.1639999999</v>
      </c>
      <c r="P97" s="32">
        <f t="shared" si="7"/>
        <v>3605962.2253199997</v>
      </c>
      <c r="Q97" s="41">
        <f t="shared" si="8"/>
        <v>3966558.4478520001</v>
      </c>
      <c r="R97" s="21">
        <f t="shared" si="9"/>
        <v>3731677.5131999999</v>
      </c>
    </row>
    <row r="98" spans="1:18" ht="39.6" customHeight="1" x14ac:dyDescent="0.3">
      <c r="A98" s="2" t="s">
        <v>131</v>
      </c>
      <c r="B98" s="2" t="s">
        <v>521</v>
      </c>
      <c r="C98" s="2" t="s">
        <v>81</v>
      </c>
      <c r="D98" s="23" t="s">
        <v>482</v>
      </c>
      <c r="E98" s="33">
        <v>1506.17</v>
      </c>
      <c r="F98" s="2">
        <v>1975</v>
      </c>
      <c r="G98" s="14" t="s">
        <v>186</v>
      </c>
      <c r="H98" s="14" t="s">
        <v>190</v>
      </c>
      <c r="I98" s="37" t="s">
        <v>332</v>
      </c>
      <c r="J98" s="14" t="s">
        <v>406</v>
      </c>
      <c r="K98" s="19" t="s">
        <v>456</v>
      </c>
      <c r="L98" s="19">
        <v>2166.91</v>
      </c>
      <c r="M98" s="20">
        <v>1937.08</v>
      </c>
      <c r="N98" s="21">
        <f t="shared" si="10"/>
        <v>2917571.7836000002</v>
      </c>
      <c r="O98" s="21">
        <f t="shared" si="6"/>
        <v>3263734.8347</v>
      </c>
      <c r="P98" s="32">
        <f t="shared" si="7"/>
        <v>3792843.3186800005</v>
      </c>
      <c r="Q98" s="41">
        <f t="shared" si="8"/>
        <v>4172127.6505480008</v>
      </c>
      <c r="R98" s="21">
        <f t="shared" si="9"/>
        <v>4242855.2851100005</v>
      </c>
    </row>
    <row r="99" spans="1:18" ht="39.6" customHeight="1" x14ac:dyDescent="0.3">
      <c r="A99" s="2" t="s">
        <v>132</v>
      </c>
      <c r="B99" s="2" t="s">
        <v>133</v>
      </c>
      <c r="C99" s="2" t="s">
        <v>81</v>
      </c>
      <c r="D99" s="23" t="s">
        <v>482</v>
      </c>
      <c r="E99" s="33">
        <v>30.16</v>
      </c>
      <c r="F99" s="2">
        <v>1975</v>
      </c>
      <c r="G99" s="14"/>
      <c r="H99" s="14" t="s">
        <v>190</v>
      </c>
      <c r="I99" s="37" t="s">
        <v>333</v>
      </c>
      <c r="J99" s="14" t="s">
        <v>406</v>
      </c>
      <c r="K99" s="19" t="s">
        <v>446</v>
      </c>
      <c r="L99" s="19">
        <v>2533.8200000000002</v>
      </c>
      <c r="M99" s="20">
        <v>2439.9299999999998</v>
      </c>
      <c r="N99" s="21">
        <f t="shared" si="10"/>
        <v>73588.288799999995</v>
      </c>
      <c r="O99" s="21">
        <f t="shared" si="6"/>
        <v>76420.011200000008</v>
      </c>
      <c r="P99" s="32">
        <f t="shared" si="7"/>
        <v>95664.775439999998</v>
      </c>
      <c r="Q99" s="41">
        <f t="shared" si="8"/>
        <v>105231.25298400001</v>
      </c>
      <c r="R99" s="21">
        <f t="shared" si="9"/>
        <v>99346.014560000011</v>
      </c>
    </row>
    <row r="100" spans="1:18" ht="39.6" customHeight="1" x14ac:dyDescent="0.3">
      <c r="A100" s="2" t="s">
        <v>215</v>
      </c>
      <c r="B100" s="2" t="s">
        <v>216</v>
      </c>
      <c r="C100" s="2" t="s">
        <v>98</v>
      </c>
      <c r="D100" s="23" t="s">
        <v>483</v>
      </c>
      <c r="E100" s="33">
        <v>9.42</v>
      </c>
      <c r="F100" s="2"/>
      <c r="G100" s="14" t="s">
        <v>199</v>
      </c>
      <c r="H100" s="14" t="s">
        <v>198</v>
      </c>
      <c r="I100" s="37" t="s">
        <v>353</v>
      </c>
      <c r="J100" s="14" t="s">
        <v>406</v>
      </c>
      <c r="K100" s="19" t="s">
        <v>462</v>
      </c>
      <c r="L100" s="19">
        <v>2424.94</v>
      </c>
      <c r="M100" s="20">
        <v>2295.7399999999998</v>
      </c>
      <c r="N100" s="21">
        <f t="shared" si="10"/>
        <v>21625.870799999997</v>
      </c>
      <c r="O100" s="21">
        <f t="shared" si="6"/>
        <v>22842.934799999999</v>
      </c>
      <c r="P100" s="32">
        <f t="shared" si="7"/>
        <v>28113.632039999997</v>
      </c>
      <c r="Q100" s="41">
        <f t="shared" si="8"/>
        <v>30924.995243999998</v>
      </c>
      <c r="R100" s="21">
        <f t="shared" si="9"/>
        <v>29695.81524</v>
      </c>
    </row>
    <row r="101" spans="1:18" ht="39.6" customHeight="1" x14ac:dyDescent="0.3">
      <c r="A101" s="2" t="s">
        <v>217</v>
      </c>
      <c r="B101" s="2" t="s">
        <v>218</v>
      </c>
      <c r="C101" s="2" t="s">
        <v>27</v>
      </c>
      <c r="D101" s="23" t="s">
        <v>475</v>
      </c>
      <c r="E101" s="33">
        <v>117.26</v>
      </c>
      <c r="F101" s="2">
        <v>1980</v>
      </c>
      <c r="G101" s="14"/>
      <c r="H101" s="14" t="s">
        <v>190</v>
      </c>
      <c r="I101" s="37" t="s">
        <v>306</v>
      </c>
      <c r="J101" s="14" t="s">
        <v>406</v>
      </c>
      <c r="K101" s="19" t="s">
        <v>444</v>
      </c>
      <c r="L101" s="19">
        <v>1566.92</v>
      </c>
      <c r="M101" s="20">
        <v>1572.59</v>
      </c>
      <c r="N101" s="21">
        <f t="shared" si="10"/>
        <v>184401.90340000001</v>
      </c>
      <c r="O101" s="21">
        <f t="shared" si="6"/>
        <v>183737.03920000003</v>
      </c>
      <c r="P101" s="32">
        <f t="shared" si="7"/>
        <v>239722.47442000001</v>
      </c>
      <c r="Q101" s="41">
        <f t="shared" si="8"/>
        <v>263694.72186200006</v>
      </c>
      <c r="R101" s="21">
        <f t="shared" si="9"/>
        <v>238858.15096000006</v>
      </c>
    </row>
    <row r="102" spans="1:18" ht="39.6" customHeight="1" x14ac:dyDescent="0.3">
      <c r="A102" s="2" t="s">
        <v>219</v>
      </c>
      <c r="B102" s="2" t="s">
        <v>220</v>
      </c>
      <c r="C102" s="2" t="s">
        <v>46</v>
      </c>
      <c r="D102" s="23" t="s">
        <v>477</v>
      </c>
      <c r="E102" s="33">
        <v>373.79</v>
      </c>
      <c r="F102" s="2">
        <v>1982</v>
      </c>
      <c r="G102" s="14" t="s">
        <v>186</v>
      </c>
      <c r="H102" s="14" t="s">
        <v>191</v>
      </c>
      <c r="I102" s="37" t="s">
        <v>391</v>
      </c>
      <c r="J102" s="14" t="s">
        <v>406</v>
      </c>
      <c r="K102" s="19" t="s">
        <v>456</v>
      </c>
      <c r="L102" s="19">
        <v>2166.91</v>
      </c>
      <c r="M102" s="20">
        <v>1937.08</v>
      </c>
      <c r="N102" s="21">
        <f t="shared" si="10"/>
        <v>724061.13320000004</v>
      </c>
      <c r="O102" s="21">
        <f t="shared" si="6"/>
        <v>809969.28890000004</v>
      </c>
      <c r="P102" s="32">
        <f t="shared" si="7"/>
        <v>941279.47316000005</v>
      </c>
      <c r="Q102" s="41">
        <f t="shared" si="8"/>
        <v>1035407.4204760002</v>
      </c>
      <c r="R102" s="21">
        <f t="shared" si="9"/>
        <v>1052960.0755700001</v>
      </c>
    </row>
    <row r="103" spans="1:18" ht="39.6" customHeight="1" x14ac:dyDescent="0.3">
      <c r="A103" s="2" t="s">
        <v>221</v>
      </c>
      <c r="B103" s="2" t="s">
        <v>526</v>
      </c>
      <c r="C103" s="2" t="s">
        <v>166</v>
      </c>
      <c r="D103" s="23" t="s">
        <v>474</v>
      </c>
      <c r="E103" s="33">
        <v>126.96</v>
      </c>
      <c r="F103" s="2">
        <v>1985</v>
      </c>
      <c r="G103" s="14"/>
      <c r="H103" s="14" t="s">
        <v>190</v>
      </c>
      <c r="I103" s="37" t="s">
        <v>335</v>
      </c>
      <c r="J103" s="14" t="s">
        <v>406</v>
      </c>
      <c r="K103" s="19" t="s">
        <v>444</v>
      </c>
      <c r="L103" s="19">
        <v>1566.92</v>
      </c>
      <c r="M103" s="20">
        <v>1572.59</v>
      </c>
      <c r="N103" s="21">
        <f t="shared" si="10"/>
        <v>199656.02639999997</v>
      </c>
      <c r="O103" s="21">
        <f t="shared" si="6"/>
        <v>198936.16320000001</v>
      </c>
      <c r="P103" s="32">
        <f t="shared" si="7"/>
        <v>259552.83431999997</v>
      </c>
      <c r="Q103" s="41">
        <f t="shared" si="8"/>
        <v>285508.11775199999</v>
      </c>
      <c r="R103" s="21">
        <f t="shared" si="9"/>
        <v>258617.01216000001</v>
      </c>
    </row>
    <row r="104" spans="1:18" ht="39.6" customHeight="1" x14ac:dyDescent="0.3">
      <c r="A104" s="2" t="s">
        <v>222</v>
      </c>
      <c r="B104" s="2" t="s">
        <v>527</v>
      </c>
      <c r="C104" s="2" t="s">
        <v>166</v>
      </c>
      <c r="D104" s="23" t="s">
        <v>474</v>
      </c>
      <c r="E104" s="33">
        <v>72.900000000000006</v>
      </c>
      <c r="F104" s="2">
        <v>1985</v>
      </c>
      <c r="G104" s="14"/>
      <c r="H104" s="14" t="s">
        <v>190</v>
      </c>
      <c r="I104" s="37" t="s">
        <v>335</v>
      </c>
      <c r="J104" s="14" t="s">
        <v>406</v>
      </c>
      <c r="K104" s="19" t="s">
        <v>444</v>
      </c>
      <c r="L104" s="19">
        <v>1566.92</v>
      </c>
      <c r="M104" s="20">
        <v>1572.59</v>
      </c>
      <c r="N104" s="21">
        <f t="shared" si="10"/>
        <v>114641.811</v>
      </c>
      <c r="O104" s="21">
        <f t="shared" si="6"/>
        <v>114228.46800000001</v>
      </c>
      <c r="P104" s="32">
        <f t="shared" si="7"/>
        <v>149034.35430000001</v>
      </c>
      <c r="Q104" s="41">
        <f t="shared" si="8"/>
        <v>163937.78973000002</v>
      </c>
      <c r="R104" s="21">
        <f t="shared" si="9"/>
        <v>148497.00840000002</v>
      </c>
    </row>
    <row r="105" spans="1:18" ht="39.6" customHeight="1" x14ac:dyDescent="0.3">
      <c r="A105" s="2" t="s">
        <v>223</v>
      </c>
      <c r="B105" s="2" t="s">
        <v>528</v>
      </c>
      <c r="C105" s="2" t="s">
        <v>166</v>
      </c>
      <c r="D105" s="23" t="s">
        <v>474</v>
      </c>
      <c r="E105" s="33">
        <v>127.14</v>
      </c>
      <c r="F105" s="2">
        <v>1985</v>
      </c>
      <c r="G105" s="14"/>
      <c r="H105" s="14" t="s">
        <v>190</v>
      </c>
      <c r="I105" s="37" t="s">
        <v>335</v>
      </c>
      <c r="J105" s="14" t="s">
        <v>406</v>
      </c>
      <c r="K105" s="19" t="s">
        <v>444</v>
      </c>
      <c r="L105" s="19">
        <v>1566.92</v>
      </c>
      <c r="M105" s="20">
        <v>1572.59</v>
      </c>
      <c r="N105" s="21">
        <f t="shared" si="10"/>
        <v>199939.0926</v>
      </c>
      <c r="O105" s="21">
        <f t="shared" si="6"/>
        <v>199218.20880000002</v>
      </c>
      <c r="P105" s="32">
        <f t="shared" si="7"/>
        <v>259920.82038000002</v>
      </c>
      <c r="Q105" s="41">
        <f t="shared" si="8"/>
        <v>285912.90241800004</v>
      </c>
      <c r="R105" s="21">
        <f t="shared" si="9"/>
        <v>258983.67144000003</v>
      </c>
    </row>
    <row r="106" spans="1:18" ht="39.6" customHeight="1" x14ac:dyDescent="0.3">
      <c r="A106" s="2" t="s">
        <v>224</v>
      </c>
      <c r="B106" s="2" t="s">
        <v>225</v>
      </c>
      <c r="C106" s="2" t="s">
        <v>27</v>
      </c>
      <c r="D106" s="23" t="s">
        <v>475</v>
      </c>
      <c r="E106" s="33">
        <v>106.81</v>
      </c>
      <c r="F106" s="2">
        <v>1980</v>
      </c>
      <c r="G106" s="14"/>
      <c r="H106" s="14" t="s">
        <v>190</v>
      </c>
      <c r="I106" s="37" t="s">
        <v>335</v>
      </c>
      <c r="J106" s="14" t="s">
        <v>406</v>
      </c>
      <c r="K106" s="19" t="s">
        <v>444</v>
      </c>
      <c r="L106" s="19">
        <v>1566.92</v>
      </c>
      <c r="M106" s="20">
        <v>1572.59</v>
      </c>
      <c r="N106" s="21">
        <f t="shared" si="10"/>
        <v>167968.33789999998</v>
      </c>
      <c r="O106" s="21">
        <f t="shared" si="6"/>
        <v>167362.72520000002</v>
      </c>
      <c r="P106" s="32">
        <f t="shared" si="7"/>
        <v>218358.83927</v>
      </c>
      <c r="Q106" s="41">
        <f t="shared" si="8"/>
        <v>240194.72319700001</v>
      </c>
      <c r="R106" s="21">
        <f t="shared" si="9"/>
        <v>217571.54276000004</v>
      </c>
    </row>
    <row r="107" spans="1:18" ht="39.6" customHeight="1" x14ac:dyDescent="0.3">
      <c r="A107" s="2" t="s">
        <v>226</v>
      </c>
      <c r="B107" s="2" t="s">
        <v>227</v>
      </c>
      <c r="C107" s="2" t="s">
        <v>35</v>
      </c>
      <c r="D107" s="23" t="s">
        <v>476</v>
      </c>
      <c r="E107" s="33">
        <v>739.26</v>
      </c>
      <c r="F107" s="2">
        <v>1978</v>
      </c>
      <c r="G107" s="14" t="s">
        <v>186</v>
      </c>
      <c r="H107" s="14" t="s">
        <v>191</v>
      </c>
      <c r="I107" s="37" t="s">
        <v>335</v>
      </c>
      <c r="J107" s="14" t="s">
        <v>406</v>
      </c>
      <c r="K107" s="19" t="s">
        <v>444</v>
      </c>
      <c r="L107" s="19">
        <v>1566.92</v>
      </c>
      <c r="M107" s="20">
        <v>1572.59</v>
      </c>
      <c r="N107" s="21">
        <f t="shared" si="10"/>
        <v>1162552.8833999999</v>
      </c>
      <c r="O107" s="21">
        <f t="shared" si="6"/>
        <v>1158361.2792</v>
      </c>
      <c r="P107" s="32">
        <f t="shared" si="7"/>
        <v>1511318.7484200001</v>
      </c>
      <c r="Q107" s="41">
        <f t="shared" si="8"/>
        <v>1662450.6232620003</v>
      </c>
      <c r="R107" s="21">
        <f t="shared" si="9"/>
        <v>1505869.6629600001</v>
      </c>
    </row>
    <row r="108" spans="1:18" ht="39.6" customHeight="1" x14ac:dyDescent="0.3">
      <c r="A108" s="2" t="s">
        <v>228</v>
      </c>
      <c r="B108" s="2" t="s">
        <v>225</v>
      </c>
      <c r="C108" s="2" t="s">
        <v>35</v>
      </c>
      <c r="D108" s="23" t="s">
        <v>476</v>
      </c>
      <c r="E108" s="33">
        <v>113.19</v>
      </c>
      <c r="F108" s="2">
        <v>1991</v>
      </c>
      <c r="G108" s="14" t="s">
        <v>186</v>
      </c>
      <c r="H108" s="14" t="s">
        <v>191</v>
      </c>
      <c r="I108" s="37" t="s">
        <v>335</v>
      </c>
      <c r="J108" s="14" t="s">
        <v>406</v>
      </c>
      <c r="K108" s="19" t="s">
        <v>444</v>
      </c>
      <c r="L108" s="19">
        <v>1566.92</v>
      </c>
      <c r="M108" s="20">
        <v>1572.59</v>
      </c>
      <c r="N108" s="21">
        <f t="shared" si="10"/>
        <v>178001.46209999998</v>
      </c>
      <c r="O108" s="21">
        <f t="shared" si="6"/>
        <v>177359.67480000001</v>
      </c>
      <c r="P108" s="32">
        <f t="shared" si="7"/>
        <v>231401.90072999996</v>
      </c>
      <c r="Q108" s="41">
        <f t="shared" si="8"/>
        <v>254542.09080299997</v>
      </c>
      <c r="R108" s="21">
        <f t="shared" si="9"/>
        <v>230567.57724000001</v>
      </c>
    </row>
    <row r="109" spans="1:18" ht="39.6" customHeight="1" x14ac:dyDescent="0.3">
      <c r="A109" s="2" t="s">
        <v>229</v>
      </c>
      <c r="B109" s="2" t="s">
        <v>230</v>
      </c>
      <c r="C109" s="2" t="s">
        <v>60</v>
      </c>
      <c r="D109" s="23" t="s">
        <v>478</v>
      </c>
      <c r="E109" s="33">
        <v>132.33000000000001</v>
      </c>
      <c r="F109" s="2">
        <v>1985</v>
      </c>
      <c r="G109" s="14"/>
      <c r="H109" s="14" t="s">
        <v>231</v>
      </c>
      <c r="I109" s="37" t="s">
        <v>335</v>
      </c>
      <c r="J109" s="14" t="s">
        <v>406</v>
      </c>
      <c r="K109" s="19" t="s">
        <v>460</v>
      </c>
      <c r="L109" s="19">
        <v>2398.2600000000002</v>
      </c>
      <c r="M109" s="20">
        <v>2309.39</v>
      </c>
      <c r="N109" s="21">
        <f t="shared" si="10"/>
        <v>305601.57870000001</v>
      </c>
      <c r="O109" s="21">
        <f t="shared" si="6"/>
        <v>317361.74580000003</v>
      </c>
      <c r="P109" s="32">
        <f t="shared" si="7"/>
        <v>397282.05231000006</v>
      </c>
      <c r="Q109" s="41">
        <f t="shared" si="8"/>
        <v>437010.25754100009</v>
      </c>
      <c r="R109" s="21">
        <f t="shared" si="9"/>
        <v>412570.26954000007</v>
      </c>
    </row>
    <row r="110" spans="1:18" ht="39.6" customHeight="1" x14ac:dyDescent="0.3">
      <c r="A110" s="2" t="s">
        <v>134</v>
      </c>
      <c r="B110" s="2" t="s">
        <v>296</v>
      </c>
      <c r="C110" s="2" t="s">
        <v>135</v>
      </c>
      <c r="D110" s="23" t="s">
        <v>484</v>
      </c>
      <c r="E110" s="33">
        <v>1013.42</v>
      </c>
      <c r="F110" s="2">
        <v>1951</v>
      </c>
      <c r="G110" s="14" t="s">
        <v>194</v>
      </c>
      <c r="H110" s="14" t="s">
        <v>193</v>
      </c>
      <c r="I110" s="39" t="s">
        <v>505</v>
      </c>
      <c r="J110" s="14" t="s">
        <v>404</v>
      </c>
      <c r="K110" s="19" t="s">
        <v>463</v>
      </c>
      <c r="L110" s="19">
        <v>4907.1499999999996</v>
      </c>
      <c r="M110" s="20">
        <v>4646.8900000000003</v>
      </c>
      <c r="N110" s="21">
        <f t="shared" si="10"/>
        <v>4709251.2637999998</v>
      </c>
      <c r="O110" s="21">
        <f t="shared" si="6"/>
        <v>4973003.9529999997</v>
      </c>
      <c r="P110" s="32">
        <f t="shared" si="7"/>
        <v>6122026.6429399997</v>
      </c>
      <c r="Q110" s="41">
        <f t="shared" si="8"/>
        <v>6734229.3072340004</v>
      </c>
      <c r="R110" s="21">
        <f t="shared" si="9"/>
        <v>6464905.1388999997</v>
      </c>
    </row>
    <row r="111" spans="1:18" ht="39.6" customHeight="1" x14ac:dyDescent="0.3">
      <c r="A111" s="2" t="s">
        <v>136</v>
      </c>
      <c r="B111" s="2" t="s">
        <v>297</v>
      </c>
      <c r="C111" s="2" t="s">
        <v>98</v>
      </c>
      <c r="D111" s="23" t="s">
        <v>483</v>
      </c>
      <c r="E111" s="33">
        <v>931.84</v>
      </c>
      <c r="F111" s="2">
        <v>2016</v>
      </c>
      <c r="G111" s="14" t="s">
        <v>186</v>
      </c>
      <c r="H111" s="14" t="s">
        <v>198</v>
      </c>
      <c r="I111" s="39" t="s">
        <v>506</v>
      </c>
      <c r="J111" s="14" t="s">
        <v>422</v>
      </c>
      <c r="K111" s="19" t="s">
        <v>463</v>
      </c>
      <c r="L111" s="19">
        <v>4907.1499999999996</v>
      </c>
      <c r="M111" s="20">
        <v>4646.8900000000003</v>
      </c>
      <c r="N111" s="21">
        <f t="shared" si="10"/>
        <v>4330157.9776000008</v>
      </c>
      <c r="O111" s="21">
        <f t="shared" si="6"/>
        <v>4572678.6559999995</v>
      </c>
      <c r="P111" s="32">
        <f t="shared" si="7"/>
        <v>5629205.3708800012</v>
      </c>
      <c r="Q111" s="41">
        <f t="shared" si="8"/>
        <v>6192125.9079680014</v>
      </c>
      <c r="R111" s="21">
        <f t="shared" si="9"/>
        <v>5944482.2527999999</v>
      </c>
    </row>
    <row r="112" spans="1:18" ht="39.6" customHeight="1" x14ac:dyDescent="0.3">
      <c r="A112" s="2" t="s">
        <v>137</v>
      </c>
      <c r="B112" s="2" t="s">
        <v>138</v>
      </c>
      <c r="C112" s="2" t="s">
        <v>139</v>
      </c>
      <c r="D112" s="23" t="s">
        <v>485</v>
      </c>
      <c r="E112" s="34">
        <v>2707</v>
      </c>
      <c r="F112" s="2">
        <v>1983</v>
      </c>
      <c r="G112" s="14" t="s">
        <v>194</v>
      </c>
      <c r="H112" s="14" t="s">
        <v>197</v>
      </c>
      <c r="I112" s="39" t="s">
        <v>507</v>
      </c>
      <c r="J112" s="14" t="s">
        <v>412</v>
      </c>
      <c r="K112" s="19" t="s">
        <v>464</v>
      </c>
      <c r="L112" s="19">
        <v>4686.83</v>
      </c>
      <c r="M112" s="20">
        <v>4438.25</v>
      </c>
      <c r="N112" s="21">
        <f t="shared" si="10"/>
        <v>12014342.75</v>
      </c>
      <c r="O112" s="21">
        <f t="shared" si="6"/>
        <v>12687248.810000001</v>
      </c>
      <c r="P112" s="32">
        <f t="shared" si="7"/>
        <v>15618645.575000001</v>
      </c>
      <c r="Q112" s="41">
        <f t="shared" si="8"/>
        <v>17180510.132500004</v>
      </c>
      <c r="R112" s="21">
        <f t="shared" si="9"/>
        <v>16493423.453000002</v>
      </c>
    </row>
    <row r="113" spans="1:18" ht="39.6" customHeight="1" x14ac:dyDescent="0.3">
      <c r="A113" s="2" t="s">
        <v>140</v>
      </c>
      <c r="B113" s="2" t="s">
        <v>141</v>
      </c>
      <c r="C113" s="2" t="s">
        <v>8</v>
      </c>
      <c r="D113" s="23" t="s">
        <v>473</v>
      </c>
      <c r="E113" s="33">
        <v>489.87</v>
      </c>
      <c r="F113" s="2">
        <v>1967</v>
      </c>
      <c r="G113" s="14" t="s">
        <v>300</v>
      </c>
      <c r="H113" s="14" t="s">
        <v>192</v>
      </c>
      <c r="I113" s="39" t="s">
        <v>508</v>
      </c>
      <c r="J113" s="14" t="s">
        <v>412</v>
      </c>
      <c r="K113" s="19" t="s">
        <v>464</v>
      </c>
      <c r="L113" s="19">
        <v>4686.83</v>
      </c>
      <c r="M113" s="20">
        <v>4438.25</v>
      </c>
      <c r="N113" s="21">
        <f t="shared" si="10"/>
        <v>2174165.5274999999</v>
      </c>
      <c r="O113" s="21">
        <f t="shared" si="6"/>
        <v>2295937.4120999998</v>
      </c>
      <c r="P113" s="32">
        <f t="shared" si="7"/>
        <v>2826415.1857499997</v>
      </c>
      <c r="Q113" s="41">
        <f t="shared" si="8"/>
        <v>3109056.7043249998</v>
      </c>
      <c r="R113" s="21">
        <f t="shared" si="9"/>
        <v>2984718.6357299997</v>
      </c>
    </row>
    <row r="114" spans="1:18" ht="39.6" customHeight="1" x14ac:dyDescent="0.3">
      <c r="A114" s="2" t="s">
        <v>142</v>
      </c>
      <c r="B114" s="2" t="s">
        <v>143</v>
      </c>
      <c r="C114" s="2" t="s">
        <v>11</v>
      </c>
      <c r="D114" s="23" t="s">
        <v>486</v>
      </c>
      <c r="E114" s="33">
        <v>712.3</v>
      </c>
      <c r="F114" s="2">
        <v>1975</v>
      </c>
      <c r="G114" s="14" t="s">
        <v>186</v>
      </c>
      <c r="H114" s="14"/>
      <c r="I114" s="39" t="s">
        <v>509</v>
      </c>
      <c r="J114" s="14" t="s">
        <v>404</v>
      </c>
      <c r="K114" s="19" t="s">
        <v>464</v>
      </c>
      <c r="L114" s="19">
        <v>4686.83</v>
      </c>
      <c r="M114" s="20">
        <v>4438.25</v>
      </c>
      <c r="N114" s="21">
        <f t="shared" si="10"/>
        <v>3161365.4749999996</v>
      </c>
      <c r="O114" s="21">
        <f t="shared" si="6"/>
        <v>3338429.0089999996</v>
      </c>
      <c r="P114" s="32">
        <f t="shared" si="7"/>
        <v>4109775.1174999997</v>
      </c>
      <c r="Q114" s="41">
        <f t="shared" si="8"/>
        <v>4520752.6292500002</v>
      </c>
      <c r="R114" s="21">
        <f t="shared" si="9"/>
        <v>4339957.7116999999</v>
      </c>
    </row>
    <row r="115" spans="1:18" ht="39.6" customHeight="1" x14ac:dyDescent="0.3">
      <c r="A115" s="2" t="s">
        <v>144</v>
      </c>
      <c r="B115" s="2" t="s">
        <v>529</v>
      </c>
      <c r="C115" s="2" t="s">
        <v>145</v>
      </c>
      <c r="D115" s="23" t="s">
        <v>489</v>
      </c>
      <c r="E115" s="33">
        <v>1373.67</v>
      </c>
      <c r="F115" s="2">
        <v>1935</v>
      </c>
      <c r="G115" s="14" t="s">
        <v>300</v>
      </c>
      <c r="H115" s="14" t="s">
        <v>303</v>
      </c>
      <c r="I115" s="39" t="s">
        <v>510</v>
      </c>
      <c r="J115" s="14" t="s">
        <v>412</v>
      </c>
      <c r="K115" s="19" t="s">
        <v>465</v>
      </c>
      <c r="L115" s="19">
        <v>3164.17</v>
      </c>
      <c r="M115" s="20">
        <v>3043.93</v>
      </c>
      <c r="N115" s="21">
        <f t="shared" si="10"/>
        <v>4181355.3231000002</v>
      </c>
      <c r="O115" s="21">
        <f t="shared" si="6"/>
        <v>4346525.4039000003</v>
      </c>
      <c r="P115" s="32">
        <f t="shared" si="7"/>
        <v>5435761.9200300006</v>
      </c>
      <c r="Q115" s="41">
        <f t="shared" si="8"/>
        <v>5979338.1120330011</v>
      </c>
      <c r="R115" s="21">
        <f t="shared" si="9"/>
        <v>5650483.0250700004</v>
      </c>
    </row>
    <row r="116" spans="1:18" ht="39.6" customHeight="1" x14ac:dyDescent="0.3">
      <c r="A116" s="2" t="s">
        <v>184</v>
      </c>
      <c r="B116" s="2" t="s">
        <v>530</v>
      </c>
      <c r="C116" s="2" t="s">
        <v>167</v>
      </c>
      <c r="D116" s="23" t="s">
        <v>488</v>
      </c>
      <c r="E116" s="33">
        <v>3069.12</v>
      </c>
      <c r="F116" s="2">
        <v>1977</v>
      </c>
      <c r="G116" s="14" t="s">
        <v>194</v>
      </c>
      <c r="H116" s="14" t="s">
        <v>198</v>
      </c>
      <c r="I116" s="39" t="s">
        <v>511</v>
      </c>
      <c r="J116" s="14" t="s">
        <v>412</v>
      </c>
      <c r="K116" s="19" t="s">
        <v>463</v>
      </c>
      <c r="L116" s="19">
        <v>4907.1499999999996</v>
      </c>
      <c r="M116" s="20">
        <v>4646.8900000000003</v>
      </c>
      <c r="N116" s="21">
        <f t="shared" si="10"/>
        <v>14261863.036800001</v>
      </c>
      <c r="O116" s="21">
        <f t="shared" si="6"/>
        <v>15060632.207999999</v>
      </c>
      <c r="P116" s="32">
        <f t="shared" si="7"/>
        <v>18540421.947840001</v>
      </c>
      <c r="Q116" s="41">
        <f t="shared" si="8"/>
        <v>20394464.142624002</v>
      </c>
      <c r="R116" s="21">
        <f t="shared" si="9"/>
        <v>19578821.8704</v>
      </c>
    </row>
    <row r="117" spans="1:18" ht="39.6" customHeight="1" x14ac:dyDescent="0.3">
      <c r="A117" s="2" t="s">
        <v>146</v>
      </c>
      <c r="B117" s="2" t="s">
        <v>298</v>
      </c>
      <c r="C117" s="2" t="s">
        <v>60</v>
      </c>
      <c r="D117" s="23" t="s">
        <v>478</v>
      </c>
      <c r="E117" s="33">
        <v>1182.27</v>
      </c>
      <c r="F117" s="2">
        <v>1975</v>
      </c>
      <c r="G117" s="14" t="s">
        <v>300</v>
      </c>
      <c r="H117" s="14" t="s">
        <v>231</v>
      </c>
      <c r="I117" s="40" t="s">
        <v>512</v>
      </c>
      <c r="J117" s="14" t="s">
        <v>409</v>
      </c>
      <c r="K117" s="19" t="s">
        <v>463</v>
      </c>
      <c r="L117" s="19">
        <v>4907.1499999999996</v>
      </c>
      <c r="M117" s="20">
        <v>4646.8900000000003</v>
      </c>
      <c r="N117" s="21">
        <f t="shared" si="10"/>
        <v>5493878.6403000001</v>
      </c>
      <c r="O117" s="21">
        <f t="shared" si="6"/>
        <v>5801576.2304999996</v>
      </c>
      <c r="P117" s="32">
        <f t="shared" si="7"/>
        <v>7142042.2323900005</v>
      </c>
      <c r="Q117" s="41">
        <f t="shared" si="8"/>
        <v>7856246.4556290014</v>
      </c>
      <c r="R117" s="21">
        <f t="shared" si="9"/>
        <v>7542049.0996499993</v>
      </c>
    </row>
    <row r="118" spans="1:18" ht="39.6" customHeight="1" x14ac:dyDescent="0.3">
      <c r="A118" s="2" t="s">
        <v>147</v>
      </c>
      <c r="B118" s="2" t="s">
        <v>148</v>
      </c>
      <c r="C118" s="2" t="s">
        <v>81</v>
      </c>
      <c r="D118" s="23" t="s">
        <v>482</v>
      </c>
      <c r="E118" s="33">
        <v>689.03</v>
      </c>
      <c r="F118" s="2">
        <v>1975</v>
      </c>
      <c r="G118" s="14" t="s">
        <v>300</v>
      </c>
      <c r="H118" s="14" t="s">
        <v>190</v>
      </c>
      <c r="I118" s="39" t="s">
        <v>513</v>
      </c>
      <c r="J118" s="14" t="s">
        <v>411</v>
      </c>
      <c r="K118" s="19" t="s">
        <v>463</v>
      </c>
      <c r="L118" s="19">
        <v>4907.1499999999996</v>
      </c>
      <c r="M118" s="20">
        <v>4646.8900000000003</v>
      </c>
      <c r="N118" s="21">
        <f t="shared" si="10"/>
        <v>3201846.6167000001</v>
      </c>
      <c r="O118" s="21">
        <f t="shared" si="6"/>
        <v>3381173.5644999994</v>
      </c>
      <c r="P118" s="32">
        <f t="shared" si="7"/>
        <v>4162400.6017100005</v>
      </c>
      <c r="Q118" s="41">
        <f t="shared" si="8"/>
        <v>4578640.6618810007</v>
      </c>
      <c r="R118" s="21">
        <f t="shared" si="9"/>
        <v>4395525.6338499989</v>
      </c>
    </row>
    <row r="119" spans="1:18" ht="39.6" customHeight="1" x14ac:dyDescent="0.3">
      <c r="A119" s="2" t="s">
        <v>149</v>
      </c>
      <c r="B119" s="2" t="s">
        <v>150</v>
      </c>
      <c r="C119" s="2" t="s">
        <v>81</v>
      </c>
      <c r="D119" s="23" t="s">
        <v>482</v>
      </c>
      <c r="E119" s="33">
        <v>9.42</v>
      </c>
      <c r="F119" s="2">
        <v>1975</v>
      </c>
      <c r="G119" s="14" t="s">
        <v>186</v>
      </c>
      <c r="H119" s="14" t="s">
        <v>190</v>
      </c>
      <c r="I119" s="39" t="s">
        <v>514</v>
      </c>
      <c r="J119" s="14" t="s">
        <v>412</v>
      </c>
      <c r="K119" s="19" t="s">
        <v>463</v>
      </c>
      <c r="L119" s="19">
        <v>4907.1499999999996</v>
      </c>
      <c r="M119" s="20">
        <v>4646.8900000000003</v>
      </c>
      <c r="N119" s="21">
        <f t="shared" si="10"/>
        <v>43773.703800000003</v>
      </c>
      <c r="O119" s="21">
        <f t="shared" si="6"/>
        <v>46225.352999999996</v>
      </c>
      <c r="P119" s="32">
        <f t="shared" si="7"/>
        <v>56905.814940000004</v>
      </c>
      <c r="Q119" s="41">
        <f t="shared" si="8"/>
        <v>62596.396434000009</v>
      </c>
      <c r="R119" s="21">
        <f t="shared" si="9"/>
        <v>60092.958899999998</v>
      </c>
    </row>
    <row r="120" spans="1:18" ht="39.6" customHeight="1" x14ac:dyDescent="0.3">
      <c r="A120" s="2" t="s">
        <v>152</v>
      </c>
      <c r="B120" s="2" t="s">
        <v>299</v>
      </c>
      <c r="C120" s="2" t="s">
        <v>86</v>
      </c>
      <c r="D120" s="23" t="s">
        <v>479</v>
      </c>
      <c r="E120" s="33">
        <v>380.34</v>
      </c>
      <c r="F120" s="2">
        <v>1983</v>
      </c>
      <c r="G120" s="14" t="s">
        <v>186</v>
      </c>
      <c r="H120" s="14"/>
      <c r="I120" s="39" t="s">
        <v>515</v>
      </c>
      <c r="J120" s="14" t="s">
        <v>421</v>
      </c>
      <c r="K120" s="19" t="s">
        <v>466</v>
      </c>
      <c r="L120" s="19">
        <v>10221.030000000001</v>
      </c>
      <c r="M120" s="20">
        <v>8335.17</v>
      </c>
      <c r="N120" s="21">
        <f t="shared" si="10"/>
        <v>3170198.5577999996</v>
      </c>
      <c r="O120" s="21">
        <f t="shared" si="6"/>
        <v>3887466.5501999999</v>
      </c>
      <c r="P120" s="32">
        <f t="shared" si="7"/>
        <v>4121258.1251399997</v>
      </c>
      <c r="Q120" s="41">
        <f t="shared" si="8"/>
        <v>4533383.9376539998</v>
      </c>
      <c r="R120" s="21">
        <f t="shared" si="9"/>
        <v>5053706.5152599998</v>
      </c>
    </row>
    <row r="121" spans="1:18" ht="39.6" customHeight="1" x14ac:dyDescent="0.3">
      <c r="A121" s="2" t="s">
        <v>153</v>
      </c>
      <c r="B121" s="2" t="s">
        <v>299</v>
      </c>
      <c r="C121" s="2" t="s">
        <v>86</v>
      </c>
      <c r="D121" s="23" t="s">
        <v>479</v>
      </c>
      <c r="E121" s="33">
        <v>379.26</v>
      </c>
      <c r="F121" s="2">
        <v>1983</v>
      </c>
      <c r="G121" s="14" t="s">
        <v>186</v>
      </c>
      <c r="H121" s="14"/>
      <c r="I121" s="39" t="s">
        <v>515</v>
      </c>
      <c r="J121" s="14" t="s">
        <v>421</v>
      </c>
      <c r="K121" s="19" t="s">
        <v>466</v>
      </c>
      <c r="L121" s="19">
        <v>10221.030000000001</v>
      </c>
      <c r="M121" s="20">
        <v>8335.17</v>
      </c>
      <c r="N121" s="21">
        <f t="shared" si="10"/>
        <v>3161196.5742000001</v>
      </c>
      <c r="O121" s="21">
        <f t="shared" si="6"/>
        <v>3876427.8378000003</v>
      </c>
      <c r="P121" s="32">
        <f t="shared" si="7"/>
        <v>4109555.5464600003</v>
      </c>
      <c r="Q121" s="41">
        <f t="shared" si="8"/>
        <v>4520511.1011060011</v>
      </c>
      <c r="R121" s="21">
        <f t="shared" si="9"/>
        <v>5039356.1891400004</v>
      </c>
    </row>
    <row r="122" spans="1:18" x14ac:dyDescent="0.3">
      <c r="A122" s="8" t="s">
        <v>232</v>
      </c>
      <c r="B122" s="8" t="s">
        <v>233</v>
      </c>
      <c r="C122" s="7"/>
      <c r="D122" s="7"/>
      <c r="E122" s="35"/>
      <c r="F122" s="7"/>
      <c r="G122" s="15"/>
      <c r="H122" s="15"/>
      <c r="I122" s="37"/>
      <c r="J122" s="15"/>
      <c r="K122" s="15"/>
      <c r="L122" s="15"/>
      <c r="M122" s="15"/>
      <c r="N122" s="15"/>
      <c r="O122" s="15"/>
      <c r="P122" s="18"/>
      <c r="Q122" s="41">
        <f t="shared" si="8"/>
        <v>0</v>
      </c>
      <c r="R122" s="21">
        <f t="shared" si="9"/>
        <v>1.3</v>
      </c>
    </row>
    <row r="123" spans="1:18" x14ac:dyDescent="0.3">
      <c r="A123" s="4"/>
      <c r="B123" s="6"/>
      <c r="C123" s="4"/>
      <c r="D123" s="4"/>
      <c r="E123" s="33"/>
      <c r="F123" s="2"/>
      <c r="G123" s="5"/>
      <c r="H123" s="5"/>
      <c r="I123" s="37"/>
      <c r="J123" s="14"/>
      <c r="Q123" s="41">
        <f t="shared" si="8"/>
        <v>0</v>
      </c>
      <c r="R123" s="21">
        <f t="shared" si="9"/>
        <v>1.3</v>
      </c>
    </row>
    <row r="124" spans="1:18" x14ac:dyDescent="0.3">
      <c r="A124" s="12" t="s">
        <v>305</v>
      </c>
      <c r="B124" s="10" t="s">
        <v>5</v>
      </c>
      <c r="C124" s="13"/>
      <c r="D124" s="13"/>
      <c r="E124" s="33"/>
      <c r="F124" s="12"/>
      <c r="G124" s="16"/>
      <c r="H124" s="16"/>
      <c r="I124" s="37"/>
      <c r="J124" s="15"/>
      <c r="K124" s="15"/>
      <c r="L124" s="15"/>
      <c r="M124" s="15"/>
      <c r="N124" s="15"/>
      <c r="O124" s="15"/>
      <c r="P124" s="18"/>
      <c r="Q124" s="41">
        <f t="shared" si="8"/>
        <v>0</v>
      </c>
      <c r="R124" s="21">
        <f t="shared" si="9"/>
        <v>1.3</v>
      </c>
    </row>
    <row r="125" spans="1:18" ht="39.6" customHeight="1" x14ac:dyDescent="0.3">
      <c r="A125" s="2" t="s">
        <v>154</v>
      </c>
      <c r="B125" s="2" t="s">
        <v>155</v>
      </c>
      <c r="C125" s="2" t="s">
        <v>156</v>
      </c>
      <c r="D125" s="23" t="s">
        <v>490</v>
      </c>
      <c r="E125" s="33">
        <v>127.2</v>
      </c>
      <c r="F125" s="2">
        <v>2007</v>
      </c>
      <c r="G125" s="14" t="s">
        <v>186</v>
      </c>
      <c r="H125" s="14"/>
      <c r="I125" s="37" t="s">
        <v>204</v>
      </c>
      <c r="J125" s="14" t="s">
        <v>420</v>
      </c>
      <c r="K125" s="19" t="s">
        <v>466</v>
      </c>
      <c r="L125" s="19">
        <v>10221.030000000001</v>
      </c>
      <c r="M125" s="20">
        <v>8335.17</v>
      </c>
      <c r="N125" s="21">
        <f t="shared" si="10"/>
        <v>1060233.6240000001</v>
      </c>
      <c r="O125" s="21">
        <f t="shared" si="6"/>
        <v>1300115.0160000001</v>
      </c>
      <c r="P125" s="32">
        <f>N125*1.3</f>
        <v>1378303.7112000003</v>
      </c>
      <c r="Q125" s="41">
        <f t="shared" si="8"/>
        <v>1516134.0823200005</v>
      </c>
      <c r="R125" s="21">
        <f t="shared" si="9"/>
        <v>1690149.5208000001</v>
      </c>
    </row>
    <row r="126" spans="1:18" ht="39.6" customHeight="1" x14ac:dyDescent="0.3">
      <c r="A126" s="2" t="s">
        <v>157</v>
      </c>
      <c r="B126" s="2" t="s">
        <v>158</v>
      </c>
      <c r="C126" s="2" t="s">
        <v>156</v>
      </c>
      <c r="D126" s="23" t="s">
        <v>490</v>
      </c>
      <c r="E126" s="33">
        <v>89.5</v>
      </c>
      <c r="F126" s="2">
        <v>2007</v>
      </c>
      <c r="G126" s="14" t="s">
        <v>186</v>
      </c>
      <c r="H126" s="14"/>
      <c r="I126" s="37" t="s">
        <v>204</v>
      </c>
      <c r="J126" s="14" t="s">
        <v>420</v>
      </c>
      <c r="K126" s="19" t="s">
        <v>466</v>
      </c>
      <c r="L126" s="19">
        <v>10221.030000000001</v>
      </c>
      <c r="M126" s="20">
        <v>8335.17</v>
      </c>
      <c r="N126" s="21">
        <f t="shared" si="10"/>
        <v>745997.71499999997</v>
      </c>
      <c r="O126" s="21">
        <f t="shared" si="6"/>
        <v>914782.18500000006</v>
      </c>
      <c r="P126" s="32">
        <f t="shared" ref="P126:P129" si="11">N126*1.3</f>
        <v>969797.02949999995</v>
      </c>
      <c r="Q126" s="41">
        <f t="shared" si="8"/>
        <v>1066776.73245</v>
      </c>
      <c r="R126" s="21">
        <f t="shared" si="9"/>
        <v>1189216.8405000002</v>
      </c>
    </row>
    <row r="127" spans="1:18" ht="39.6" customHeight="1" x14ac:dyDescent="0.3">
      <c r="A127" s="2" t="s">
        <v>159</v>
      </c>
      <c r="B127" s="2" t="s">
        <v>160</v>
      </c>
      <c r="C127" s="2" t="s">
        <v>156</v>
      </c>
      <c r="D127" s="23" t="s">
        <v>490</v>
      </c>
      <c r="E127" s="33">
        <v>55.8</v>
      </c>
      <c r="F127" s="2">
        <v>2007</v>
      </c>
      <c r="G127" s="14" t="s">
        <v>186</v>
      </c>
      <c r="H127" s="14"/>
      <c r="I127" s="37" t="s">
        <v>204</v>
      </c>
      <c r="J127" s="14" t="s">
        <v>420</v>
      </c>
      <c r="K127" s="19" t="s">
        <v>466</v>
      </c>
      <c r="L127" s="19">
        <v>10221.030000000001</v>
      </c>
      <c r="M127" s="20">
        <v>8335.17</v>
      </c>
      <c r="N127" s="21">
        <f t="shared" si="10"/>
        <v>465102.48599999998</v>
      </c>
      <c r="O127" s="21">
        <f t="shared" si="6"/>
        <v>570333.47400000005</v>
      </c>
      <c r="P127" s="32">
        <f t="shared" si="11"/>
        <v>604633.23179999995</v>
      </c>
      <c r="Q127" s="41">
        <f t="shared" si="8"/>
        <v>665096.55498000002</v>
      </c>
      <c r="R127" s="21">
        <f t="shared" si="9"/>
        <v>741433.51620000007</v>
      </c>
    </row>
    <row r="128" spans="1:18" ht="39.6" customHeight="1" x14ac:dyDescent="0.3">
      <c r="A128" s="2" t="s">
        <v>161</v>
      </c>
      <c r="B128" s="2" t="s">
        <v>162</v>
      </c>
      <c r="C128" s="2" t="s">
        <v>163</v>
      </c>
      <c r="D128" s="23" t="s">
        <v>491</v>
      </c>
      <c r="E128" s="36">
        <v>118.58</v>
      </c>
      <c r="F128" s="2">
        <v>2010</v>
      </c>
      <c r="G128" s="14" t="s">
        <v>430</v>
      </c>
      <c r="H128" s="14"/>
      <c r="I128" s="37" t="s">
        <v>204</v>
      </c>
      <c r="J128" s="14"/>
      <c r="K128" s="19" t="s">
        <v>466</v>
      </c>
      <c r="L128" s="19">
        <v>10221.030000000001</v>
      </c>
      <c r="M128" s="20">
        <v>8335.17</v>
      </c>
      <c r="N128" s="21">
        <f t="shared" si="10"/>
        <v>988384.45860000001</v>
      </c>
      <c r="O128" s="21">
        <f t="shared" si="6"/>
        <v>1212009.7374</v>
      </c>
      <c r="P128" s="32">
        <f t="shared" si="11"/>
        <v>1284899.7961800001</v>
      </c>
      <c r="Q128" s="41">
        <f t="shared" si="8"/>
        <v>1413389.7757980002</v>
      </c>
      <c r="R128" s="21">
        <f t="shared" si="9"/>
        <v>1575612.6586200001</v>
      </c>
    </row>
    <row r="129" spans="1:18" ht="39.6" customHeight="1" x14ac:dyDescent="0.3">
      <c r="A129" s="2" t="s">
        <v>164</v>
      </c>
      <c r="B129" s="2" t="s">
        <v>165</v>
      </c>
      <c r="C129" s="2" t="s">
        <v>163</v>
      </c>
      <c r="D129" s="23" t="s">
        <v>491</v>
      </c>
      <c r="E129" s="33">
        <v>83.35</v>
      </c>
      <c r="F129" s="2">
        <v>2013</v>
      </c>
      <c r="G129" s="14"/>
      <c r="H129" s="14"/>
      <c r="I129" s="37" t="s">
        <v>204</v>
      </c>
      <c r="J129" s="14"/>
      <c r="K129" s="19" t="s">
        <v>466</v>
      </c>
      <c r="L129" s="19">
        <v>10221.030000000001</v>
      </c>
      <c r="M129" s="20">
        <v>8335.17</v>
      </c>
      <c r="N129" s="21">
        <f t="shared" si="10"/>
        <v>694736.41949999996</v>
      </c>
      <c r="O129" s="21">
        <f t="shared" si="6"/>
        <v>851922.85049999994</v>
      </c>
      <c r="P129" s="32">
        <f t="shared" si="11"/>
        <v>903157.34534999996</v>
      </c>
      <c r="Q129" s="41">
        <f t="shared" si="8"/>
        <v>993473.07988500001</v>
      </c>
      <c r="R129" s="21">
        <f t="shared" si="9"/>
        <v>1107499.7056499999</v>
      </c>
    </row>
    <row r="130" spans="1:18" ht="39.6" customHeight="1" x14ac:dyDescent="0.3">
      <c r="A130" s="2" t="s">
        <v>234</v>
      </c>
      <c r="B130" s="2" t="s">
        <v>235</v>
      </c>
      <c r="C130" s="2" t="s">
        <v>236</v>
      </c>
      <c r="D130" s="23" t="s">
        <v>492</v>
      </c>
      <c r="E130" s="33">
        <v>253.12</v>
      </c>
      <c r="F130" s="2">
        <v>2003</v>
      </c>
      <c r="G130" s="14"/>
      <c r="H130" s="14" t="s">
        <v>188</v>
      </c>
      <c r="I130" s="37" t="s">
        <v>334</v>
      </c>
      <c r="J130" s="14"/>
      <c r="K130" s="19" t="s">
        <v>467</v>
      </c>
      <c r="L130" s="42">
        <f>342001/86.35</f>
        <v>3960.6369426751594</v>
      </c>
      <c r="M130" s="20">
        <v>3649.4</v>
      </c>
      <c r="N130" s="21">
        <f>E130*M130</f>
        <v>923736.12800000003</v>
      </c>
      <c r="O130" s="21">
        <f t="shared" ref="O130:O151" si="12">E130*L130</f>
        <v>1002516.4229299363</v>
      </c>
      <c r="P130" s="32">
        <f>N130*1.3</f>
        <v>1200856.9664</v>
      </c>
      <c r="Q130" s="41">
        <f t="shared" si="8"/>
        <v>1320942.6630400002</v>
      </c>
      <c r="R130" s="21">
        <f t="shared" si="9"/>
        <v>1303271.3498089171</v>
      </c>
    </row>
    <row r="131" spans="1:18" ht="39.6" customHeight="1" x14ac:dyDescent="0.3">
      <c r="A131" s="2" t="s">
        <v>237</v>
      </c>
      <c r="B131" s="2" t="s">
        <v>238</v>
      </c>
      <c r="C131" s="2" t="s">
        <v>166</v>
      </c>
      <c r="D131" s="23" t="s">
        <v>474</v>
      </c>
      <c r="E131" s="33">
        <v>234.67</v>
      </c>
      <c r="F131" s="2">
        <v>1985</v>
      </c>
      <c r="G131" s="14"/>
      <c r="H131" s="14" t="s">
        <v>190</v>
      </c>
      <c r="I131" s="37" t="s">
        <v>336</v>
      </c>
      <c r="J131" s="14" t="s">
        <v>406</v>
      </c>
      <c r="K131" s="19" t="s">
        <v>456</v>
      </c>
      <c r="L131" s="43">
        <v>2166.91</v>
      </c>
      <c r="M131" s="20">
        <v>1937.08</v>
      </c>
      <c r="N131" s="21">
        <f>E131*M131</f>
        <v>454574.56359999994</v>
      </c>
      <c r="O131" s="21">
        <f t="shared" si="12"/>
        <v>508508.76969999995</v>
      </c>
      <c r="P131" s="32">
        <f t="shared" ref="P131:P151" si="13">N131*1.3</f>
        <v>590946.93267999997</v>
      </c>
      <c r="Q131" s="41">
        <f t="shared" si="8"/>
        <v>650041.625948</v>
      </c>
      <c r="R131" s="21">
        <f t="shared" si="9"/>
        <v>661061.4006099999</v>
      </c>
    </row>
    <row r="132" spans="1:18" ht="39.6" customHeight="1" x14ac:dyDescent="0.3">
      <c r="A132" s="2" t="s">
        <v>239</v>
      </c>
      <c r="B132" s="2" t="s">
        <v>240</v>
      </c>
      <c r="C132" s="2" t="s">
        <v>35</v>
      </c>
      <c r="D132" s="23" t="s">
        <v>476</v>
      </c>
      <c r="E132" s="33">
        <v>257.98</v>
      </c>
      <c r="F132" s="2">
        <v>1978</v>
      </c>
      <c r="G132" s="14" t="s">
        <v>186</v>
      </c>
      <c r="H132" s="14" t="s">
        <v>191</v>
      </c>
      <c r="I132" s="37" t="s">
        <v>392</v>
      </c>
      <c r="J132" s="14" t="s">
        <v>412</v>
      </c>
      <c r="K132" s="19" t="s">
        <v>467</v>
      </c>
      <c r="L132" s="42">
        <f>342001/86.35</f>
        <v>3960.6369426751594</v>
      </c>
      <c r="M132" s="20">
        <v>3649.4</v>
      </c>
      <c r="N132" s="21">
        <f t="shared" ref="N132:N152" si="14">E132*M132</f>
        <v>941472.21200000006</v>
      </c>
      <c r="O132" s="21">
        <f t="shared" si="12"/>
        <v>1021765.1184713377</v>
      </c>
      <c r="P132" s="32">
        <f t="shared" si="13"/>
        <v>1223913.8756000001</v>
      </c>
      <c r="Q132" s="41">
        <f t="shared" ref="Q132:Q151" si="15">P132*1.1</f>
        <v>1346305.2631600003</v>
      </c>
      <c r="R132" s="21">
        <f t="shared" ref="R132:R152" si="16">PRODUCT(O132,1.3)</f>
        <v>1328294.654012739</v>
      </c>
    </row>
    <row r="133" spans="1:18" ht="39.6" customHeight="1" x14ac:dyDescent="0.3">
      <c r="A133" s="2" t="s">
        <v>241</v>
      </c>
      <c r="B133" s="2" t="s">
        <v>242</v>
      </c>
      <c r="C133" s="2" t="s">
        <v>35</v>
      </c>
      <c r="D133" s="23" t="s">
        <v>476</v>
      </c>
      <c r="E133" s="33">
        <v>221.68</v>
      </c>
      <c r="F133" s="2">
        <v>1980</v>
      </c>
      <c r="G133" s="14" t="s">
        <v>186</v>
      </c>
      <c r="H133" s="14" t="s">
        <v>191</v>
      </c>
      <c r="I133" s="37" t="s">
        <v>393</v>
      </c>
      <c r="J133" s="14" t="s">
        <v>414</v>
      </c>
      <c r="K133" s="19" t="s">
        <v>467</v>
      </c>
      <c r="L133" s="42">
        <f>342001/86.35</f>
        <v>3960.6369426751594</v>
      </c>
      <c r="M133" s="20">
        <v>3649.4</v>
      </c>
      <c r="N133" s="21">
        <f t="shared" si="14"/>
        <v>808998.99200000009</v>
      </c>
      <c r="O133" s="21">
        <f t="shared" si="12"/>
        <v>877993.99745222938</v>
      </c>
      <c r="P133" s="32">
        <f t="shared" si="13"/>
        <v>1051698.6896000002</v>
      </c>
      <c r="Q133" s="41">
        <f t="shared" si="15"/>
        <v>1156868.5585600003</v>
      </c>
      <c r="R133" s="21">
        <f t="shared" si="16"/>
        <v>1141392.1966878981</v>
      </c>
    </row>
    <row r="134" spans="1:18" ht="39.6" customHeight="1" x14ac:dyDescent="0.3">
      <c r="A134" s="2" t="s">
        <v>243</v>
      </c>
      <c r="B134" s="2" t="s">
        <v>227</v>
      </c>
      <c r="C134" s="2" t="s">
        <v>35</v>
      </c>
      <c r="D134" s="23" t="s">
        <v>476</v>
      </c>
      <c r="E134" s="33">
        <v>53.65</v>
      </c>
      <c r="F134" s="2">
        <v>1982</v>
      </c>
      <c r="G134" s="14" t="s">
        <v>186</v>
      </c>
      <c r="H134" s="14" t="s">
        <v>191</v>
      </c>
      <c r="I134" s="37" t="s">
        <v>394</v>
      </c>
      <c r="J134" s="14" t="s">
        <v>406</v>
      </c>
      <c r="K134" s="19" t="s">
        <v>444</v>
      </c>
      <c r="L134" s="19">
        <v>1566.92</v>
      </c>
      <c r="M134" s="20">
        <v>1572.59</v>
      </c>
      <c r="N134" s="21">
        <f t="shared" si="14"/>
        <v>84369.453499999989</v>
      </c>
      <c r="O134" s="21">
        <f t="shared" si="12"/>
        <v>84065.258000000002</v>
      </c>
      <c r="P134" s="32">
        <f t="shared" si="13"/>
        <v>109680.28954999999</v>
      </c>
      <c r="Q134" s="41">
        <f t="shared" si="15"/>
        <v>120648.31850499999</v>
      </c>
      <c r="R134" s="21">
        <f t="shared" si="16"/>
        <v>109284.83540000001</v>
      </c>
    </row>
    <row r="135" spans="1:18" ht="39.6" customHeight="1" x14ac:dyDescent="0.3">
      <c r="A135" s="2" t="s">
        <v>244</v>
      </c>
      <c r="B135" s="2" t="s">
        <v>225</v>
      </c>
      <c r="C135" s="2" t="s">
        <v>35</v>
      </c>
      <c r="D135" s="23" t="s">
        <v>476</v>
      </c>
      <c r="E135" s="33">
        <v>42.25</v>
      </c>
      <c r="F135" s="2">
        <v>1991</v>
      </c>
      <c r="G135" s="14"/>
      <c r="H135" s="14" t="s">
        <v>191</v>
      </c>
      <c r="I135" s="37" t="s">
        <v>394</v>
      </c>
      <c r="J135" s="14" t="s">
        <v>406</v>
      </c>
      <c r="K135" s="19" t="s">
        <v>444</v>
      </c>
      <c r="L135" s="19">
        <v>1566.92</v>
      </c>
      <c r="M135" s="20">
        <v>1572.59</v>
      </c>
      <c r="N135" s="21">
        <f t="shared" si="14"/>
        <v>66441.927499999991</v>
      </c>
      <c r="O135" s="21">
        <f t="shared" si="12"/>
        <v>66202.37000000001</v>
      </c>
      <c r="P135" s="32">
        <f t="shared" si="13"/>
        <v>86374.505749999997</v>
      </c>
      <c r="Q135" s="41">
        <f t="shared" si="15"/>
        <v>95011.956325000006</v>
      </c>
      <c r="R135" s="21">
        <f t="shared" si="16"/>
        <v>86063.08100000002</v>
      </c>
    </row>
    <row r="136" spans="1:18" ht="39.6" customHeight="1" x14ac:dyDescent="0.3">
      <c r="A136" s="2" t="s">
        <v>245</v>
      </c>
      <c r="B136" s="2" t="s">
        <v>225</v>
      </c>
      <c r="C136" s="2" t="s">
        <v>35</v>
      </c>
      <c r="D136" s="23" t="s">
        <v>476</v>
      </c>
      <c r="E136" s="33">
        <v>73.150000000000006</v>
      </c>
      <c r="F136" s="2">
        <v>1991</v>
      </c>
      <c r="G136" s="14" t="s">
        <v>186</v>
      </c>
      <c r="H136" s="14" t="s">
        <v>191</v>
      </c>
      <c r="I136" s="37" t="s">
        <v>394</v>
      </c>
      <c r="J136" s="14" t="s">
        <v>406</v>
      </c>
      <c r="K136" s="19" t="s">
        <v>444</v>
      </c>
      <c r="L136" s="19">
        <v>1566.92</v>
      </c>
      <c r="M136" s="20">
        <v>1572.59</v>
      </c>
      <c r="N136" s="21">
        <f t="shared" si="14"/>
        <v>115034.95850000001</v>
      </c>
      <c r="O136" s="21">
        <f t="shared" si="12"/>
        <v>114620.19800000002</v>
      </c>
      <c r="P136" s="32">
        <f t="shared" si="13"/>
        <v>149545.44605000003</v>
      </c>
      <c r="Q136" s="41">
        <f t="shared" si="15"/>
        <v>164499.99065500003</v>
      </c>
      <c r="R136" s="21">
        <f t="shared" si="16"/>
        <v>149006.25740000003</v>
      </c>
    </row>
    <row r="137" spans="1:18" ht="39.6" customHeight="1" x14ac:dyDescent="0.3">
      <c r="A137" s="2" t="s">
        <v>246</v>
      </c>
      <c r="B137" s="2" t="s">
        <v>225</v>
      </c>
      <c r="C137" s="2" t="s">
        <v>35</v>
      </c>
      <c r="D137" s="23" t="s">
        <v>476</v>
      </c>
      <c r="E137" s="33">
        <v>168.37</v>
      </c>
      <c r="F137" s="2">
        <v>1991</v>
      </c>
      <c r="G137" s="14"/>
      <c r="H137" s="14" t="s">
        <v>191</v>
      </c>
      <c r="I137" s="37" t="s">
        <v>395</v>
      </c>
      <c r="J137" s="14" t="s">
        <v>406</v>
      </c>
      <c r="K137" s="19" t="s">
        <v>444</v>
      </c>
      <c r="L137" s="19">
        <v>1566.92</v>
      </c>
      <c r="M137" s="20">
        <v>1572.59</v>
      </c>
      <c r="N137" s="21">
        <f t="shared" si="14"/>
        <v>264776.97830000002</v>
      </c>
      <c r="O137" s="21">
        <f t="shared" si="12"/>
        <v>263822.32040000003</v>
      </c>
      <c r="P137" s="32">
        <f t="shared" si="13"/>
        <v>344210.07179000002</v>
      </c>
      <c r="Q137" s="41">
        <f t="shared" si="15"/>
        <v>378631.07896900002</v>
      </c>
      <c r="R137" s="21">
        <f t="shared" si="16"/>
        <v>342969.01652000006</v>
      </c>
    </row>
    <row r="138" spans="1:18" ht="39.6" customHeight="1" x14ac:dyDescent="0.3">
      <c r="A138" s="2" t="s">
        <v>247</v>
      </c>
      <c r="B138" s="2" t="s">
        <v>225</v>
      </c>
      <c r="C138" s="2" t="s">
        <v>46</v>
      </c>
      <c r="D138" s="23" t="s">
        <v>477</v>
      </c>
      <c r="E138" s="33">
        <v>164.22</v>
      </c>
      <c r="F138" s="2">
        <v>1982</v>
      </c>
      <c r="G138" s="14" t="s">
        <v>186</v>
      </c>
      <c r="H138" s="14" t="s">
        <v>191</v>
      </c>
      <c r="I138" s="37" t="s">
        <v>391</v>
      </c>
      <c r="J138" s="14" t="s">
        <v>406</v>
      </c>
      <c r="K138" s="19" t="s">
        <v>444</v>
      </c>
      <c r="L138" s="19">
        <v>1566.92</v>
      </c>
      <c r="M138" s="20">
        <v>1572.59</v>
      </c>
      <c r="N138" s="21">
        <f t="shared" si="14"/>
        <v>258250.72979999997</v>
      </c>
      <c r="O138" s="21">
        <f t="shared" si="12"/>
        <v>257319.6024</v>
      </c>
      <c r="P138" s="32">
        <f t="shared" si="13"/>
        <v>335725.94873999996</v>
      </c>
      <c r="Q138" s="41">
        <f t="shared" si="15"/>
        <v>369298.54361399997</v>
      </c>
      <c r="R138" s="21">
        <f t="shared" si="16"/>
        <v>334515.48311999999</v>
      </c>
    </row>
    <row r="139" spans="1:18" ht="39.6" customHeight="1" x14ac:dyDescent="0.3">
      <c r="A139" s="2" t="s">
        <v>248</v>
      </c>
      <c r="B139" s="2" t="s">
        <v>225</v>
      </c>
      <c r="C139" s="2" t="s">
        <v>46</v>
      </c>
      <c r="D139" s="23" t="s">
        <v>477</v>
      </c>
      <c r="E139" s="33">
        <v>97.44</v>
      </c>
      <c r="F139" s="2">
        <v>1979</v>
      </c>
      <c r="G139" s="14"/>
      <c r="H139" s="14" t="s">
        <v>191</v>
      </c>
      <c r="I139" s="37" t="s">
        <v>391</v>
      </c>
      <c r="J139" s="14" t="s">
        <v>406</v>
      </c>
      <c r="K139" s="19" t="s">
        <v>444</v>
      </c>
      <c r="L139" s="19">
        <v>1566.92</v>
      </c>
      <c r="M139" s="20">
        <v>1572.59</v>
      </c>
      <c r="N139" s="21">
        <f t="shared" si="14"/>
        <v>153233.16959999999</v>
      </c>
      <c r="O139" s="21">
        <f t="shared" si="12"/>
        <v>152680.68480000002</v>
      </c>
      <c r="P139" s="32">
        <f t="shared" si="13"/>
        <v>199203.12048000001</v>
      </c>
      <c r="Q139" s="41">
        <f t="shared" si="15"/>
        <v>219123.43252800003</v>
      </c>
      <c r="R139" s="21">
        <f t="shared" si="16"/>
        <v>198484.89024000004</v>
      </c>
    </row>
    <row r="140" spans="1:18" ht="39.6" customHeight="1" x14ac:dyDescent="0.3">
      <c r="A140" s="2" t="s">
        <v>249</v>
      </c>
      <c r="B140" s="2" t="s">
        <v>225</v>
      </c>
      <c r="C140" s="2" t="s">
        <v>46</v>
      </c>
      <c r="D140" s="23" t="s">
        <v>477</v>
      </c>
      <c r="E140" s="33">
        <v>70.400000000000006</v>
      </c>
      <c r="F140" s="2">
        <v>1979</v>
      </c>
      <c r="G140" s="14"/>
      <c r="H140" s="14" t="s">
        <v>191</v>
      </c>
      <c r="I140" s="37" t="s">
        <v>391</v>
      </c>
      <c r="J140" s="14" t="s">
        <v>406</v>
      </c>
      <c r="K140" s="19" t="s">
        <v>444</v>
      </c>
      <c r="L140" s="19">
        <v>1566.92</v>
      </c>
      <c r="M140" s="20">
        <v>1572.59</v>
      </c>
      <c r="N140" s="21">
        <f t="shared" si="14"/>
        <v>110710.33600000001</v>
      </c>
      <c r="O140" s="21">
        <f t="shared" si="12"/>
        <v>110311.16800000002</v>
      </c>
      <c r="P140" s="32">
        <f t="shared" si="13"/>
        <v>143923.43680000002</v>
      </c>
      <c r="Q140" s="41">
        <f t="shared" si="15"/>
        <v>158315.78048000004</v>
      </c>
      <c r="R140" s="21">
        <f t="shared" si="16"/>
        <v>143404.51840000003</v>
      </c>
    </row>
    <row r="141" spans="1:18" ht="39.6" customHeight="1" x14ac:dyDescent="0.3">
      <c r="A141" s="2" t="s">
        <v>250</v>
      </c>
      <c r="B141" s="2" t="s">
        <v>225</v>
      </c>
      <c r="C141" s="2" t="s">
        <v>46</v>
      </c>
      <c r="D141" s="23" t="s">
        <v>477</v>
      </c>
      <c r="E141" s="33">
        <v>103.4</v>
      </c>
      <c r="F141" s="2">
        <v>1979</v>
      </c>
      <c r="G141" s="14"/>
      <c r="H141" s="14" t="s">
        <v>191</v>
      </c>
      <c r="I141" s="37" t="s">
        <v>354</v>
      </c>
      <c r="J141" s="14" t="s">
        <v>406</v>
      </c>
      <c r="K141" s="19" t="s">
        <v>444</v>
      </c>
      <c r="L141" s="19">
        <v>1566.92</v>
      </c>
      <c r="M141" s="20">
        <v>1572.59</v>
      </c>
      <c r="N141" s="21">
        <f t="shared" si="14"/>
        <v>162605.80600000001</v>
      </c>
      <c r="O141" s="21">
        <f t="shared" si="12"/>
        <v>162019.52800000002</v>
      </c>
      <c r="P141" s="32">
        <f t="shared" si="13"/>
        <v>211387.54780000003</v>
      </c>
      <c r="Q141" s="41">
        <f t="shared" si="15"/>
        <v>232526.30258000005</v>
      </c>
      <c r="R141" s="21">
        <f t="shared" si="16"/>
        <v>210625.38640000005</v>
      </c>
    </row>
    <row r="142" spans="1:18" ht="39.6" customHeight="1" x14ac:dyDescent="0.3">
      <c r="A142" s="2" t="s">
        <v>251</v>
      </c>
      <c r="B142" s="2" t="s">
        <v>252</v>
      </c>
      <c r="C142" s="2" t="s">
        <v>46</v>
      </c>
      <c r="D142" s="23" t="s">
        <v>477</v>
      </c>
      <c r="E142" s="33">
        <v>60.6</v>
      </c>
      <c r="F142" s="2">
        <v>1973</v>
      </c>
      <c r="G142" s="14"/>
      <c r="H142" s="14" t="s">
        <v>191</v>
      </c>
      <c r="I142" s="37" t="s">
        <v>354</v>
      </c>
      <c r="J142" s="14" t="s">
        <v>406</v>
      </c>
      <c r="K142" s="19" t="s">
        <v>444</v>
      </c>
      <c r="L142" s="19">
        <v>1566.92</v>
      </c>
      <c r="M142" s="20">
        <v>1572.59</v>
      </c>
      <c r="N142" s="21">
        <f t="shared" si="14"/>
        <v>95298.953999999998</v>
      </c>
      <c r="O142" s="21">
        <f t="shared" si="12"/>
        <v>94955.352000000014</v>
      </c>
      <c r="P142" s="32">
        <f t="shared" si="13"/>
        <v>123888.64019999999</v>
      </c>
      <c r="Q142" s="41">
        <f t="shared" si="15"/>
        <v>136277.50422</v>
      </c>
      <c r="R142" s="21">
        <f t="shared" si="16"/>
        <v>123441.95760000002</v>
      </c>
    </row>
    <row r="143" spans="1:18" ht="39.6" customHeight="1" x14ac:dyDescent="0.3">
      <c r="A143" s="2" t="s">
        <v>253</v>
      </c>
      <c r="B143" s="2" t="s">
        <v>252</v>
      </c>
      <c r="C143" s="2" t="s">
        <v>46</v>
      </c>
      <c r="D143" s="23" t="s">
        <v>477</v>
      </c>
      <c r="E143" s="33">
        <v>106.2</v>
      </c>
      <c r="F143" s="2">
        <v>1975</v>
      </c>
      <c r="G143" s="14"/>
      <c r="H143" s="14" t="s">
        <v>191</v>
      </c>
      <c r="I143" s="37" t="s">
        <v>398</v>
      </c>
      <c r="J143" s="14" t="s">
        <v>406</v>
      </c>
      <c r="K143" s="19" t="s">
        <v>444</v>
      </c>
      <c r="L143" s="19">
        <v>1566.92</v>
      </c>
      <c r="M143" s="20">
        <v>1572.59</v>
      </c>
      <c r="N143" s="21">
        <f t="shared" si="14"/>
        <v>167009.05799999999</v>
      </c>
      <c r="O143" s="21">
        <f t="shared" si="12"/>
        <v>166406.90400000001</v>
      </c>
      <c r="P143" s="32">
        <f t="shared" si="13"/>
        <v>217111.77539999998</v>
      </c>
      <c r="Q143" s="41">
        <f t="shared" si="15"/>
        <v>238822.95293999999</v>
      </c>
      <c r="R143" s="21">
        <f t="shared" si="16"/>
        <v>216328.97520000002</v>
      </c>
    </row>
    <row r="144" spans="1:18" ht="39.6" customHeight="1" x14ac:dyDescent="0.3">
      <c r="A144" s="2" t="s">
        <v>254</v>
      </c>
      <c r="B144" s="2" t="s">
        <v>225</v>
      </c>
      <c r="C144" s="2" t="s">
        <v>46</v>
      </c>
      <c r="D144" s="23" t="s">
        <v>477</v>
      </c>
      <c r="E144" s="33">
        <v>157.5</v>
      </c>
      <c r="F144" s="2">
        <v>1976</v>
      </c>
      <c r="G144" s="14"/>
      <c r="H144" s="14" t="s">
        <v>191</v>
      </c>
      <c r="I144" s="37" t="s">
        <v>391</v>
      </c>
      <c r="J144" s="14" t="s">
        <v>406</v>
      </c>
      <c r="K144" s="19" t="s">
        <v>444</v>
      </c>
      <c r="L144" s="19">
        <v>1566.92</v>
      </c>
      <c r="M144" s="20">
        <v>1572.59</v>
      </c>
      <c r="N144" s="21">
        <f t="shared" si="14"/>
        <v>247682.92499999999</v>
      </c>
      <c r="O144" s="21">
        <f t="shared" si="12"/>
        <v>246789.90000000002</v>
      </c>
      <c r="P144" s="32">
        <f t="shared" si="13"/>
        <v>321987.80249999999</v>
      </c>
      <c r="Q144" s="41">
        <f>P144*1.1</f>
        <v>354186.58275</v>
      </c>
      <c r="R144" s="21">
        <f t="shared" si="16"/>
        <v>320826.87000000005</v>
      </c>
    </row>
    <row r="145" spans="1:18" ht="39.6" customHeight="1" x14ac:dyDescent="0.3">
      <c r="A145" s="2" t="s">
        <v>255</v>
      </c>
      <c r="B145" s="2" t="s">
        <v>225</v>
      </c>
      <c r="C145" s="2" t="s">
        <v>46</v>
      </c>
      <c r="D145" s="23" t="s">
        <v>477</v>
      </c>
      <c r="E145" s="33">
        <v>225.11</v>
      </c>
      <c r="F145" s="2">
        <v>1982</v>
      </c>
      <c r="G145" s="14"/>
      <c r="H145" s="14" t="s">
        <v>191</v>
      </c>
      <c r="I145" s="37" t="s">
        <v>391</v>
      </c>
      <c r="J145" s="14" t="s">
        <v>406</v>
      </c>
      <c r="K145" s="19" t="s">
        <v>444</v>
      </c>
      <c r="L145" s="19">
        <v>1566.92</v>
      </c>
      <c r="M145" s="20">
        <v>1572.59</v>
      </c>
      <c r="N145" s="21">
        <f t="shared" si="14"/>
        <v>354005.73489999998</v>
      </c>
      <c r="O145" s="21">
        <f t="shared" si="12"/>
        <v>352729.36120000004</v>
      </c>
      <c r="P145" s="32">
        <f t="shared" si="13"/>
        <v>460207.45536999998</v>
      </c>
      <c r="Q145" s="41">
        <f t="shared" si="15"/>
        <v>506228.20090700005</v>
      </c>
      <c r="R145" s="21">
        <f t="shared" si="16"/>
        <v>458548.16956000007</v>
      </c>
    </row>
    <row r="146" spans="1:18" ht="39.6" customHeight="1" x14ac:dyDescent="0.3">
      <c r="A146" s="2" t="s">
        <v>256</v>
      </c>
      <c r="B146" s="2" t="s">
        <v>257</v>
      </c>
      <c r="C146" s="2" t="s">
        <v>46</v>
      </c>
      <c r="D146" s="23" t="s">
        <v>477</v>
      </c>
      <c r="E146" s="33">
        <v>41.12</v>
      </c>
      <c r="F146" s="2">
        <v>2011</v>
      </c>
      <c r="G146" s="14"/>
      <c r="H146" s="14" t="s">
        <v>191</v>
      </c>
      <c r="I146" s="37" t="s">
        <v>399</v>
      </c>
      <c r="J146" s="14"/>
      <c r="K146" s="19" t="s">
        <v>456</v>
      </c>
      <c r="L146" s="19">
        <v>2166.91</v>
      </c>
      <c r="M146" s="20">
        <v>1937.08</v>
      </c>
      <c r="N146" s="21">
        <f t="shared" si="14"/>
        <v>79652.729599999991</v>
      </c>
      <c r="O146" s="21">
        <f t="shared" si="12"/>
        <v>89103.339199999988</v>
      </c>
      <c r="P146" s="32">
        <f t="shared" si="13"/>
        <v>103548.54848</v>
      </c>
      <c r="Q146" s="41">
        <f t="shared" si="15"/>
        <v>113903.403328</v>
      </c>
      <c r="R146" s="21">
        <f t="shared" si="16"/>
        <v>115834.34095999999</v>
      </c>
    </row>
    <row r="147" spans="1:18" ht="39.6" customHeight="1" x14ac:dyDescent="0.3">
      <c r="A147" s="2" t="s">
        <v>258</v>
      </c>
      <c r="B147" s="2" t="s">
        <v>259</v>
      </c>
      <c r="C147" s="2" t="s">
        <v>208</v>
      </c>
      <c r="D147" s="23" t="s">
        <v>473</v>
      </c>
      <c r="E147" s="33">
        <v>47.36</v>
      </c>
      <c r="F147" s="2"/>
      <c r="G147" s="14"/>
      <c r="H147" s="14" t="s">
        <v>192</v>
      </c>
      <c r="I147" s="37" t="s">
        <v>397</v>
      </c>
      <c r="J147" s="14" t="s">
        <v>406</v>
      </c>
      <c r="K147" s="19" t="s">
        <v>456</v>
      </c>
      <c r="L147" s="19">
        <v>2166.91</v>
      </c>
      <c r="M147" s="20">
        <v>1937.08</v>
      </c>
      <c r="N147" s="21">
        <f t="shared" si="14"/>
        <v>91740.108800000002</v>
      </c>
      <c r="O147" s="21">
        <f t="shared" si="12"/>
        <v>102624.85759999999</v>
      </c>
      <c r="P147" s="32">
        <f t="shared" si="13"/>
        <v>119262.14144000001</v>
      </c>
      <c r="Q147" s="41">
        <f t="shared" si="15"/>
        <v>131188.355584</v>
      </c>
      <c r="R147" s="21">
        <f t="shared" si="16"/>
        <v>133412.31487999999</v>
      </c>
    </row>
    <row r="148" spans="1:18" ht="39.6" customHeight="1" x14ac:dyDescent="0.3">
      <c r="A148" s="2" t="s">
        <v>260</v>
      </c>
      <c r="B148" s="2" t="s">
        <v>261</v>
      </c>
      <c r="C148" s="2" t="s">
        <v>27</v>
      </c>
      <c r="D148" s="23" t="s">
        <v>475</v>
      </c>
      <c r="E148" s="33">
        <v>16.05</v>
      </c>
      <c r="F148" s="2">
        <v>2016</v>
      </c>
      <c r="G148" s="14"/>
      <c r="H148" s="14" t="s">
        <v>190</v>
      </c>
      <c r="I148" s="37" t="s">
        <v>347</v>
      </c>
      <c r="J148" s="14" t="s">
        <v>417</v>
      </c>
      <c r="K148" s="19" t="s">
        <v>468</v>
      </c>
      <c r="L148" s="19">
        <v>8289.6299999999992</v>
      </c>
      <c r="M148" s="20">
        <v>7643.82</v>
      </c>
      <c r="N148" s="21">
        <f t="shared" si="14"/>
        <v>122683.311</v>
      </c>
      <c r="O148" s="21">
        <f t="shared" si="12"/>
        <v>133048.56149999998</v>
      </c>
      <c r="P148" s="32">
        <f t="shared" si="13"/>
        <v>159488.30430000002</v>
      </c>
      <c r="Q148" s="41">
        <f t="shared" si="15"/>
        <v>175437.13473000002</v>
      </c>
      <c r="R148" s="21">
        <f t="shared" si="16"/>
        <v>172963.12994999997</v>
      </c>
    </row>
    <row r="149" spans="1:18" ht="39.6" customHeight="1" x14ac:dyDescent="0.3">
      <c r="A149" s="2" t="s">
        <v>262</v>
      </c>
      <c r="B149" s="2" t="s">
        <v>263</v>
      </c>
      <c r="C149" s="2" t="s">
        <v>60</v>
      </c>
      <c r="D149" s="23" t="s">
        <v>478</v>
      </c>
      <c r="E149" s="33">
        <v>194.77</v>
      </c>
      <c r="F149" s="2">
        <v>1968</v>
      </c>
      <c r="G149" s="14" t="s">
        <v>186</v>
      </c>
      <c r="H149" s="14" t="s">
        <v>231</v>
      </c>
      <c r="I149" s="37" t="s">
        <v>325</v>
      </c>
      <c r="J149" s="14" t="s">
        <v>405</v>
      </c>
      <c r="K149" s="19" t="s">
        <v>467</v>
      </c>
      <c r="L149" s="42">
        <f t="shared" ref="L149:L150" si="17">342001/86.35</f>
        <v>3960.6369426751594</v>
      </c>
      <c r="M149" s="20">
        <v>3649.4</v>
      </c>
      <c r="N149" s="21">
        <f t="shared" si="14"/>
        <v>710793.63800000004</v>
      </c>
      <c r="O149" s="21">
        <f t="shared" si="12"/>
        <v>771413.25732484087</v>
      </c>
      <c r="P149" s="32">
        <f t="shared" si="13"/>
        <v>924031.72940000007</v>
      </c>
      <c r="Q149" s="41">
        <f t="shared" si="15"/>
        <v>1016434.9023400001</v>
      </c>
      <c r="R149" s="21">
        <f t="shared" si="16"/>
        <v>1002837.2345222932</v>
      </c>
    </row>
    <row r="150" spans="1:18" ht="39.6" customHeight="1" x14ac:dyDescent="0.3">
      <c r="A150" s="2" t="s">
        <v>264</v>
      </c>
      <c r="B150" s="2" t="s">
        <v>265</v>
      </c>
      <c r="C150" s="2" t="s">
        <v>60</v>
      </c>
      <c r="D150" s="23" t="s">
        <v>478</v>
      </c>
      <c r="E150" s="33">
        <v>145.87</v>
      </c>
      <c r="F150" s="2">
        <v>1995</v>
      </c>
      <c r="G150" s="14"/>
      <c r="H150" s="14" t="s">
        <v>231</v>
      </c>
      <c r="I150" s="37" t="s">
        <v>307</v>
      </c>
      <c r="J150" s="14" t="s">
        <v>406</v>
      </c>
      <c r="K150" s="19" t="s">
        <v>467</v>
      </c>
      <c r="L150" s="42">
        <f t="shared" si="17"/>
        <v>3960.6369426751594</v>
      </c>
      <c r="M150" s="20">
        <v>3649.4</v>
      </c>
      <c r="N150" s="21">
        <f t="shared" si="14"/>
        <v>532337.978</v>
      </c>
      <c r="O150" s="21">
        <f t="shared" si="12"/>
        <v>577738.1108280255</v>
      </c>
      <c r="P150" s="32">
        <f t="shared" si="13"/>
        <v>692039.37140000006</v>
      </c>
      <c r="Q150" s="41">
        <f t="shared" si="15"/>
        <v>761243.30854000011</v>
      </c>
      <c r="R150" s="21">
        <f t="shared" si="16"/>
        <v>751059.54407643317</v>
      </c>
    </row>
    <row r="151" spans="1:18" ht="39.6" customHeight="1" x14ac:dyDescent="0.3">
      <c r="A151" s="2" t="s">
        <v>266</v>
      </c>
      <c r="B151" s="2" t="s">
        <v>267</v>
      </c>
      <c r="C151" s="2" t="s">
        <v>81</v>
      </c>
      <c r="D151" s="23" t="s">
        <v>482</v>
      </c>
      <c r="E151" s="33">
        <v>15</v>
      </c>
      <c r="F151" s="2">
        <v>2001</v>
      </c>
      <c r="G151" s="14"/>
      <c r="H151" s="14" t="s">
        <v>190</v>
      </c>
      <c r="I151" s="37" t="s">
        <v>201</v>
      </c>
      <c r="J151" s="14" t="s">
        <v>406</v>
      </c>
      <c r="K151" s="19" t="s">
        <v>444</v>
      </c>
      <c r="L151" s="19">
        <v>1566.92</v>
      </c>
      <c r="M151" s="20">
        <v>1572.59</v>
      </c>
      <c r="N151" s="21">
        <f t="shared" si="14"/>
        <v>23588.85</v>
      </c>
      <c r="O151" s="21">
        <f t="shared" si="12"/>
        <v>23503.800000000003</v>
      </c>
      <c r="P151" s="32">
        <f t="shared" si="13"/>
        <v>30665.504999999997</v>
      </c>
      <c r="Q151" s="41">
        <f t="shared" si="15"/>
        <v>33732.055500000002</v>
      </c>
      <c r="R151" s="21">
        <f t="shared" si="16"/>
        <v>30554.940000000006</v>
      </c>
    </row>
    <row r="152" spans="1:18" ht="39.6" customHeight="1" x14ac:dyDescent="0.3">
      <c r="A152" s="2" t="s">
        <v>268</v>
      </c>
      <c r="B152" s="2" t="s">
        <v>269</v>
      </c>
      <c r="C152" s="2" t="s">
        <v>35</v>
      </c>
      <c r="D152" s="23" t="s">
        <v>476</v>
      </c>
      <c r="E152" s="33"/>
      <c r="F152" s="2">
        <v>2016</v>
      </c>
      <c r="G152" s="14"/>
      <c r="H152" s="14" t="s">
        <v>191</v>
      </c>
      <c r="I152" s="37" t="s">
        <v>396</v>
      </c>
      <c r="J152" s="14" t="s">
        <v>419</v>
      </c>
      <c r="K152" s="19" t="s">
        <v>468</v>
      </c>
      <c r="L152" s="19">
        <v>8289.6299999999992</v>
      </c>
      <c r="M152" s="20">
        <v>7643.82</v>
      </c>
      <c r="N152" s="21">
        <f t="shared" si="14"/>
        <v>0</v>
      </c>
      <c r="O152" s="21">
        <v>8000</v>
      </c>
      <c r="P152" s="32"/>
      <c r="Q152" s="41">
        <v>8000</v>
      </c>
      <c r="R152" s="21">
        <f t="shared" si="16"/>
        <v>10400</v>
      </c>
    </row>
    <row r="153" spans="1:18" x14ac:dyDescent="0.3">
      <c r="A153" s="1"/>
      <c r="B153" s="6"/>
      <c r="C153" s="1"/>
      <c r="D153" s="1"/>
      <c r="E153" s="35"/>
      <c r="F153" s="1"/>
      <c r="G153" s="17"/>
      <c r="H153" s="14"/>
      <c r="I153" s="5"/>
      <c r="J153" s="1"/>
      <c r="K153" s="1"/>
      <c r="L153" s="1"/>
      <c r="M153" s="1"/>
      <c r="N153" s="22">
        <f>SUM(N3:N152)</f>
        <v>233295433.00489998</v>
      </c>
      <c r="O153" s="22">
        <f>SUM(O3:O152)</f>
        <v>247324619.46060634</v>
      </c>
      <c r="P153" s="22">
        <f>SUM(P3:P152)</f>
        <v>303284062.90636992</v>
      </c>
      <c r="Q153" s="22">
        <f>SUM(Q3:Q152)</f>
        <v>333620469.197007</v>
      </c>
      <c r="R153" s="22">
        <f>SUM(R3:R152)</f>
        <v>321522009.19878823</v>
      </c>
    </row>
    <row r="155" spans="1:18" x14ac:dyDescent="0.3">
      <c r="P155" s="31"/>
    </row>
  </sheetData>
  <autoFilter ref="A1:P153" xr:uid="{00000000-0001-0000-0000-000000000000}"/>
  <phoneticPr fontId="20" type="noConversion"/>
  <pageMargins left="0.25" right="0.25" top="0.75" bottom="0.75" header="0.3" footer="0.3"/>
  <pageSetup paperSize="8" scale="61" fitToHeight="0" orientation="landscape" r:id="rId1"/>
  <headerFooter>
    <oddHeader>&amp;L&amp;"-,Pogrubiony"&amp;14WYKAZ DO UBEZPIECZENIA 2024/2025 &amp;R&amp;"-,Pogrubiony"&amp;14Załącznik nr 3 I do OPZ</oddHeader>
    <oddFooter>&amp;CStrona &amp;P z &amp;N</oddFooter>
  </headerFooter>
  <rowBreaks count="3" manualBreakCount="3">
    <brk id="34" max="10" man="1"/>
    <brk id="64" max="10" man="1"/>
    <brk id="10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lista</vt:lpstr>
      <vt:lpstr>lista!Obszar_wydruku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henia</dc:creator>
  <cp:lastModifiedBy>Kinga Drabczak</cp:lastModifiedBy>
  <cp:lastPrinted>2024-08-13T13:00:23Z</cp:lastPrinted>
  <dcterms:created xsi:type="dcterms:W3CDTF">2016-09-14T12:58:59Z</dcterms:created>
  <dcterms:modified xsi:type="dcterms:W3CDTF">2024-10-30T15:07:11Z</dcterms:modified>
</cp:coreProperties>
</file>