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czewski\Desktop\POSTĘPOWANIA\__nowe_postepowania\WENTYLATORY_2024\RFI\"/>
    </mc:Choice>
  </mc:AlternateContent>
  <xr:revisionPtr revIDLastSave="0" documentId="13_ncr:201_{CFCA13CB-FB09-45D8-88E1-7E134DA0C618}" xr6:coauthVersionLast="47" xr6:coauthVersionMax="47" xr10:uidLastSave="{00000000-0000-0000-0000-000000000000}"/>
  <workbookProtection workbookPassword="C985" lockStructure="1"/>
  <bookViews>
    <workbookView xWindow="-120" yWindow="-120" windowWidth="29040" windowHeight="15840" firstSheet="1" activeTab="1" xr2:uid="{00000000-000D-0000-FFFF-FFFF00000000}"/>
  </bookViews>
  <sheets>
    <sheet name="kalkulacja" sheetId="8" state="hidden" r:id="rId1"/>
    <sheet name="Formularz_cz_nr_1" sheetId="18" r:id="rId2"/>
    <sheet name="Formularz_cz_nr_2" sheetId="19" r:id="rId3"/>
    <sheet name="Formularz_cz_nr_3" sheetId="20" r:id="rId4"/>
    <sheet name="Formularz_cz_nr_4" sheetId="21" r:id="rId5"/>
    <sheet name="Formularz_cz_nr_5" sheetId="22" r:id="rId6"/>
    <sheet name="Formularz_cz_nr_6" sheetId="23" r:id="rId7"/>
    <sheet name="Formularz_cz_nr_7_empty" sheetId="24" state="hidden" r:id="rId8"/>
    <sheet name="Formularz_cz_nr_7" sheetId="25" r:id="rId9"/>
  </sheets>
  <definedNames>
    <definedName name="_xlnm.Print_Area" localSheetId="0">kalkulacja!$A$1:$AB$52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7" i="21" l="1"/>
  <c r="A208" i="21"/>
  <c r="A204" i="21"/>
  <c r="A205" i="21" s="1"/>
  <c r="A206" i="21" s="1"/>
  <c r="A10" i="25"/>
  <c r="A10" i="20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F63" i="8" l="1"/>
  <c r="F62" i="8"/>
  <c r="F61" i="8"/>
  <c r="D40" i="22" l="1"/>
  <c r="D41" i="23" l="1"/>
  <c r="D19" i="24"/>
  <c r="D16" i="24"/>
  <c r="D42" i="8"/>
  <c r="D39" i="8"/>
  <c r="Y40" i="8"/>
  <c r="W40" i="8"/>
  <c r="U40" i="8"/>
  <c r="S40" i="8"/>
  <c r="Q40" i="8"/>
  <c r="O40" i="8"/>
  <c r="M40" i="8"/>
  <c r="K40" i="8"/>
  <c r="I40" i="8"/>
  <c r="C39" i="8"/>
  <c r="D44" i="23" s="1"/>
  <c r="E42" i="8"/>
  <c r="D15" i="24"/>
  <c r="D17" i="24" s="1"/>
  <c r="D18" i="24" s="1"/>
  <c r="D40" i="23"/>
  <c r="E39" i="8" s="1"/>
  <c r="D39" i="22"/>
  <c r="E35" i="8" s="1"/>
  <c r="G39" i="8" l="1"/>
  <c r="T39" i="8" s="1"/>
  <c r="T40" i="8" s="1"/>
  <c r="D42" i="23"/>
  <c r="D43" i="23" s="1"/>
  <c r="X39" i="8" l="1"/>
  <c r="X40" i="8" s="1"/>
  <c r="Z39" i="8"/>
  <c r="AB39" i="8" s="1"/>
  <c r="AD39" i="8" s="1"/>
  <c r="L39" i="8"/>
  <c r="L40" i="8" s="1"/>
  <c r="P39" i="8"/>
  <c r="P40" i="8" s="1"/>
  <c r="H39" i="8"/>
  <c r="H40" i="8" s="1"/>
  <c r="R39" i="8"/>
  <c r="R40" i="8" s="1"/>
  <c r="V39" i="8"/>
  <c r="V40" i="8" s="1"/>
  <c r="J39" i="8"/>
  <c r="J40" i="8" s="1"/>
  <c r="N39" i="8"/>
  <c r="N40" i="8" s="1"/>
  <c r="AC39" i="8" l="1"/>
  <c r="D36" i="8" l="1"/>
  <c r="D35" i="8"/>
  <c r="D46" i="22"/>
  <c r="D41" i="22"/>
  <c r="D42" i="22" s="1"/>
  <c r="D45" i="22"/>
  <c r="E36" i="8" s="1"/>
  <c r="Y37" i="8"/>
  <c r="W37" i="8"/>
  <c r="U37" i="8"/>
  <c r="S37" i="8"/>
  <c r="Q37" i="8"/>
  <c r="O37" i="8"/>
  <c r="M37" i="8"/>
  <c r="K37" i="8"/>
  <c r="I37" i="8"/>
  <c r="D47" i="22" l="1"/>
  <c r="D48" i="22" s="1"/>
  <c r="C35" i="8"/>
  <c r="Y33" i="8"/>
  <c r="W33" i="8"/>
  <c r="U33" i="8"/>
  <c r="S33" i="8"/>
  <c r="Q33" i="8"/>
  <c r="O33" i="8"/>
  <c r="M33" i="8"/>
  <c r="K33" i="8"/>
  <c r="I33" i="8"/>
  <c r="E32" i="8"/>
  <c r="E31" i="8"/>
  <c r="E30" i="8"/>
  <c r="D32" i="8"/>
  <c r="D31" i="8"/>
  <c r="D30" i="8"/>
  <c r="C31" i="8"/>
  <c r="C30" i="8"/>
  <c r="D27" i="8"/>
  <c r="D33" i="20"/>
  <c r="D32" i="20"/>
  <c r="E27" i="8" s="1"/>
  <c r="D24" i="8"/>
  <c r="E24" i="8"/>
  <c r="D241" i="18"/>
  <c r="D247" i="18"/>
  <c r="D253" i="18"/>
  <c r="D16" i="8"/>
  <c r="D17" i="8"/>
  <c r="D18" i="8"/>
  <c r="D19" i="8"/>
  <c r="D20" i="8"/>
  <c r="D21" i="8"/>
  <c r="D15" i="8"/>
  <c r="D252" i="18"/>
  <c r="E21" i="8" s="1"/>
  <c r="D246" i="18"/>
  <c r="E20" i="8" s="1"/>
  <c r="D240" i="18"/>
  <c r="E19" i="8" s="1"/>
  <c r="D234" i="18"/>
  <c r="E18" i="8" s="1"/>
  <c r="D228" i="18"/>
  <c r="E17" i="8" s="1"/>
  <c r="D222" i="18"/>
  <c r="E16" i="8" s="1"/>
  <c r="D216" i="18"/>
  <c r="E15" i="8" s="1"/>
  <c r="A18" i="8"/>
  <c r="C19" i="8"/>
  <c r="C20" i="8"/>
  <c r="D235" i="18"/>
  <c r="D229" i="18"/>
  <c r="D223" i="18"/>
  <c r="D217" i="18"/>
  <c r="D43" i="22" l="1"/>
  <c r="D44" i="22" s="1"/>
  <c r="D244" i="18"/>
  <c r="D250" i="18"/>
  <c r="G35" i="8"/>
  <c r="P35" i="8" s="1"/>
  <c r="G31" i="8"/>
  <c r="V31" i="8" s="1"/>
  <c r="G30" i="8"/>
  <c r="H30" i="8" s="1"/>
  <c r="D34" i="20"/>
  <c r="D35" i="20" s="1"/>
  <c r="G20" i="8"/>
  <c r="V20" i="8" s="1"/>
  <c r="G19" i="8"/>
  <c r="H19" i="8" s="1"/>
  <c r="D218" i="18"/>
  <c r="D219" i="18" s="1"/>
  <c r="D230" i="18"/>
  <c r="D231" i="18" s="1"/>
  <c r="D248" i="18"/>
  <c r="D249" i="18" s="1"/>
  <c r="D242" i="18"/>
  <c r="D243" i="18" s="1"/>
  <c r="D236" i="18"/>
  <c r="D237" i="18" s="1"/>
  <c r="D224" i="18"/>
  <c r="D225" i="18" s="1"/>
  <c r="A11" i="25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5" i="18"/>
  <c r="A6" i="18" s="1"/>
  <c r="A8" i="24"/>
  <c r="A9" i="24" s="1"/>
  <c r="A10" i="24" s="1"/>
  <c r="A11" i="24" s="1"/>
  <c r="A12" i="24" s="1"/>
  <c r="A13" i="24" s="1"/>
  <c r="A14" i="24" s="1"/>
  <c r="A8" i="22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N20" i="8" l="1"/>
  <c r="P20" i="8"/>
  <c r="N35" i="8"/>
  <c r="V35" i="8"/>
  <c r="R35" i="8"/>
  <c r="X35" i="8"/>
  <c r="L35" i="8"/>
  <c r="J19" i="8"/>
  <c r="N30" i="8"/>
  <c r="T35" i="8"/>
  <c r="J30" i="8"/>
  <c r="P30" i="8"/>
  <c r="R30" i="8"/>
  <c r="X30" i="8"/>
  <c r="T30" i="8"/>
  <c r="J31" i="8"/>
  <c r="L31" i="8"/>
  <c r="T20" i="8"/>
  <c r="Z30" i="8"/>
  <c r="V30" i="8"/>
  <c r="J35" i="8"/>
  <c r="H35" i="8"/>
  <c r="L30" i="8"/>
  <c r="Z35" i="8"/>
  <c r="V19" i="8"/>
  <c r="J20" i="8"/>
  <c r="Z20" i="8"/>
  <c r="L20" i="8"/>
  <c r="H31" i="8"/>
  <c r="X19" i="8"/>
  <c r="H20" i="8"/>
  <c r="Z19" i="8"/>
  <c r="T19" i="8"/>
  <c r="R31" i="8"/>
  <c r="N31" i="8"/>
  <c r="X31" i="8"/>
  <c r="T31" i="8"/>
  <c r="P31" i="8"/>
  <c r="R20" i="8"/>
  <c r="R19" i="8"/>
  <c r="P19" i="8"/>
  <c r="X20" i="8"/>
  <c r="Z31" i="8"/>
  <c r="AD31" i="8"/>
  <c r="AC31" i="8"/>
  <c r="N19" i="8"/>
  <c r="L19" i="8"/>
  <c r="A5" i="21"/>
  <c r="A6" i="21" l="1"/>
  <c r="A7" i="21" s="1"/>
  <c r="A8" i="21" s="1"/>
  <c r="A9" i="21" s="1"/>
  <c r="A10" i="21" s="1"/>
  <c r="A11" i="21" s="1"/>
  <c r="A12" i="21" s="1"/>
  <c r="A15" i="21" s="1"/>
  <c r="A7" i="18"/>
  <c r="A8" i="18" s="1"/>
  <c r="A9" i="18" s="1"/>
  <c r="A10" i="18" s="1"/>
  <c r="A16" i="21" l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13" i="18"/>
  <c r="A14" i="18" s="1"/>
  <c r="A15" i="18" s="1"/>
  <c r="I22" i="8"/>
  <c r="C42" i="8"/>
  <c r="C36" i="8"/>
  <c r="C32" i="8"/>
  <c r="C27" i="8"/>
  <c r="C24" i="8"/>
  <c r="C16" i="8"/>
  <c r="C17" i="8"/>
  <c r="C18" i="8"/>
  <c r="C21" i="8"/>
  <c r="C15" i="8"/>
  <c r="S43" i="8"/>
  <c r="Q43" i="8"/>
  <c r="O43" i="8"/>
  <c r="S28" i="8"/>
  <c r="Q28" i="8"/>
  <c r="O28" i="8"/>
  <c r="S25" i="8"/>
  <c r="Q25" i="8"/>
  <c r="O25" i="8"/>
  <c r="S22" i="8"/>
  <c r="Q22" i="8"/>
  <c r="O22" i="8"/>
  <c r="A36" i="21" l="1"/>
  <c r="A37" i="21" s="1"/>
  <c r="A38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16" i="18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D49" i="22"/>
  <c r="D50" i="22" s="1"/>
  <c r="D51" i="22" s="1"/>
  <c r="D36" i="20"/>
  <c r="D37" i="20" s="1"/>
  <c r="D38" i="20" s="1"/>
  <c r="D256" i="18"/>
  <c r="D220" i="18"/>
  <c r="D221" i="18" s="1"/>
  <c r="D45" i="23"/>
  <c r="D46" i="23" s="1"/>
  <c r="D20" i="24"/>
  <c r="D21" i="24" s="1"/>
  <c r="D226" i="18"/>
  <c r="D227" i="18" s="1"/>
  <c r="D254" i="18" s="1"/>
  <c r="D255" i="18" s="1"/>
  <c r="D232" i="18"/>
  <c r="D233" i="18" s="1"/>
  <c r="D245" i="18"/>
  <c r="D238" i="18"/>
  <c r="D239" i="18" s="1"/>
  <c r="D251" i="18"/>
  <c r="A66" i="21" l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61" i="21"/>
  <c r="A62" i="21" s="1"/>
  <c r="A63" i="21" s="1"/>
  <c r="A65" i="21" s="1"/>
  <c r="A27" i="18"/>
  <c r="A28" i="18" s="1"/>
  <c r="A29" i="18" s="1"/>
  <c r="A30" i="18" s="1"/>
  <c r="A31" i="18" s="1"/>
  <c r="A32" i="18" s="1"/>
  <c r="A33" i="18" s="1"/>
  <c r="A34" i="18" s="1"/>
  <c r="A35" i="18" s="1"/>
  <c r="A36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D257" i="18"/>
  <c r="D258" i="18" s="1"/>
  <c r="A113" i="21" l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09" i="21"/>
  <c r="A110" i="21" s="1"/>
  <c r="A112" i="21" s="1"/>
  <c r="G36" i="8"/>
  <c r="H36" i="8" s="1"/>
  <c r="G32" i="8"/>
  <c r="Y43" i="8"/>
  <c r="W43" i="8"/>
  <c r="U43" i="8"/>
  <c r="M43" i="8"/>
  <c r="K43" i="8"/>
  <c r="I43" i="8"/>
  <c r="Y28" i="8"/>
  <c r="W28" i="8"/>
  <c r="U28" i="8"/>
  <c r="M28" i="8"/>
  <c r="K28" i="8"/>
  <c r="I28" i="8"/>
  <c r="Y25" i="8"/>
  <c r="W25" i="8"/>
  <c r="U25" i="8"/>
  <c r="M25" i="8"/>
  <c r="K25" i="8"/>
  <c r="I25" i="8"/>
  <c r="Y22" i="8"/>
  <c r="W22" i="8"/>
  <c r="U22" i="8"/>
  <c r="M22" i="8"/>
  <c r="K22" i="8"/>
  <c r="A16" i="8"/>
  <c r="A133" i="21" l="1"/>
  <c r="A134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V32" i="8"/>
  <c r="V33" i="8" s="1"/>
  <c r="P32" i="8"/>
  <c r="P33" i="8" s="1"/>
  <c r="N32" i="8"/>
  <c r="N33" i="8" s="1"/>
  <c r="R32" i="8"/>
  <c r="R33" i="8" s="1"/>
  <c r="X36" i="8"/>
  <c r="X37" i="8" s="1"/>
  <c r="P36" i="8"/>
  <c r="P37" i="8" s="1"/>
  <c r="R36" i="8"/>
  <c r="R37" i="8" s="1"/>
  <c r="N36" i="8"/>
  <c r="N37" i="8" s="1"/>
  <c r="H37" i="8"/>
  <c r="Z36" i="8"/>
  <c r="AB35" i="8" s="1"/>
  <c r="L36" i="8"/>
  <c r="L37" i="8" s="1"/>
  <c r="V36" i="8"/>
  <c r="V37" i="8" s="1"/>
  <c r="T36" i="8"/>
  <c r="T37" i="8" s="1"/>
  <c r="J36" i="8"/>
  <c r="J37" i="8" s="1"/>
  <c r="G17" i="8"/>
  <c r="G18" i="8"/>
  <c r="G21" i="8"/>
  <c r="G16" i="8"/>
  <c r="G15" i="8"/>
  <c r="G24" i="8"/>
  <c r="G27" i="8"/>
  <c r="T32" i="8"/>
  <c r="T33" i="8" s="1"/>
  <c r="H32" i="8"/>
  <c r="H33" i="8" s="1"/>
  <c r="J32" i="8"/>
  <c r="J33" i="8" s="1"/>
  <c r="X32" i="8"/>
  <c r="X33" i="8" s="1"/>
  <c r="L32" i="8"/>
  <c r="L33" i="8" s="1"/>
  <c r="Z32" i="8"/>
  <c r="AB30" i="8" s="1"/>
  <c r="G42" i="8"/>
  <c r="A179" i="21" l="1"/>
  <c r="A180" i="21" s="1"/>
  <c r="A181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D35" i="8"/>
  <c r="AC35" i="8"/>
  <c r="AD30" i="8"/>
  <c r="AC30" i="8"/>
  <c r="X21" i="8"/>
  <c r="P21" i="8"/>
  <c r="H21" i="8"/>
  <c r="T21" i="8"/>
  <c r="L21" i="8"/>
  <c r="V21" i="8"/>
  <c r="Z21" i="8"/>
  <c r="R21" i="8"/>
  <c r="J21" i="8"/>
  <c r="N21" i="8"/>
  <c r="H42" i="8"/>
  <c r="H43" i="8" s="1"/>
  <c r="P42" i="8"/>
  <c r="P43" i="8" s="1"/>
  <c r="N42" i="8"/>
  <c r="N43" i="8" s="1"/>
  <c r="R42" i="8"/>
  <c r="R43" i="8" s="1"/>
  <c r="X27" i="8"/>
  <c r="X28" i="8" s="1"/>
  <c r="P27" i="8"/>
  <c r="P28" i="8" s="1"/>
  <c r="R27" i="8"/>
  <c r="R28" i="8" s="1"/>
  <c r="N27" i="8"/>
  <c r="N28" i="8" s="1"/>
  <c r="H24" i="8"/>
  <c r="H25" i="8" s="1"/>
  <c r="N24" i="8"/>
  <c r="N25" i="8" s="1"/>
  <c r="R24" i="8"/>
  <c r="R25" i="8" s="1"/>
  <c r="P24" i="8"/>
  <c r="P25" i="8" s="1"/>
  <c r="H18" i="8"/>
  <c r="P18" i="8"/>
  <c r="R18" i="8"/>
  <c r="N18" i="8"/>
  <c r="J17" i="8"/>
  <c r="R17" i="8"/>
  <c r="N17" i="8"/>
  <c r="P17" i="8"/>
  <c r="J16" i="8"/>
  <c r="R16" i="8"/>
  <c r="P16" i="8"/>
  <c r="N16" i="8"/>
  <c r="Z15" i="8"/>
  <c r="R15" i="8"/>
  <c r="P15" i="8"/>
  <c r="N15" i="8"/>
  <c r="AC36" i="8"/>
  <c r="Z42" i="8"/>
  <c r="T18" i="8"/>
  <c r="X15" i="8"/>
  <c r="H27" i="8"/>
  <c r="H28" i="8" s="1"/>
  <c r="Z27" i="8"/>
  <c r="L17" i="8"/>
  <c r="X16" i="8"/>
  <c r="V27" i="8"/>
  <c r="V28" i="8" s="1"/>
  <c r="L27" i="8"/>
  <c r="L28" i="8" s="1"/>
  <c r="L15" i="8"/>
  <c r="L18" i="8"/>
  <c r="J27" i="8"/>
  <c r="J28" i="8" s="1"/>
  <c r="V24" i="8"/>
  <c r="V25" i="8" s="1"/>
  <c r="V15" i="8"/>
  <c r="X18" i="8"/>
  <c r="Z17" i="8"/>
  <c r="Z24" i="8"/>
  <c r="J18" i="8"/>
  <c r="Z18" i="8"/>
  <c r="V18" i="8"/>
  <c r="T15" i="8"/>
  <c r="J15" i="8"/>
  <c r="H15" i="8"/>
  <c r="V17" i="8"/>
  <c r="H17" i="8"/>
  <c r="V42" i="8"/>
  <c r="V43" i="8" s="1"/>
  <c r="X42" i="8"/>
  <c r="X43" i="8" s="1"/>
  <c r="J42" i="8"/>
  <c r="J43" i="8" s="1"/>
  <c r="T42" i="8"/>
  <c r="T43" i="8" s="1"/>
  <c r="X17" i="8"/>
  <c r="T17" i="8"/>
  <c r="L42" i="8"/>
  <c r="L43" i="8" s="1"/>
  <c r="T27" i="8"/>
  <c r="T28" i="8" s="1"/>
  <c r="L24" i="8"/>
  <c r="L25" i="8" s="1"/>
  <c r="L16" i="8"/>
  <c r="T16" i="8"/>
  <c r="Z16" i="8"/>
  <c r="H16" i="8"/>
  <c r="V16" i="8"/>
  <c r="J24" i="8"/>
  <c r="J25" i="8" s="1"/>
  <c r="T24" i="8"/>
  <c r="T25" i="8" s="1"/>
  <c r="X24" i="8"/>
  <c r="X25" i="8" s="1"/>
  <c r="AD32" i="8"/>
  <c r="AC32" i="8"/>
  <c r="AB15" i="8" l="1"/>
  <c r="R22" i="8"/>
  <c r="R44" i="8" s="1"/>
  <c r="P22" i="8"/>
  <c r="P44" i="8" s="1"/>
  <c r="N22" i="8"/>
  <c r="N44" i="8" s="1"/>
  <c r="AB42" i="8"/>
  <c r="AD42" i="8" s="1"/>
  <c r="AD36" i="8"/>
  <c r="AB24" i="8"/>
  <c r="AC24" i="8" s="1"/>
  <c r="AB27" i="8"/>
  <c r="AD27" i="8" s="1"/>
  <c r="T22" i="8"/>
  <c r="T44" i="8" s="1"/>
  <c r="J22" i="8"/>
  <c r="J44" i="8" s="1"/>
  <c r="L22" i="8"/>
  <c r="L44" i="8" s="1"/>
  <c r="H22" i="8"/>
  <c r="H44" i="8" s="1"/>
  <c r="V22" i="8"/>
  <c r="V44" i="8" s="1"/>
  <c r="X22" i="8"/>
  <c r="X44" i="8" s="1"/>
  <c r="N45" i="8" l="1"/>
  <c r="P45" i="8"/>
  <c r="R45" i="8"/>
  <c r="T45" i="8"/>
  <c r="AB46" i="8"/>
  <c r="AD18" i="8"/>
  <c r="AC42" i="8"/>
  <c r="AD24" i="8"/>
  <c r="AC27" i="8"/>
  <c r="L45" i="8"/>
  <c r="X45" i="8"/>
  <c r="V45" i="8"/>
  <c r="J45" i="8"/>
  <c r="AC15" i="8"/>
  <c r="P51" i="8" l="1"/>
  <c r="N65" i="8" s="1"/>
  <c r="P50" i="8"/>
  <c r="N64" i="8" s="1"/>
  <c r="N46" i="8"/>
  <c r="N47" i="8"/>
  <c r="H45" i="8"/>
  <c r="P49" i="8" s="1"/>
  <c r="N63" i="8" s="1"/>
  <c r="H46" i="8"/>
  <c r="T47" i="8"/>
  <c r="T46" i="8"/>
  <c r="H47" i="8" l="1"/>
  <c r="P52" i="8"/>
</calcChain>
</file>

<file path=xl/sharedStrings.xml><?xml version="1.0" encoding="utf-8"?>
<sst xmlns="http://schemas.openxmlformats.org/spreadsheetml/2006/main" count="1747" uniqueCount="373">
  <si>
    <t>L.p.</t>
  </si>
  <si>
    <t>szt.</t>
  </si>
  <si>
    <t xml:space="preserve">Typ urządzenia </t>
  </si>
  <si>
    <t xml:space="preserve">ZG Sobieski </t>
  </si>
  <si>
    <t>ZG                    Janina</t>
  </si>
  <si>
    <t>suma dla Zakładów Górniczych / rok</t>
  </si>
  <si>
    <t>suma / rok</t>
  </si>
  <si>
    <t>Szacunkowa wartość zamówienia netto wynosi:</t>
  </si>
  <si>
    <t>tys.zł</t>
  </si>
  <si>
    <t>tys. zł</t>
  </si>
  <si>
    <t>Szacunkowa wartość zamówienia netto ZG Janina wynosi:</t>
  </si>
  <si>
    <t>Szacunkowa wartość zamówienia netto ZG Sobieski wynosi:</t>
  </si>
  <si>
    <t>Razem</t>
  </si>
  <si>
    <t>Suma zadanie</t>
  </si>
  <si>
    <t xml:space="preserve">Rem.cał.
tys. zł / szt. </t>
  </si>
  <si>
    <t xml:space="preserve">Rem.
podst
tys.zł
/szt.
</t>
  </si>
  <si>
    <t xml:space="preserve">Rem.
rozsz.
tys.zł
/szt.
</t>
  </si>
  <si>
    <t xml:space="preserve">Udz. rem.
rozsz.
</t>
  </si>
  <si>
    <t>suma dla Zakładów Górniczych / rok (zaokrąglona)</t>
  </si>
  <si>
    <t>suma / rok (zaokrąglone)</t>
  </si>
  <si>
    <t>Mocownik kabla</t>
  </si>
  <si>
    <t>Wpust kablowy</t>
  </si>
  <si>
    <t>Przewietrznik</t>
  </si>
  <si>
    <t>Osłona</t>
  </si>
  <si>
    <t>Pokrywa skrzynki</t>
  </si>
  <si>
    <t>Złącze mostkujące</t>
  </si>
  <si>
    <t>Korpus skrzynki</t>
  </si>
  <si>
    <t>Korpus silnika</t>
  </si>
  <si>
    <t>Złącze rurowe</t>
  </si>
  <si>
    <t>Tarcza łożyskowa „N”</t>
  </si>
  <si>
    <t>Tarcza łożyskowa „P”</t>
  </si>
  <si>
    <t>Kadłub wentylatora</t>
  </si>
  <si>
    <t>Wirnik (łopatki)</t>
  </si>
  <si>
    <t>Siatka zabezpieczająca</t>
  </si>
  <si>
    <t>Osłona silnika</t>
  </si>
  <si>
    <t>Człon nośny</t>
  </si>
  <si>
    <t>Wał silnika</t>
  </si>
  <si>
    <t>Człon nadłopatkowy</t>
  </si>
  <si>
    <t>Wkładka mosiężna</t>
  </si>
  <si>
    <t>Silnik</t>
  </si>
  <si>
    <t>Regeneracja wału silnika</t>
  </si>
  <si>
    <t>Przezwojenie silnika</t>
  </si>
  <si>
    <t>Tarcza łożyska N</t>
  </si>
  <si>
    <t xml:space="preserve">Kadłub wentylatora </t>
  </si>
  <si>
    <t xml:space="preserve">Wał silnika </t>
  </si>
  <si>
    <t>Segment wlotowy z kierownicą</t>
  </si>
  <si>
    <t>Segment wylotowy</t>
  </si>
  <si>
    <t>Osłona wlotu</t>
  </si>
  <si>
    <t>Osłona wylotu</t>
  </si>
  <si>
    <t xml:space="preserve">Pokrywa komory silnika kpi. (z pokr. uszczelnienia) </t>
  </si>
  <si>
    <t>Uszczelnienie wału kpi. (v-ring + uszczelnienie segmentowe)</t>
  </si>
  <si>
    <t>Pokrywa komory silnika</t>
  </si>
  <si>
    <t>Uszczelnienie wirnika</t>
  </si>
  <si>
    <t>Wirnik silnika</t>
  </si>
  <si>
    <t>Przyłącze pośrednie</t>
  </si>
  <si>
    <t>Pokrywa dystansowa izolatorów</t>
  </si>
  <si>
    <t>Tarcza łożyska P</t>
  </si>
  <si>
    <t xml:space="preserve">Wirnik </t>
  </si>
  <si>
    <t>ZG                    Brzeszcze</t>
  </si>
  <si>
    <t xml:space="preserve">ZG    
Brzeszcze                </t>
  </si>
  <si>
    <t>Szacunkowa wartość zamówienia netto ZG Brzeszcze wynosi:</t>
  </si>
  <si>
    <t>I. Część nr 1: remont wentylatorów lutniowych typu WLE</t>
  </si>
  <si>
    <t>II. Część nr 2: remont wentylatorów lutniowych typu WL-SIGMA</t>
  </si>
  <si>
    <t>III. Część nr 3: remont wentylatorów lutniowych typu GWE</t>
  </si>
  <si>
    <t>IV. Część nr 4: remont wentylatorów lutniowych typu ADF</t>
  </si>
  <si>
    <t>V. Część nr 5: remont wentylatorów lutniowych typu KORFMANN</t>
  </si>
  <si>
    <t>Wadium</t>
  </si>
  <si>
    <t>Wartości w euro</t>
  </si>
  <si>
    <t xml:space="preserve">Wentylator WLE-603(A/B) </t>
  </si>
  <si>
    <t>Wentylator WLE-603(A/B)/1</t>
  </si>
  <si>
    <t>Wentylator WLE-803(A/B)</t>
  </si>
  <si>
    <t>Wentylator WLE-1005B</t>
  </si>
  <si>
    <t>Wentylator WL-SIGMA 900/B</t>
  </si>
  <si>
    <t>Wentylator GWE 630B/18,5</t>
  </si>
  <si>
    <t>Wentylator KORFMANN ES9-500/80</t>
  </si>
  <si>
    <t>Wentylator WLE-MARAT-900</t>
  </si>
  <si>
    <t>Część nr 1: remont wentylatorów lutniowych typu WLE</t>
  </si>
  <si>
    <t>Nazwa usługi remontowej</t>
  </si>
  <si>
    <t>j.m.</t>
  </si>
  <si>
    <t>Cena netto (zł):</t>
  </si>
  <si>
    <t>Remonty podstawowe</t>
  </si>
  <si>
    <t>Wykaz części możliwych do wymiany dla remontu rozszerzonego</t>
  </si>
  <si>
    <t xml:space="preserve">Człon nośny wentylatora </t>
  </si>
  <si>
    <t xml:space="preserve">Wirnik (łopatki)-itamid wentylatora </t>
  </si>
  <si>
    <t>Kierownica wentylatora</t>
  </si>
  <si>
    <t>Siatka zabezpieczająca wentylatora</t>
  </si>
  <si>
    <t>Wał wirnika wentylatora</t>
  </si>
  <si>
    <t xml:space="preserve">Uzwojenie stojana wentylatora </t>
  </si>
  <si>
    <t xml:space="preserve">Pakiet stojana wentylatora </t>
  </si>
  <si>
    <t>Pakiet wirnika wentylatora</t>
  </si>
  <si>
    <t>Mocownik kabla wentylatora</t>
  </si>
  <si>
    <t xml:space="preserve">Wpust kablowy wentylatora </t>
  </si>
  <si>
    <t xml:space="preserve">Uszczelka wpustu kablowego </t>
  </si>
  <si>
    <t>Przewietrznik wentylatora</t>
  </si>
  <si>
    <t>Osłona wentylatora</t>
  </si>
  <si>
    <t xml:space="preserve">Pokrywa skrzynki wentylatora </t>
  </si>
  <si>
    <t>Pokrywa obrotowo zaciskowa wentylatora</t>
  </si>
  <si>
    <t xml:space="preserve">Korpus skrzynki wentylatora </t>
  </si>
  <si>
    <t>Kołnierz pośredniczący skrzynki wentylatora</t>
  </si>
  <si>
    <t xml:space="preserve">Złącze rurowe wentylatora </t>
  </si>
  <si>
    <t xml:space="preserve">Tarcza łożyska strony N wentylatora </t>
  </si>
  <si>
    <t xml:space="preserve">Tarcza łożyska strony P wentylatora </t>
  </si>
  <si>
    <t>Pokrywa łożyska strony N wentylatora</t>
  </si>
  <si>
    <t>Pokrywa łożyska strony P wentylatora</t>
  </si>
  <si>
    <t xml:space="preserve">Tuleja labiryntu strony N wentylatora </t>
  </si>
  <si>
    <t>Tuleja labiryntu strony P wentylatora</t>
  </si>
  <si>
    <t>Pokrywa silnika z otworem wentylatora</t>
  </si>
  <si>
    <t xml:space="preserve">Korpus silnika wentylatora </t>
  </si>
  <si>
    <t xml:space="preserve">Komplet izolatorów prądowych (3 sztuki) </t>
  </si>
  <si>
    <t>Izolator 4x4 wentylatora</t>
  </si>
  <si>
    <t>Wirnik (łopatki)-metal wentylatora</t>
  </si>
  <si>
    <t>Ia</t>
  </si>
  <si>
    <t>Ib</t>
  </si>
  <si>
    <t>Udział wszystkich części w remoncie całkowitym wentylatora</t>
  </si>
  <si>
    <t>Ic</t>
  </si>
  <si>
    <t>Wartość udziału procentowego wszystkich części w remoncie całkowitym wentylatora (iloczyn I a x I b)</t>
  </si>
  <si>
    <t>Id</t>
  </si>
  <si>
    <t>Ie</t>
  </si>
  <si>
    <t>If</t>
  </si>
  <si>
    <t>IIa</t>
  </si>
  <si>
    <t>IIb</t>
  </si>
  <si>
    <t>IIc</t>
  </si>
  <si>
    <t>Wartość udziału procentowego wszystkich części w remoncie całkowitym wentylatora (iloczyn II a x II b)</t>
  </si>
  <si>
    <t>IId</t>
  </si>
  <si>
    <t>IIe</t>
  </si>
  <si>
    <t>IIf</t>
  </si>
  <si>
    <t>IIIa</t>
  </si>
  <si>
    <t>IIIb</t>
  </si>
  <si>
    <t>IIIc</t>
  </si>
  <si>
    <t>Wartość udziału procentowego wszystkich części w remoncie całkowitym wentylatora (iloczyn III a x III b)</t>
  </si>
  <si>
    <t>IIId</t>
  </si>
  <si>
    <t>IIIe</t>
  </si>
  <si>
    <t>IIIf</t>
  </si>
  <si>
    <t>IVa</t>
  </si>
  <si>
    <t>IVb</t>
  </si>
  <si>
    <t>IVc</t>
  </si>
  <si>
    <t>Wartość udziału procentowego wszystkich części w remoncie całkowitym wentylatora (iloczyn IV a x IV b)</t>
  </si>
  <si>
    <t>IVd</t>
  </si>
  <si>
    <t>IVe</t>
  </si>
  <si>
    <t>IVf</t>
  </si>
  <si>
    <t>Va</t>
  </si>
  <si>
    <t>Vb</t>
  </si>
  <si>
    <t>Vc</t>
  </si>
  <si>
    <t>Wartość udziału procentowego wszystkich części w remoncie całkowitym wentylatora (iloczyn V a x V b)</t>
  </si>
  <si>
    <t>Vd</t>
  </si>
  <si>
    <t>Ve</t>
  </si>
  <si>
    <t>Vf</t>
  </si>
  <si>
    <t>Szacowana liczba remontów wentylatora WLE-1005B</t>
  </si>
  <si>
    <t>CENA NETTO dla części nr 1
suma szacowanych wartości wszystkich remontów narzędzi dla danej części
(pozycje If + IIf + IIIf + IVf + Vf + VIf + VIIf + VIIIf)</t>
  </si>
  <si>
    <t>Część nr 2: remont wentylatorów lutniowych typu WL-SIGMA</t>
  </si>
  <si>
    <t>Obudowa wentylatora typu WL-SIGMA 900/B</t>
  </si>
  <si>
    <t>Wirnik wentylatora typu WL-SIGMA 900/B</t>
  </si>
  <si>
    <t>Kierownica-zespół wentylatora typu WL-SIGMA 900/B</t>
  </si>
  <si>
    <t>Osłona wlotu i wylotu wentylatora typu WL-SIGMA 900/B</t>
  </si>
  <si>
    <t>Wspornik obudowy wentylatora typu WL-SIGMA 900/B</t>
  </si>
  <si>
    <t>Osłona wentylatora chłodzącego wentylatora typu WL-SIGMA 900/B</t>
  </si>
  <si>
    <t>Przysłona wentylatora typu WL-SIGMA 900/B</t>
  </si>
  <si>
    <t>Wlot wentylatora typu WL-SIGMA 900/B</t>
  </si>
  <si>
    <t>Przyłącze pośrednie wentylatora typu WL-SIGMA 900/B</t>
  </si>
  <si>
    <t>Uchwyt do podwieszania wentylatora typu WL-SIGMA 900/B</t>
  </si>
  <si>
    <t>Wał wirnika wentylatora typu WL-SIGMA 900/B</t>
  </si>
  <si>
    <t>Uzwojenie stojana wentylatora typu WL-SIGMA 900/B</t>
  </si>
  <si>
    <t>Pakiet stojana wentylatora typu WL-SIGMA 900/B</t>
  </si>
  <si>
    <t>Pakiet wirnika wentylatora typu WL-SIGMA 900/B</t>
  </si>
  <si>
    <t>Tarcza łożyska strony N wentylatora typu WL-SIGMA 900/B</t>
  </si>
  <si>
    <t>Tarcza łożyska strony P wentylatora typu WL-SIGMA 900/B</t>
  </si>
  <si>
    <t>Pokrywa łożyska strony N wentylatora typu WL-SIGMA 900/B</t>
  </si>
  <si>
    <t>Pokrywa łożyska strony P wentylatora typu WL-SIGMA 900/B</t>
  </si>
  <si>
    <t>Korpus skrzynki wentylatora typu WL-SIGMA 900/B</t>
  </si>
  <si>
    <t>Pokrywa skrzynki wentylatora typu WL-SIGMA 900/B</t>
  </si>
  <si>
    <t>Pokrywa dystansowa izolatorów wentylatora typu WL-SIGMA 900/B</t>
  </si>
  <si>
    <t>Wpust kablowy wentylatora typu WL-SIGMA 900/B</t>
  </si>
  <si>
    <t>Uszczelka wpustu kablowego wentylatora typu WL-SIGMA 900/B</t>
  </si>
  <si>
    <t>Tuleja labiryntu strony N wentylatora typu WL-SIGMA 900/B</t>
  </si>
  <si>
    <t>Tuleja labiryntu strony P wentylatora typu WL-SIGMA 900/B</t>
  </si>
  <si>
    <t>Złącze rurowe wentylatora typu WL-SIGMA 900/B</t>
  </si>
  <si>
    <t>Komplet (4 sztuki) izolatorów wentylatora typu WL-SIGMA 900/B</t>
  </si>
  <si>
    <t>Tłumik (regenerowany) wentylatora typu WL-SIGMA 900/B</t>
  </si>
  <si>
    <t>Część nr 3: remont wentylatorów lutniowych typu GWE</t>
  </si>
  <si>
    <t xml:space="preserve">Suma cen jednostkowych netto wszystkich części dla remontu wentylatora GWE 630B/18,5 (pozycje od 2-23):
</t>
  </si>
  <si>
    <t>Wartość remontu wentylatora GWE 630B/18,5 z uwzględnieniem remontu podstawowego (suma pozycji 1 i I c)</t>
  </si>
  <si>
    <t>Szacowana liczba remontów wentylatora GWE 630B/18,5</t>
  </si>
  <si>
    <t>Szacowana wartość wszystkich remontów wentylatora GWE 630B/18,5 (wartość z pozycji I d × I e)</t>
  </si>
  <si>
    <t>CENA NETTO dla części nr 3
suma szacowanych wartości wszystkich remontów wentylatora dla danej części
(pozycja If)</t>
  </si>
  <si>
    <t xml:space="preserve"> Część nr 4: remont wentylatorów lutniowych typu ADF</t>
  </si>
  <si>
    <t>Część nr 5: remont wentylatorów lutniowych typu KORFMANN</t>
  </si>
  <si>
    <t>Szacowana liczba remontów wentylatora WLE-603(A/B)/1</t>
  </si>
  <si>
    <t>Szacowana liczba remontów wentylatora WLE-603(A/B)</t>
  </si>
  <si>
    <t>Łożyska</t>
  </si>
  <si>
    <t>Uszczelnienia</t>
  </si>
  <si>
    <t>Pierścień ochronny pomiędzy wirnikiem a korpusem wentylatora</t>
  </si>
  <si>
    <t>Wirnik wyk. z siluminu</t>
  </si>
  <si>
    <t>Tłumik hałasu</t>
  </si>
  <si>
    <t>Kpl wkład głuszący</t>
  </si>
  <si>
    <t>Wpust kablowy 32-36</t>
  </si>
  <si>
    <t>Wpust kablowy 48-53</t>
  </si>
  <si>
    <t>Zespół kierownicy</t>
  </si>
  <si>
    <t>Łapa do posadowienia</t>
  </si>
  <si>
    <t>Izolator przepustowy</t>
  </si>
  <si>
    <t>Tarcza łożyskowa N</t>
  </si>
  <si>
    <t>Tarcza łożyskowa P</t>
  </si>
  <si>
    <t>Przewinięcie silnika</t>
  </si>
  <si>
    <t>VI. Część nr 6: remont wentylatorów lutniowych typu WLE-MARAT</t>
  </si>
  <si>
    <t>Część nr 6: remont wentylatorów lutniowych typu WLE-MARAT</t>
  </si>
  <si>
    <t>Lutnia kierownicy</t>
  </si>
  <si>
    <t>Lutnia wirnika</t>
  </si>
  <si>
    <t>Lutnia silnika</t>
  </si>
  <si>
    <t>Tuba wlotowa</t>
  </si>
  <si>
    <t>Króciec redukcyjny 900/1000</t>
  </si>
  <si>
    <t>Króciec redukcyjny 900/1200</t>
  </si>
  <si>
    <t>Dyfuzor</t>
  </si>
  <si>
    <t>Kierownica</t>
  </si>
  <si>
    <t>Wirnik</t>
  </si>
  <si>
    <t>Płoza</t>
  </si>
  <si>
    <t>Płyta osłonowa</t>
  </si>
  <si>
    <t>Pokrywa wnętrzna przepustu</t>
  </si>
  <si>
    <t>Konsola przepustu</t>
  </si>
  <si>
    <t>Zwora uziomowa</t>
  </si>
  <si>
    <t>Kołpak ochronny</t>
  </si>
  <si>
    <t>Blacha wewnętrzna przepustu</t>
  </si>
  <si>
    <t>Kołnierz dociskowy przepustu</t>
  </si>
  <si>
    <t>Kołnierz dystansowy przepustu</t>
  </si>
  <si>
    <t>Przyłącze dozownika</t>
  </si>
  <si>
    <t>Płyta przyłącza</t>
  </si>
  <si>
    <t>Krążek zabezpieczający</t>
  </si>
  <si>
    <t>Noga</t>
  </si>
  <si>
    <t>Ucho zawiesia</t>
  </si>
  <si>
    <t>Krążek dociskowy</t>
  </si>
  <si>
    <t>Klocek ustalający</t>
  </si>
  <si>
    <t>Przewód smarowania przedni</t>
  </si>
  <si>
    <t>Przewód smarowania tylny</t>
  </si>
  <si>
    <t>Pokrywa zamykająca</t>
  </si>
  <si>
    <t>Tłumik hałasu z rdzeniem + wymiana</t>
  </si>
  <si>
    <t>Tłumik hałasu bez rdzenia + wymiana</t>
  </si>
  <si>
    <t>Smarownica automatyczna + wymiana</t>
  </si>
  <si>
    <t>Wartość remontu wentylatora WLE-MARAT-900 z uwzględnieniem remontu podstawowego (suma pozycji 1 i I c)</t>
  </si>
  <si>
    <t>Szacowana liczba remontów wentylatora WLE-MARAT-900</t>
  </si>
  <si>
    <t>Szacowana wartość wszystkich remontów wentylatora WLE-MARAT-900 (wartość z pozycji I d × I e)</t>
  </si>
  <si>
    <t>Silnik napędu wirnika 132 kW/ATEX - remont generalny (wymiana uzwojenia stojana, wirnika, pakiet stojana, wirnika, tarcze łożyskowe, pokrywy, dodatkowy osprzęt)</t>
  </si>
  <si>
    <t>Wentylator KORFMANN ES9-700/110</t>
  </si>
  <si>
    <t>Wentylator ADF(M)-900B-2/(2/3)</t>
  </si>
  <si>
    <t>Wentylator ADF(D/M)-902B</t>
  </si>
  <si>
    <t>Wentylator WLEP-602</t>
  </si>
  <si>
    <t>Kadłub wentylatora typu WLEP-602</t>
  </si>
  <si>
    <t>Człon wlotowy wentylatora typu WLEP-602</t>
  </si>
  <si>
    <t>Koło wirnikowe wentylatora typu WLEP-602</t>
  </si>
  <si>
    <t>Łącznik wentylatora typu WLEP-602</t>
  </si>
  <si>
    <t>Zawór pneumatyczny wentylatora typu WLEP-602</t>
  </si>
  <si>
    <t>Pierścień uszczelniający wentylatora typu WLEP-602</t>
  </si>
  <si>
    <t>Kołek walcowy wentylatora typu WLEP-602</t>
  </si>
  <si>
    <t>Krążek zabezpieczający wentylatora typu WLEP-602</t>
  </si>
  <si>
    <t>Wentylator WLE-10(03/13)B</t>
  </si>
  <si>
    <t>Wentylator WLE-400</t>
  </si>
  <si>
    <t>Wentylator WLE-503</t>
  </si>
  <si>
    <t>Człon nadwirnikowy</t>
  </si>
  <si>
    <t>Podkładka odginająca</t>
  </si>
  <si>
    <t>Wentylator WLE-1280B</t>
  </si>
  <si>
    <t>Część nr 8: remont wentylatorów lutniowych typu ELMECH-WLE</t>
  </si>
  <si>
    <t>Wentylator ADF(LKF)-800B</t>
  </si>
  <si>
    <t>VIa</t>
  </si>
  <si>
    <t>VIb</t>
  </si>
  <si>
    <t>VIc</t>
  </si>
  <si>
    <t>VId</t>
  </si>
  <si>
    <t>VIe</t>
  </si>
  <si>
    <t>VIf</t>
  </si>
  <si>
    <t>VIIa</t>
  </si>
  <si>
    <t>VIIb</t>
  </si>
  <si>
    <t>VIIc</t>
  </si>
  <si>
    <t>VIId</t>
  </si>
  <si>
    <t>VIIe</t>
  </si>
  <si>
    <t>VIIf</t>
  </si>
  <si>
    <t>Wartość udziału procentowego wszystkich części w remoncie całkowitym wentylatora (iloczyn VI a x VI b)</t>
  </si>
  <si>
    <t>Wartość udziału procentowego wszystkich części w remoncie całkowitym wentylatora (iloczyn VII a x VII b)</t>
  </si>
  <si>
    <t>Wartość remontu wentylatora WLE-1005B z uwzględnieniem remontu podstawowego (suma pozycji 7 i VII c)</t>
  </si>
  <si>
    <t>Szacowana wartość wszystkich remontów wentylatora WLE-1005B (wartość z pozycji VI d × VI e)</t>
  </si>
  <si>
    <t>Wartość remontu wentylatora WLE-400 z uwzględnieniem remontu podstawowego (suma pozycji 1 i I c)</t>
  </si>
  <si>
    <t>Szacowana liczba remontów wentylatora WLE-400</t>
  </si>
  <si>
    <t>Szacowana wartość wszystkich remontów wentylatora WLE-400 (wartość z pozycji I d × I e)</t>
  </si>
  <si>
    <t>Wartość remontu wentylatora WLE-503 z uwzględnieniem remontu podstawowego (suma pozycji 2 i II c)</t>
  </si>
  <si>
    <t>Szacowana liczba remontów wentylatora WLE-503</t>
  </si>
  <si>
    <t>Szacowana wartość wszystkich remontów wentylatora WLE-503 (wartość z pozycji II d × II e)</t>
  </si>
  <si>
    <t>Wartość remontu wentylatora WLE-603(A/B)/1 z uwzględnieniem remontu podstawowego (suma pozycji 4 i IV c)</t>
  </si>
  <si>
    <t>Szacowana wartość wszystkich remontów wentylatora WLE-603(A/B)/1 (wartość z pozycji IV d × IV e)</t>
  </si>
  <si>
    <t>Wartość remontu wentylatora WLE-803(A/B) z uwzględnieniem remontu podstawowego (suma pozycji 5 i V c)</t>
  </si>
  <si>
    <t>Szacowana liczba remontów wentylatora WLE-803(A/B)</t>
  </si>
  <si>
    <t>Szacowana wartość wszystkich remontów wentylatora WLE-803(A/B) (wartość z pozycji V d × V e)</t>
  </si>
  <si>
    <t>Wartość remontu wentylatora WLE-10(03/13)B z uwzględnieniem remontu podstawowego (suma pozycji 6 i VI c)</t>
  </si>
  <si>
    <t>Szacowana liczba remontów wentylatora WLE-10(03/13)B</t>
  </si>
  <si>
    <t>Szacowana wartość wszystkich remontów wentylatora WLE-10(03/13)B (wartość z pozycji VI d × VI e)</t>
  </si>
  <si>
    <t>Szacowana liczba remontów wentylatora ADF(LKF)-800B</t>
  </si>
  <si>
    <t>Szacowana wartość wszystkich remontów wentylatora ADF(LKF)-800B (wartość z pozycji I d × I e)</t>
  </si>
  <si>
    <t>Suma cen jednostkowych netto wszystkich części dla remontu wentylatora ADF(LKF)-800B (pozycje od 4 – 24):</t>
  </si>
  <si>
    <t>Suma cen jednostkowych netto wszystkich części dla remontu wentylatora ADF(M)-900B-2/(2/3) (pozycje od 25 – 45):</t>
  </si>
  <si>
    <t>Wartość remontu wentylatora ADF(M)-900B-2/(2/3) z uwzględnieniem remontu podstawowego (suma pozycji 2 i II c)</t>
  </si>
  <si>
    <t>Szacowana wartość wszystkich remontów wentylatora ADF(M)-900B-2/(2/3) (wartość z pozycji II d × II e)</t>
  </si>
  <si>
    <t>Szacowana liczba remontów wentylatora ADF(M)-900B-2/(2/3)</t>
  </si>
  <si>
    <t>Wartość remontu wentylatora WLE-603(A/B) z uwzględnieniem remontu podstawowego (suma pozycji 3 i III c)</t>
  </si>
  <si>
    <t>Szacowana wartość wszystkich remontów wentylatora WLE-603(A/B) (wartość z pozycji III d × III e)</t>
  </si>
  <si>
    <t>CENA NETTO dla części nr 5
suma szacowanych wartości wszystkich remontów narzędzi dla danej części
(pozycje If + IIf)</t>
  </si>
  <si>
    <t>Wartość remontu wentylatora ADF(LKF)-800B z uwzględnieniem remontu podstawowego (suma pozycji 1 i I c)</t>
  </si>
  <si>
    <t>CENA NETTO dla części nr 7
suma szacowanych wartości wszystkich remontów wentylatorów dla danej części
(pozycja If)</t>
  </si>
  <si>
    <t>CENA NETTO dla części nr 6
suma szacowanych wartości wszystkich remontów wentylatorów dla danej części
(pozycja If)</t>
  </si>
  <si>
    <t>Wartość remontu wentylatora WLEP-602 z uwzględnieniem remontu podstawowego (suma pozycji 1 i I c)</t>
  </si>
  <si>
    <t>Szacowana liczba remontów wentylatora WLEP-602</t>
  </si>
  <si>
    <t>Szacowana wartość wszystkich remontów wentylatora WLEP-602 (wartość z pozycji I d × I e)</t>
  </si>
  <si>
    <t>Suma cen jednostkowych netto wszystkich części dla remontu wentylatora WLE-MARAT-900 (pozycje od 2-34):</t>
  </si>
  <si>
    <t>Suma cen jednostkowych netto wszystkich części dla remontu wentylatora WLEP-602 (pozycje od 2-9):</t>
  </si>
  <si>
    <t>Część nr 8: remont wentylatorów lutniowych typu WLEP</t>
  </si>
  <si>
    <t>2021 rok (2 m-ce)</t>
  </si>
  <si>
    <t>2022 rok (12 m-cy)</t>
  </si>
  <si>
    <t>Kalkulację przeprowadzono na podstawie najkorzystniejszych ofert przesłanych z firm Confrax, Sigma, Korfmann i Marat.</t>
  </si>
  <si>
    <t xml:space="preserve"> </t>
  </si>
  <si>
    <t>VII. Część nr 7: remont wentylatorów lutniowych typu WLE-1280B/E</t>
  </si>
  <si>
    <t>Wentylator WLE-1280B/E</t>
  </si>
  <si>
    <t>Suma cen jednostkowych netto wszystkich części dla remontu wentylatora WLE-400  (pozycje od 8 – 31):</t>
  </si>
  <si>
    <t>Suma cen jednostkowych netto wszystkich części dla remontu wentylatora WLE-503 (pozycje od 32 – 60):</t>
  </si>
  <si>
    <t>Suma cen jednostkowych netto wszystkich części dla remontu wentylatora WLE-603(A/B) (pozycje od 61 – 89):</t>
  </si>
  <si>
    <t>Suma cen jednostkowych netto wszystkich części dla remontu wentylatora WLE-603(A/B)/1 (pozycje od 90 – 118):</t>
  </si>
  <si>
    <t>Suma cen jednostkowych netto wszystkich części dla remontu wentylatora WLE-803(A/B) (pozycje od 119 – 147):</t>
  </si>
  <si>
    <t>Suma cen jednostkowych netto wszystkich części dla remontu wentylatora WLE-10(03/13)B (pozycje od 148 – 175):</t>
  </si>
  <si>
    <t>Suma cen jednostkowych netto wszystkich części dla remontu wentylatora WLE-1005B (pozycje od 176 – 204):</t>
  </si>
  <si>
    <t>2023 rok (6 m-ce)</t>
  </si>
  <si>
    <r>
      <rPr>
        <b/>
        <sz val="11"/>
        <rFont val="Arial"/>
        <family val="2"/>
        <charset val="238"/>
      </rPr>
      <t xml:space="preserve">SZCZEGÓŁOWA KALKULACJA WARTOŚCI ZAMÓWIENIA </t>
    </r>
    <r>
      <rPr>
        <sz val="11"/>
        <rFont val="Arial"/>
        <family val="2"/>
      </rPr>
      <t xml:space="preserve">
Kalkulacja kosztów do zamówienia nie objętego ustawą Prawo zamówień publicznych w trybie przetargu nieograniczonego z zastosowaniem aukcji elektronicznej, 
celem wyłonienia podmiotu wykonującego usługi remontów wentylatorów lutniowych dla TAURON Wydobycie S.A.</t>
    </r>
  </si>
  <si>
    <t xml:space="preserve">Załącznik nr 1a
do Wniosku Zakupowego </t>
  </si>
  <si>
    <t>TTO-3</t>
  </si>
  <si>
    <t xml:space="preserve">  </t>
  </si>
  <si>
    <t>Wentylator WWG-1000B.37/P</t>
  </si>
  <si>
    <t>Wentylator  WWG-1000B.45/P</t>
  </si>
  <si>
    <t>Wentylator WWG-1000B.2X80.2N.P</t>
  </si>
  <si>
    <t>Wentylator WLE-813B.E.1</t>
  </si>
  <si>
    <t>Wentylator WLE-1280.B.E-20</t>
  </si>
  <si>
    <t>Wentylator WLE-1280B.E.1.2N.U</t>
  </si>
  <si>
    <t>Wentylator WL-SIGMA 900-2</t>
  </si>
  <si>
    <t>Obudowa wentylatora typu WL-SIGMA 900-2</t>
  </si>
  <si>
    <t>Wirnik wentylatora typu WL-SIGMA 900-2</t>
  </si>
  <si>
    <t>Kierownica-zespół wentylatora typu WL-SIGMA 900-2</t>
  </si>
  <si>
    <t>Osłona wlotu i wylotu wentylatora typu WL-SIGMA 900-2</t>
  </si>
  <si>
    <t>Wspornik obudowy wentylatora typu WL-SIGMA 900-2</t>
  </si>
  <si>
    <t>Osłona wentylatora chłodzącego wentylatora typu WL-SIGMA 900-2</t>
  </si>
  <si>
    <t>Przysłona wentylatora typu WL-SIGMA 900-2</t>
  </si>
  <si>
    <t>Wlot wentylatora typu WL-SIGMA 900-2</t>
  </si>
  <si>
    <t>Przyłącze pośrednie wentylatora typu WL-SIGMA 900-2</t>
  </si>
  <si>
    <t>Uchwyt do podwieszania wentylatora typu WL-SIGMA 900-2</t>
  </si>
  <si>
    <t>Wał wirnika wentylatora typu WL-SIGMA 900-2</t>
  </si>
  <si>
    <t>Uzwojenie stojana wentylatora typu WL-SIGMA 900-2</t>
  </si>
  <si>
    <t>Pakiet stojana wentylatora typu WL-SIGMA 900-2</t>
  </si>
  <si>
    <t>Pakiet wirnika wentylatora typu WL-SIGMA 900-2</t>
  </si>
  <si>
    <t>Tarcza łożyska strony N wentylatora typu WL-SIGMA 900-2</t>
  </si>
  <si>
    <t>Tarcza łożyska strony P wentylatora typu WL-SIGMA 900-2</t>
  </si>
  <si>
    <t>Pokrywa łożyska strony N wentylatora typu WL-SIGMA 900-2</t>
  </si>
  <si>
    <t>Pokrywa łożyska strony P wentylatora typu WL-SIGMA 900-2</t>
  </si>
  <si>
    <t>Korpus skrzynki wentylatora typu WL-SIGMA 900-2</t>
  </si>
  <si>
    <t>Pokrywa skrzynki wentylatora typu WL-SIGMA 900-2</t>
  </si>
  <si>
    <t>Pokrywa dystansowa izolatorów wentylatora typu WL-SIGMA 900-2</t>
  </si>
  <si>
    <t>Wpust kablowy wentylatora typu WL-SIGMA 900-2</t>
  </si>
  <si>
    <t>Uszczelka wpustu kablowego wentylatora typu WL-SIGMA 900-2</t>
  </si>
  <si>
    <t>Tuleja labiryntu strony N wentylatora typu WL-SIGMA 900-2</t>
  </si>
  <si>
    <t>Tuleja labiryntu strony P wentylatora typu WL-SIGMA 900-2</t>
  </si>
  <si>
    <t>Złącze rurowe wentylatora typu WL-SIGMA 900-2</t>
  </si>
  <si>
    <t>Komplet (4 sztuki) izolatorów wentylatora typu WL-SIGMA 900-2</t>
  </si>
  <si>
    <t>Tłumik (regenerowany) wentylatora typu WL-SIGMA 900-2</t>
  </si>
  <si>
    <t>Wentylator ADF-400</t>
  </si>
  <si>
    <t>Wentylator ADF-500</t>
  </si>
  <si>
    <t>Wentylator ADF-500B</t>
  </si>
  <si>
    <t>Wentylator ADFD-800 B 2/3</t>
  </si>
  <si>
    <t>Wentylator ADFD-900B</t>
  </si>
  <si>
    <t>Wentylator ADF(M)-450B</t>
  </si>
  <si>
    <t xml:space="preserve">Wentylator WLE-60(0/3/4)(A/B) </t>
  </si>
  <si>
    <t>Wentylator WLE-60(0/3/4)(A/B)</t>
  </si>
  <si>
    <t>Kołpak</t>
  </si>
  <si>
    <t>Uszczelnienie labtecta</t>
  </si>
  <si>
    <t>Tumik hałasu</t>
  </si>
  <si>
    <t>Usczelnienie labtecta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</si>
</sst>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0.0"/>
    <numFmt numFmtId="165" formatCode="0.000"/>
    <numFmt numFmtId="166" formatCode="0.00000"/>
    <numFmt numFmtId="167" formatCode="#,##0.00\ &quot;zł&quot;"/>
  </numFmts>
  <fonts count="2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/>
    <xf numFmtId="0" fontId="18" fillId="0" borderId="0"/>
    <xf numFmtId="44" fontId="10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</cellStyleXfs>
  <cellXfs count="236">
    <xf numFmtId="0" fontId="0" fillId="0" borderId="0" xfId="0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/>
    <xf numFmtId="165" fontId="1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right" vertical="center"/>
    </xf>
    <xf numFmtId="1" fontId="10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12" fillId="0" borderId="1" xfId="0" applyFont="1" applyBorder="1"/>
    <xf numFmtId="165" fontId="12" fillId="0" borderId="2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2" fontId="10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4" xfId="0" applyFont="1" applyBorder="1"/>
    <xf numFmtId="165" fontId="10" fillId="0" borderId="1" xfId="0" applyNumberFormat="1" applyFont="1" applyBorder="1" applyAlignment="1">
      <alignment horizontal="center" vertical="center"/>
    </xf>
    <xf numFmtId="0" fontId="12" fillId="0" borderId="2" xfId="0" applyFont="1" applyBorder="1"/>
    <xf numFmtId="0" fontId="12" fillId="0" borderId="5" xfId="0" applyFont="1" applyBorder="1"/>
    <xf numFmtId="1" fontId="10" fillId="0" borderId="1" xfId="0" applyNumberFormat="1" applyFont="1" applyBorder="1"/>
    <xf numFmtId="0" fontId="15" fillId="2" borderId="1" xfId="0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right" vertical="center"/>
    </xf>
    <xf numFmtId="1" fontId="10" fillId="2" borderId="1" xfId="0" applyNumberFormat="1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/>
    <xf numFmtId="0" fontId="16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horizontal="center"/>
    </xf>
    <xf numFmtId="1" fontId="10" fillId="3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/>
    <xf numFmtId="1" fontId="12" fillId="0" borderId="0" xfId="0" applyNumberFormat="1" applyFont="1"/>
    <xf numFmtId="10" fontId="16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wrapText="1"/>
    </xf>
    <xf numFmtId="166" fontId="12" fillId="0" borderId="0" xfId="0" applyNumberFormat="1" applyFont="1"/>
    <xf numFmtId="0" fontId="10" fillId="0" borderId="6" xfId="0" applyFont="1" applyBorder="1"/>
    <xf numFmtId="2" fontId="10" fillId="0" borderId="7" xfId="0" applyNumberFormat="1" applyFont="1" applyBorder="1" applyAlignment="1">
      <alignment horizontal="center"/>
    </xf>
    <xf numFmtId="4" fontId="10" fillId="0" borderId="6" xfId="0" applyNumberFormat="1" applyFont="1" applyBorder="1"/>
    <xf numFmtId="4" fontId="10" fillId="0" borderId="7" xfId="0" applyNumberFormat="1" applyFont="1" applyBorder="1" applyAlignment="1">
      <alignment horizontal="center" vertical="center"/>
    </xf>
    <xf numFmtId="165" fontId="10" fillId="0" borderId="6" xfId="0" applyNumberFormat="1" applyFont="1" applyBorder="1"/>
    <xf numFmtId="9" fontId="16" fillId="0" borderId="6" xfId="0" applyNumberFormat="1" applyFont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left"/>
    </xf>
    <xf numFmtId="0" fontId="9" fillId="0" borderId="1" xfId="3" applyBorder="1" applyAlignment="1">
      <alignment horizontal="center"/>
    </xf>
    <xf numFmtId="167" fontId="9" fillId="0" borderId="1" xfId="3" applyNumberFormat="1" applyBorder="1" applyProtection="1">
      <protection locked="0"/>
    </xf>
    <xf numFmtId="167" fontId="9" fillId="4" borderId="1" xfId="3" applyNumberFormat="1" applyFill="1" applyBorder="1" applyProtection="1">
      <protection locked="0"/>
    </xf>
    <xf numFmtId="167" fontId="9" fillId="0" borderId="1" xfId="3" applyNumberFormat="1" applyBorder="1" applyAlignment="1">
      <alignment horizontal="center" vertical="center"/>
    </xf>
    <xf numFmtId="10" fontId="9" fillId="0" borderId="1" xfId="3" applyNumberFormat="1" applyBorder="1" applyAlignment="1">
      <alignment horizontal="center" vertical="center"/>
    </xf>
    <xf numFmtId="3" fontId="9" fillId="0" borderId="1" xfId="3" applyNumberFormat="1" applyBorder="1" applyAlignment="1">
      <alignment horizontal="center" vertical="center"/>
    </xf>
    <xf numFmtId="167" fontId="9" fillId="4" borderId="1" xfId="3" applyNumberFormat="1" applyFill="1" applyBorder="1" applyAlignment="1">
      <alignment horizontal="center" vertical="center"/>
    </xf>
    <xf numFmtId="10" fontId="9" fillId="4" borderId="1" xfId="3" applyNumberFormat="1" applyFill="1" applyBorder="1" applyAlignment="1">
      <alignment horizontal="center" vertical="center"/>
    </xf>
    <xf numFmtId="3" fontId="9" fillId="4" borderId="1" xfId="3" applyNumberFormat="1" applyFill="1" applyBorder="1" applyAlignment="1">
      <alignment horizontal="center" vertical="center"/>
    </xf>
    <xf numFmtId="44" fontId="9" fillId="0" borderId="1" xfId="3" applyNumberFormat="1" applyBorder="1" applyProtection="1">
      <protection locked="0"/>
    </xf>
    <xf numFmtId="1" fontId="9" fillId="0" borderId="1" xfId="3" applyNumberFormat="1" applyBorder="1" applyAlignment="1">
      <alignment horizontal="center" vertical="center"/>
    </xf>
    <xf numFmtId="44" fontId="12" fillId="0" borderId="0" xfId="2" applyFont="1" applyFill="1" applyAlignment="1">
      <alignment horizontal="center"/>
    </xf>
    <xf numFmtId="0" fontId="9" fillId="0" borderId="0" xfId="3"/>
    <xf numFmtId="0" fontId="19" fillId="0" borderId="1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vertical="center" wrapText="1"/>
    </xf>
    <xf numFmtId="0" fontId="9" fillId="0" borderId="1" xfId="3" applyBorder="1"/>
    <xf numFmtId="0" fontId="21" fillId="0" borderId="1" xfId="3" applyFont="1" applyBorder="1"/>
    <xf numFmtId="0" fontId="22" fillId="0" borderId="4" xfId="0" applyFont="1" applyBorder="1"/>
    <xf numFmtId="0" fontId="9" fillId="4" borderId="1" xfId="3" applyFill="1" applyBorder="1"/>
    <xf numFmtId="0" fontId="22" fillId="4" borderId="4" xfId="0" applyFont="1" applyFill="1" applyBorder="1"/>
    <xf numFmtId="0" fontId="9" fillId="4" borderId="1" xfId="3" applyFill="1" applyBorder="1" applyAlignment="1">
      <alignment horizontal="center"/>
    </xf>
    <xf numFmtId="0" fontId="9" fillId="4" borderId="7" xfId="3" applyFill="1" applyBorder="1"/>
    <xf numFmtId="0" fontId="8" fillId="0" borderId="1" xfId="3" applyFont="1" applyBorder="1"/>
    <xf numFmtId="44" fontId="9" fillId="0" borderId="1" xfId="3" applyNumberFormat="1" applyBorder="1"/>
    <xf numFmtId="0" fontId="9" fillId="0" borderId="1" xfId="3" applyBorder="1" applyAlignment="1">
      <alignment vertical="center"/>
    </xf>
    <xf numFmtId="0" fontId="9" fillId="0" borderId="1" xfId="3" applyBorder="1" applyAlignment="1">
      <alignment vertical="center" wrapText="1"/>
    </xf>
    <xf numFmtId="0" fontId="9" fillId="0" borderId="1" xfId="3" applyBorder="1" applyAlignment="1">
      <alignment horizontal="center" vertical="center"/>
    </xf>
    <xf numFmtId="44" fontId="9" fillId="0" borderId="1" xfId="3" applyNumberFormat="1" applyBorder="1" applyAlignment="1">
      <alignment vertical="center"/>
    </xf>
    <xf numFmtId="165" fontId="12" fillId="0" borderId="0" xfId="0" applyNumberFormat="1" applyFont="1"/>
    <xf numFmtId="0" fontId="9" fillId="0" borderId="4" xfId="3" applyBorder="1"/>
    <xf numFmtId="0" fontId="7" fillId="0" borderId="1" xfId="3" applyFont="1" applyBorder="1"/>
    <xf numFmtId="0" fontId="7" fillId="0" borderId="6" xfId="3" applyFont="1" applyBorder="1"/>
    <xf numFmtId="0" fontId="9" fillId="4" borderId="1" xfId="3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1" fontId="10" fillId="0" borderId="1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0" fontId="6" fillId="0" borderId="1" xfId="3" applyFont="1" applyBorder="1"/>
    <xf numFmtId="0" fontId="19" fillId="0" borderId="9" xfId="3" applyFont="1" applyBorder="1" applyAlignment="1">
      <alignment horizontal="center" vertical="center" wrapText="1"/>
    </xf>
    <xf numFmtId="0" fontId="20" fillId="0" borderId="9" xfId="3" applyFont="1" applyBorder="1" applyAlignment="1">
      <alignment horizontal="center" vertical="center" wrapText="1"/>
    </xf>
    <xf numFmtId="0" fontId="19" fillId="0" borderId="9" xfId="3" applyFont="1" applyBorder="1" applyAlignment="1">
      <alignment vertical="center" wrapText="1"/>
    </xf>
    <xf numFmtId="0" fontId="9" fillId="0" borderId="9" xfId="3" applyBorder="1"/>
    <xf numFmtId="0" fontId="6" fillId="0" borderId="9" xfId="3" applyFont="1" applyBorder="1"/>
    <xf numFmtId="0" fontId="9" fillId="0" borderId="9" xfId="3" applyBorder="1" applyAlignment="1">
      <alignment horizontal="center"/>
    </xf>
    <xf numFmtId="167" fontId="9" fillId="0" borderId="9" xfId="3" applyNumberFormat="1" applyBorder="1" applyProtection="1">
      <protection locked="0"/>
    </xf>
    <xf numFmtId="0" fontId="21" fillId="0" borderId="9" xfId="3" applyFont="1" applyBorder="1"/>
    <xf numFmtId="0" fontId="9" fillId="0" borderId="9" xfId="3" applyBorder="1" applyAlignment="1">
      <alignment horizontal="center" vertical="center"/>
    </xf>
    <xf numFmtId="167" fontId="9" fillId="0" borderId="9" xfId="3" applyNumberFormat="1" applyBorder="1" applyAlignment="1">
      <alignment horizontal="center" vertical="center"/>
    </xf>
    <xf numFmtId="10" fontId="9" fillId="0" borderId="9" xfId="3" applyNumberFormat="1" applyBorder="1" applyAlignment="1">
      <alignment horizontal="center" vertical="center"/>
    </xf>
    <xf numFmtId="1" fontId="9" fillId="0" borderId="9" xfId="3" applyNumberFormat="1" applyBorder="1" applyAlignment="1">
      <alignment horizontal="center" vertical="center"/>
    </xf>
    <xf numFmtId="0" fontId="5" fillId="0" borderId="1" xfId="3" applyFont="1" applyBorder="1"/>
    <xf numFmtId="0" fontId="17" fillId="0" borderId="0" xfId="0" applyFont="1" applyAlignment="1">
      <alignment horizontal="justify" vertical="center"/>
    </xf>
    <xf numFmtId="0" fontId="3" fillId="0" borderId="1" xfId="3" applyFont="1" applyBorder="1"/>
    <xf numFmtId="0" fontId="2" fillId="0" borderId="1" xfId="3" applyFont="1" applyBorder="1"/>
    <xf numFmtId="0" fontId="9" fillId="5" borderId="4" xfId="3" applyFill="1" applyBorder="1"/>
    <xf numFmtId="0" fontId="7" fillId="5" borderId="1" xfId="3" applyFont="1" applyFill="1" applyBorder="1"/>
    <xf numFmtId="0" fontId="9" fillId="5" borderId="1" xfId="3" applyFill="1" applyBorder="1" applyAlignment="1">
      <alignment horizontal="center"/>
    </xf>
    <xf numFmtId="167" fontId="9" fillId="5" borderId="1" xfId="3" applyNumberFormat="1" applyFill="1" applyBorder="1" applyProtection="1">
      <protection locked="0"/>
    </xf>
    <xf numFmtId="0" fontId="9" fillId="5" borderId="1" xfId="3" applyFill="1" applyBorder="1"/>
    <xf numFmtId="0" fontId="8" fillId="5" borderId="1" xfId="3" applyFont="1" applyFill="1" applyBorder="1"/>
    <xf numFmtId="0" fontId="2" fillId="5" borderId="1" xfId="3" applyFont="1" applyFill="1" applyBorder="1"/>
    <xf numFmtId="165" fontId="12" fillId="0" borderId="2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2" fontId="0" fillId="0" borderId="0" xfId="0" applyNumberFormat="1" applyAlignment="1">
      <alignment horizontal="right"/>
    </xf>
    <xf numFmtId="44" fontId="12" fillId="0" borderId="0" xfId="2" applyFont="1" applyFill="1" applyAlignment="1">
      <alignment horizontal="center"/>
    </xf>
    <xf numFmtId="2" fontId="0" fillId="2" borderId="0" xfId="0" applyNumberFormat="1" applyFill="1" applyAlignment="1">
      <alignment horizontal="right"/>
    </xf>
    <xf numFmtId="165" fontId="10" fillId="0" borderId="1" xfId="0" applyNumberFormat="1" applyFont="1" applyBorder="1" applyAlignment="1">
      <alignment horizontal="center"/>
    </xf>
    <xf numFmtId="44" fontId="12" fillId="2" borderId="0" xfId="2" applyFont="1" applyFill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165" fontId="10" fillId="0" borderId="3" xfId="0" applyNumberFormat="1" applyFont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0" fillId="0" borderId="4" xfId="0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0" fontId="14" fillId="0" borderId="4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6" fontId="12" fillId="0" borderId="8" xfId="0" applyNumberFormat="1" applyFont="1" applyBorder="1" applyAlignment="1">
      <alignment horizontal="center" vertical="center"/>
    </xf>
    <xf numFmtId="0" fontId="12" fillId="3" borderId="0" xfId="0" applyFont="1" applyFill="1" applyAlignment="1">
      <alignment horizontal="left"/>
    </xf>
    <xf numFmtId="2" fontId="0" fillId="3" borderId="0" xfId="0" applyNumberFormat="1" applyFill="1" applyAlignment="1">
      <alignment horizontal="right"/>
    </xf>
    <xf numFmtId="0" fontId="10" fillId="0" borderId="4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4" fontId="10" fillId="0" borderId="4" xfId="0" applyNumberFormat="1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4" fontId="12" fillId="3" borderId="0" xfId="2" applyFont="1" applyFill="1" applyAlignment="1">
      <alignment horizontal="center"/>
    </xf>
    <xf numFmtId="0" fontId="16" fillId="0" borderId="4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0" fillId="3" borderId="4" xfId="0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9" fillId="0" borderId="1" xfId="3" applyBorder="1" applyAlignment="1">
      <alignment horizontal="center" vertical="center" wrapText="1"/>
    </xf>
    <xf numFmtId="0" fontId="9" fillId="0" borderId="1" xfId="3" applyBorder="1" applyAlignment="1">
      <alignment horizontal="center" vertical="center"/>
    </xf>
    <xf numFmtId="0" fontId="4" fillId="4" borderId="4" xfId="3" applyFont="1" applyFill="1" applyBorder="1" applyAlignment="1">
      <alignment horizontal="left" vertical="center" wrapText="1"/>
    </xf>
    <xf numFmtId="0" fontId="6" fillId="4" borderId="7" xfId="3" applyFont="1" applyFill="1" applyBorder="1" applyAlignment="1">
      <alignment horizontal="left" vertical="center" wrapText="1"/>
    </xf>
    <xf numFmtId="0" fontId="6" fillId="4" borderId="4" xfId="3" applyFont="1" applyFill="1" applyBorder="1" applyAlignment="1">
      <alignment horizontal="left" vertical="center" wrapText="1"/>
    </xf>
    <xf numFmtId="0" fontId="4" fillId="0" borderId="1" xfId="3" applyFont="1" applyBorder="1" applyAlignment="1">
      <alignment horizontal="left" vertical="center" wrapText="1"/>
    </xf>
    <xf numFmtId="0" fontId="9" fillId="0" borderId="1" xfId="3" applyBorder="1" applyAlignment="1">
      <alignment horizontal="left" vertical="center" wrapText="1"/>
    </xf>
    <xf numFmtId="0" fontId="6" fillId="0" borderId="1" xfId="3" applyFont="1" applyBorder="1" applyAlignment="1">
      <alignment vertical="center" wrapText="1"/>
    </xf>
    <xf numFmtId="0" fontId="9" fillId="0" borderId="1" xfId="3" applyBorder="1" applyAlignment="1">
      <alignment vertical="center" wrapText="1"/>
    </xf>
    <xf numFmtId="0" fontId="6" fillId="0" borderId="4" xfId="3" applyFont="1" applyBorder="1" applyAlignment="1">
      <alignment horizontal="left" vertical="center" wrapText="1"/>
    </xf>
    <xf numFmtId="0" fontId="6" fillId="0" borderId="7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9" fillId="0" borderId="4" xfId="3" applyBorder="1" applyAlignment="1">
      <alignment horizontal="center"/>
    </xf>
    <xf numFmtId="0" fontId="9" fillId="0" borderId="6" xfId="3" applyBorder="1" applyAlignment="1">
      <alignment horizontal="center"/>
    </xf>
    <xf numFmtId="0" fontId="9" fillId="0" borderId="7" xfId="3" applyBorder="1" applyAlignment="1">
      <alignment horizontal="center"/>
    </xf>
    <xf numFmtId="0" fontId="7" fillId="4" borderId="4" xfId="3" applyFont="1" applyFill="1" applyBorder="1" applyAlignment="1">
      <alignment horizontal="center"/>
    </xf>
    <xf numFmtId="0" fontId="9" fillId="4" borderId="6" xfId="3" applyFill="1" applyBorder="1" applyAlignment="1">
      <alignment horizontal="center"/>
    </xf>
    <xf numFmtId="0" fontId="9" fillId="4" borderId="7" xfId="3" applyFill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19" fillId="0" borderId="4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9" fillId="4" borderId="4" xfId="3" applyFill="1" applyBorder="1" applyAlignment="1">
      <alignment horizontal="center"/>
    </xf>
    <xf numFmtId="0" fontId="2" fillId="0" borderId="4" xfId="3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19" fillId="0" borderId="1" xfId="3" applyFont="1" applyBorder="1" applyAlignment="1">
      <alignment horizontal="center" vertical="center" wrapText="1"/>
    </xf>
    <xf numFmtId="0" fontId="9" fillId="0" borderId="1" xfId="3" applyBorder="1" applyAlignment="1">
      <alignment horizontal="left" vertical="top" wrapText="1"/>
    </xf>
    <xf numFmtId="0" fontId="9" fillId="0" borderId="1" xfId="3" applyBorder="1" applyAlignment="1">
      <alignment vertical="top" wrapText="1"/>
    </xf>
    <xf numFmtId="0" fontId="2" fillId="5" borderId="4" xfId="3" applyFont="1" applyFill="1" applyBorder="1" applyAlignment="1">
      <alignment horizontal="center"/>
    </xf>
    <xf numFmtId="0" fontId="9" fillId="5" borderId="6" xfId="3" applyFill="1" applyBorder="1" applyAlignment="1">
      <alignment horizontal="center"/>
    </xf>
    <xf numFmtId="0" fontId="9" fillId="5" borderId="7" xfId="3" applyFill="1" applyBorder="1" applyAlignment="1">
      <alignment horizontal="center"/>
    </xf>
    <xf numFmtId="0" fontId="7" fillId="5" borderId="4" xfId="3" applyFont="1" applyFill="1" applyBorder="1" applyAlignment="1">
      <alignment horizontal="center"/>
    </xf>
    <xf numFmtId="0" fontId="6" fillId="0" borderId="1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/>
    </xf>
    <xf numFmtId="0" fontId="6" fillId="0" borderId="1" xfId="3" applyFont="1" applyBorder="1" applyAlignment="1">
      <alignment horizontal="left" vertical="center" wrapText="1"/>
    </xf>
    <xf numFmtId="0" fontId="6" fillId="0" borderId="9" xfId="3" applyFont="1" applyBorder="1" applyAlignment="1">
      <alignment horizontal="center" vertical="center" wrapText="1"/>
    </xf>
    <xf numFmtId="0" fontId="9" fillId="0" borderId="9" xfId="3" applyBorder="1" applyAlignment="1">
      <alignment horizontal="center" vertical="center"/>
    </xf>
    <xf numFmtId="0" fontId="9" fillId="0" borderId="9" xfId="3" applyBorder="1" applyAlignment="1">
      <alignment horizontal="left" vertical="center" wrapText="1"/>
    </xf>
    <xf numFmtId="0" fontId="9" fillId="0" borderId="9" xfId="3" applyBorder="1" applyAlignment="1">
      <alignment vertical="center" wrapText="1"/>
    </xf>
    <xf numFmtId="0" fontId="6" fillId="0" borderId="9" xfId="3" applyFont="1" applyBorder="1" applyAlignment="1">
      <alignment vertical="center" wrapText="1"/>
    </xf>
    <xf numFmtId="0" fontId="9" fillId="0" borderId="9" xfId="3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9" fillId="0" borderId="10" xfId="3" applyBorder="1" applyAlignment="1">
      <alignment horizontal="center"/>
    </xf>
    <xf numFmtId="0" fontId="9" fillId="0" borderId="11" xfId="3" applyBorder="1" applyAlignment="1">
      <alignment horizontal="center"/>
    </xf>
    <xf numFmtId="0" fontId="9" fillId="0" borderId="12" xfId="3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6" fillId="0" borderId="9" xfId="3" applyFont="1" applyBorder="1" applyAlignment="1">
      <alignment horizontal="left" vertical="center" wrapText="1"/>
    </xf>
    <xf numFmtId="0" fontId="6" fillId="0" borderId="4" xfId="3" applyFont="1" applyBorder="1" applyAlignment="1">
      <alignment horizontal="center"/>
    </xf>
    <xf numFmtId="0" fontId="1" fillId="0" borderId="4" xfId="3" applyFont="1" applyBorder="1" applyAlignment="1">
      <alignment horizontal="center"/>
    </xf>
    <xf numFmtId="0" fontId="1" fillId="0" borderId="1" xfId="5" applyFont="1" applyBorder="1"/>
    <xf numFmtId="0" fontId="1" fillId="0" borderId="1" xfId="5" applyBorder="1"/>
  </cellXfs>
  <cellStyles count="6">
    <cellStyle name="Normalny" xfId="0" builtinId="0"/>
    <cellStyle name="Normalny 2" xfId="1" xr:uid="{00000000-0005-0000-0000-000001000000}"/>
    <cellStyle name="Normalny 3" xfId="3" xr:uid="{00000000-0005-0000-0000-000002000000}"/>
    <cellStyle name="Normalny 3 2" xfId="5" xr:uid="{75F6F5B4-1584-4206-B728-B048306E59C0}"/>
    <cellStyle name="Normalny 4" xfId="4" xr:uid="{F19A0158-4B1D-426B-951A-F1572CBCAE47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72"/>
  <sheetViews>
    <sheetView topLeftCell="N10" zoomScale="85" zoomScaleNormal="85" zoomScaleSheetLayoutView="100" zoomScalePageLayoutView="70" workbookViewId="0">
      <selection activeCell="W76" sqref="W76"/>
    </sheetView>
  </sheetViews>
  <sheetFormatPr defaultColWidth="9.140625" defaultRowHeight="14.25" x14ac:dyDescent="0.2"/>
  <cols>
    <col min="1" max="1" width="4.42578125" style="1" customWidth="1"/>
    <col min="2" max="2" width="44.85546875" style="12" customWidth="1"/>
    <col min="3" max="3" width="4.7109375" style="13" customWidth="1"/>
    <col min="4" max="4" width="7.5703125" style="13" customWidth="1"/>
    <col min="5" max="5" width="8.7109375" style="13" customWidth="1"/>
    <col min="6" max="6" width="8.5703125" style="13" customWidth="1"/>
    <col min="7" max="7" width="7.5703125" style="14" customWidth="1"/>
    <col min="8" max="8" width="10.42578125" style="15" hidden="1" customWidth="1"/>
    <col min="9" max="9" width="5" style="1" hidden="1" customWidth="1"/>
    <col min="10" max="10" width="8.140625" style="1" hidden="1" customWidth="1"/>
    <col min="11" max="11" width="5" style="1" hidden="1" customWidth="1"/>
    <col min="12" max="12" width="8.140625" style="13" hidden="1" customWidth="1"/>
    <col min="13" max="13" width="4.140625" style="15" hidden="1" customWidth="1"/>
    <col min="14" max="14" width="8.140625" style="13" customWidth="1"/>
    <col min="15" max="15" width="5" style="13" customWidth="1"/>
    <col min="16" max="16" width="8.140625" style="13" customWidth="1"/>
    <col min="17" max="17" width="5" style="13" customWidth="1"/>
    <col min="18" max="18" width="8.140625" style="13" customWidth="1"/>
    <col min="19" max="19" width="4.140625" style="13" customWidth="1"/>
    <col min="20" max="20" width="8.140625" style="13" customWidth="1"/>
    <col min="21" max="21" width="5" style="13" customWidth="1"/>
    <col min="22" max="22" width="8.140625" style="13" customWidth="1"/>
    <col min="23" max="23" width="5" style="13" customWidth="1"/>
    <col min="24" max="24" width="8.140625" style="13" customWidth="1"/>
    <col min="25" max="25" width="4.140625" style="13" customWidth="1"/>
    <col min="26" max="26" width="9.7109375" style="13" customWidth="1"/>
    <col min="27" max="27" width="9.5703125" style="13" hidden="1" customWidth="1"/>
    <col min="28" max="28" width="11.140625" style="13" customWidth="1"/>
    <col min="29" max="29" width="11.7109375" style="13" hidden="1" customWidth="1"/>
    <col min="30" max="30" width="0" style="13" hidden="1" customWidth="1"/>
    <col min="31" max="32" width="2.28515625" style="13" customWidth="1"/>
    <col min="33" max="33" width="0.5703125" style="13" customWidth="1"/>
    <col min="34" max="36" width="9.140625" style="13"/>
    <col min="37" max="37" width="10.140625" style="13" customWidth="1"/>
    <col min="38" max="38" width="12.28515625" style="13" customWidth="1"/>
    <col min="39" max="39" width="12" style="13" customWidth="1"/>
    <col min="40" max="16384" width="9.140625" style="13"/>
  </cols>
  <sheetData>
    <row r="1" spans="1:33" ht="30.75" customHeight="1" x14ac:dyDescent="0.2">
      <c r="A1" s="146" t="s">
        <v>323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</row>
    <row r="2" spans="1:33" x14ac:dyDescent="0.2">
      <c r="A2" s="182" t="s">
        <v>324</v>
      </c>
      <c r="B2" s="182"/>
    </row>
    <row r="3" spans="1:33" x14ac:dyDescent="0.2">
      <c r="B3" s="159" t="s">
        <v>322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</row>
    <row r="4" spans="1:33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</row>
    <row r="5" spans="1:33" ht="23.25" customHeight="1" x14ac:dyDescent="0.2"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</row>
    <row r="6" spans="1:33" x14ac:dyDescent="0.2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33" ht="12.75" customHeight="1" x14ac:dyDescent="0.2">
      <c r="B7" s="160" t="s">
        <v>310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</row>
    <row r="8" spans="1:33" hidden="1" x14ac:dyDescent="0.2"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</row>
    <row r="9" spans="1:33" hidden="1" x14ac:dyDescent="0.2"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</row>
    <row r="10" spans="1:33" x14ac:dyDescent="0.2">
      <c r="B10" s="12" t="s">
        <v>311</v>
      </c>
    </row>
    <row r="11" spans="1:33" s="15" customFormat="1" ht="14.25" customHeight="1" x14ac:dyDescent="0.2">
      <c r="A11" s="161" t="s">
        <v>0</v>
      </c>
      <c r="B11" s="161" t="s">
        <v>2</v>
      </c>
      <c r="C11" s="161" t="s">
        <v>1</v>
      </c>
      <c r="D11" s="154" t="s">
        <v>15</v>
      </c>
      <c r="E11" s="154" t="s">
        <v>16</v>
      </c>
      <c r="F11" s="154" t="s">
        <v>17</v>
      </c>
      <c r="G11" s="157" t="s">
        <v>14</v>
      </c>
      <c r="H11" s="158" t="s">
        <v>308</v>
      </c>
      <c r="I11" s="158"/>
      <c r="J11" s="158"/>
      <c r="K11" s="158"/>
      <c r="L11" s="158"/>
      <c r="M11" s="158"/>
      <c r="N11" s="158" t="s">
        <v>309</v>
      </c>
      <c r="O11" s="158"/>
      <c r="P11" s="158"/>
      <c r="Q11" s="158"/>
      <c r="R11" s="158"/>
      <c r="S11" s="158"/>
      <c r="T11" s="158" t="s">
        <v>321</v>
      </c>
      <c r="U11" s="158"/>
      <c r="V11" s="158"/>
      <c r="W11" s="158"/>
      <c r="X11" s="158"/>
      <c r="Y11" s="158"/>
      <c r="Z11" s="175" t="s">
        <v>12</v>
      </c>
      <c r="AA11" s="16"/>
      <c r="AB11" s="162" t="s">
        <v>13</v>
      </c>
    </row>
    <row r="12" spans="1:33" ht="38.25" customHeight="1" x14ac:dyDescent="0.2">
      <c r="A12" s="161"/>
      <c r="B12" s="161"/>
      <c r="C12" s="161"/>
      <c r="D12" s="180"/>
      <c r="E12" s="155"/>
      <c r="F12" s="180"/>
      <c r="G12" s="157"/>
      <c r="H12" s="135" t="s">
        <v>3</v>
      </c>
      <c r="I12" s="136"/>
      <c r="J12" s="144" t="s">
        <v>4</v>
      </c>
      <c r="K12" s="145"/>
      <c r="L12" s="178" t="s">
        <v>58</v>
      </c>
      <c r="M12" s="179"/>
      <c r="N12" s="135" t="s">
        <v>3</v>
      </c>
      <c r="O12" s="136"/>
      <c r="P12" s="144" t="s">
        <v>4</v>
      </c>
      <c r="Q12" s="145"/>
      <c r="R12" s="178" t="s">
        <v>59</v>
      </c>
      <c r="S12" s="179"/>
      <c r="T12" s="135" t="s">
        <v>3</v>
      </c>
      <c r="U12" s="136"/>
      <c r="V12" s="144" t="s">
        <v>4</v>
      </c>
      <c r="W12" s="145"/>
      <c r="X12" s="178" t="s">
        <v>59</v>
      </c>
      <c r="Y12" s="179"/>
      <c r="Z12" s="175"/>
      <c r="AA12" s="17"/>
      <c r="AB12" s="163"/>
      <c r="AC12" s="44" t="s">
        <v>67</v>
      </c>
      <c r="AD12" s="13" t="s">
        <v>66</v>
      </c>
    </row>
    <row r="13" spans="1:33" x14ac:dyDescent="0.2">
      <c r="A13" s="161"/>
      <c r="B13" s="161"/>
      <c r="C13" s="161"/>
      <c r="D13" s="181"/>
      <c r="E13" s="156"/>
      <c r="F13" s="181"/>
      <c r="G13" s="157"/>
      <c r="H13" s="18" t="s">
        <v>8</v>
      </c>
      <c r="I13" s="18" t="s">
        <v>1</v>
      </c>
      <c r="J13" s="30" t="s">
        <v>8</v>
      </c>
      <c r="K13" s="30" t="s">
        <v>1</v>
      </c>
      <c r="L13" s="36" t="s">
        <v>8</v>
      </c>
      <c r="M13" s="36" t="s">
        <v>1</v>
      </c>
      <c r="N13" s="18" t="s">
        <v>8</v>
      </c>
      <c r="O13" s="18" t="s">
        <v>1</v>
      </c>
      <c r="P13" s="30" t="s">
        <v>8</v>
      </c>
      <c r="Q13" s="30" t="s">
        <v>1</v>
      </c>
      <c r="R13" s="36" t="s">
        <v>8</v>
      </c>
      <c r="S13" s="36" t="s">
        <v>1</v>
      </c>
      <c r="T13" s="18" t="s">
        <v>8</v>
      </c>
      <c r="U13" s="18" t="s">
        <v>1</v>
      </c>
      <c r="V13" s="30" t="s">
        <v>8</v>
      </c>
      <c r="W13" s="30" t="s">
        <v>1</v>
      </c>
      <c r="X13" s="36" t="s">
        <v>8</v>
      </c>
      <c r="Y13" s="36" t="s">
        <v>1</v>
      </c>
      <c r="Z13" s="18" t="s">
        <v>8</v>
      </c>
      <c r="AA13" s="18"/>
      <c r="AB13" s="18" t="s">
        <v>8</v>
      </c>
    </row>
    <row r="14" spans="1:33" ht="14.25" customHeight="1" x14ac:dyDescent="0.2">
      <c r="A14" s="176" t="s">
        <v>61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9"/>
      <c r="AA14" s="9"/>
      <c r="AB14" s="9"/>
    </row>
    <row r="15" spans="1:33" ht="14.25" customHeight="1" x14ac:dyDescent="0.2">
      <c r="A15" s="2">
        <v>1</v>
      </c>
      <c r="B15" s="25" t="s">
        <v>252</v>
      </c>
      <c r="C15" s="29">
        <f t="shared" ref="C15:C21" si="0">I15+M15+U15+Y15+K15+W15+O15+Q15+S15</f>
        <v>2</v>
      </c>
      <c r="D15" s="26">
        <f>Formularz_cz_nr_1!D4/1000</f>
        <v>0</v>
      </c>
      <c r="E15" s="26">
        <f>Formularz_cz_nr_1!D216/1000</f>
        <v>0</v>
      </c>
      <c r="F15" s="43">
        <v>0.3</v>
      </c>
      <c r="G15" s="5">
        <f>D15+(E15*F15)</f>
        <v>0</v>
      </c>
      <c r="H15" s="6">
        <f t="shared" ref="H15:H21" si="1">G15*I15</f>
        <v>0</v>
      </c>
      <c r="I15" s="7"/>
      <c r="J15" s="31">
        <f>G15*K15</f>
        <v>0</v>
      </c>
      <c r="K15" s="32"/>
      <c r="L15" s="37">
        <f t="shared" ref="L15:L21" si="2">G15*M15</f>
        <v>0</v>
      </c>
      <c r="M15" s="38"/>
      <c r="N15" s="4">
        <f t="shared" ref="N15:N21" si="3">G15*O15</f>
        <v>0</v>
      </c>
      <c r="O15" s="24">
        <v>2</v>
      </c>
      <c r="P15" s="34">
        <f>G15*Q15</f>
        <v>0</v>
      </c>
      <c r="Q15" s="35"/>
      <c r="R15" s="41">
        <f>G15*S15</f>
        <v>0</v>
      </c>
      <c r="S15" s="40"/>
      <c r="T15" s="4">
        <f t="shared" ref="T15:T21" si="4">G15*U15</f>
        <v>0</v>
      </c>
      <c r="U15" s="24"/>
      <c r="V15" s="34">
        <f>G15*W15</f>
        <v>0</v>
      </c>
      <c r="W15" s="35"/>
      <c r="X15" s="41">
        <f t="shared" ref="X15:X21" si="5">G15*Y15</f>
        <v>0</v>
      </c>
      <c r="Y15" s="40"/>
      <c r="Z15" s="8">
        <f t="shared" ref="Z15:Z21" si="6">C15*G15</f>
        <v>0</v>
      </c>
      <c r="AA15" s="27"/>
      <c r="AB15" s="118">
        <f>ROUNDUP(SUM(Z15:Z21),1)-0.2</f>
        <v>-0.2</v>
      </c>
      <c r="AC15" s="164">
        <f>ROUND(AB15/4.1749,5)</f>
        <v>-4.7910000000000001E-2</v>
      </c>
      <c r="AG15" s="13">
        <v>644.5</v>
      </c>
    </row>
    <row r="16" spans="1:33" ht="14.25" customHeight="1" x14ac:dyDescent="0.2">
      <c r="A16" s="2">
        <f t="shared" ref="A16:A18" si="7">A15+1</f>
        <v>2</v>
      </c>
      <c r="B16" s="25" t="s">
        <v>253</v>
      </c>
      <c r="C16" s="29">
        <f t="shared" si="0"/>
        <v>2</v>
      </c>
      <c r="D16" s="26">
        <f>Formularz_cz_nr_1!D5/1000</f>
        <v>0</v>
      </c>
      <c r="E16" s="26">
        <f>Formularz_cz_nr_1!D222/1000</f>
        <v>0</v>
      </c>
      <c r="F16" s="43">
        <v>0.3</v>
      </c>
      <c r="G16" s="5">
        <f t="shared" ref="G16:G21" si="8">D16+(E16*F16)</f>
        <v>0</v>
      </c>
      <c r="H16" s="6">
        <f t="shared" si="1"/>
        <v>0</v>
      </c>
      <c r="I16" s="7"/>
      <c r="J16" s="31">
        <f t="shared" ref="J16:J21" si="9">G16*K16</f>
        <v>0</v>
      </c>
      <c r="K16" s="32"/>
      <c r="L16" s="37">
        <f t="shared" si="2"/>
        <v>0</v>
      </c>
      <c r="M16" s="38"/>
      <c r="N16" s="4">
        <f t="shared" si="3"/>
        <v>0</v>
      </c>
      <c r="O16" s="24">
        <v>1</v>
      </c>
      <c r="P16" s="34">
        <f t="shared" ref="P16:P21" si="10">G16*Q16</f>
        <v>0</v>
      </c>
      <c r="Q16" s="35"/>
      <c r="R16" s="41">
        <f t="shared" ref="R16:R21" si="11">G16*S16</f>
        <v>0</v>
      </c>
      <c r="S16" s="40"/>
      <c r="T16" s="4">
        <f t="shared" si="4"/>
        <v>0</v>
      </c>
      <c r="U16" s="24">
        <v>1</v>
      </c>
      <c r="V16" s="34">
        <f t="shared" ref="V16:V21" si="12">G16*W16</f>
        <v>0</v>
      </c>
      <c r="W16" s="35"/>
      <c r="X16" s="41">
        <f t="shared" si="5"/>
        <v>0</v>
      </c>
      <c r="Y16" s="40"/>
      <c r="Z16" s="8">
        <f t="shared" si="6"/>
        <v>0</v>
      </c>
      <c r="AA16" s="28"/>
      <c r="AB16" s="119"/>
      <c r="AC16" s="164"/>
    </row>
    <row r="17" spans="1:33" ht="14.25" customHeight="1" x14ac:dyDescent="0.2">
      <c r="A17" s="2">
        <v>3</v>
      </c>
      <c r="B17" s="25" t="s">
        <v>68</v>
      </c>
      <c r="C17" s="29">
        <f t="shared" si="0"/>
        <v>4</v>
      </c>
      <c r="D17" s="26">
        <f>Formularz_cz_nr_1!D6/1000</f>
        <v>0</v>
      </c>
      <c r="E17" s="26">
        <f>Formularz_cz_nr_1!D228/1000</f>
        <v>0</v>
      </c>
      <c r="F17" s="43">
        <v>0.3</v>
      </c>
      <c r="G17" s="5">
        <f t="shared" si="8"/>
        <v>0</v>
      </c>
      <c r="H17" s="6">
        <f t="shared" si="1"/>
        <v>0</v>
      </c>
      <c r="I17" s="7"/>
      <c r="J17" s="31">
        <f t="shared" si="9"/>
        <v>0</v>
      </c>
      <c r="K17" s="32"/>
      <c r="L17" s="37">
        <f t="shared" si="2"/>
        <v>0</v>
      </c>
      <c r="M17" s="38"/>
      <c r="N17" s="4">
        <f t="shared" si="3"/>
        <v>0</v>
      </c>
      <c r="O17" s="24">
        <v>3</v>
      </c>
      <c r="P17" s="34">
        <f t="shared" si="10"/>
        <v>0</v>
      </c>
      <c r="Q17" s="35">
        <v>1</v>
      </c>
      <c r="R17" s="41">
        <f t="shared" si="11"/>
        <v>0</v>
      </c>
      <c r="S17" s="40"/>
      <c r="T17" s="4">
        <f t="shared" si="4"/>
        <v>0</v>
      </c>
      <c r="U17" s="24"/>
      <c r="V17" s="34">
        <f t="shared" si="12"/>
        <v>0</v>
      </c>
      <c r="W17" s="35"/>
      <c r="X17" s="41">
        <f t="shared" si="5"/>
        <v>0</v>
      </c>
      <c r="Y17" s="40"/>
      <c r="Z17" s="8">
        <f t="shared" si="6"/>
        <v>0</v>
      </c>
      <c r="AA17" s="28"/>
      <c r="AB17" s="119"/>
      <c r="AC17" s="164"/>
    </row>
    <row r="18" spans="1:33" ht="14.25" customHeight="1" x14ac:dyDescent="0.2">
      <c r="A18" s="2">
        <f t="shared" si="7"/>
        <v>4</v>
      </c>
      <c r="B18" s="25" t="s">
        <v>69</v>
      </c>
      <c r="C18" s="29">
        <f t="shared" si="0"/>
        <v>3</v>
      </c>
      <c r="D18" s="26">
        <f>Formularz_cz_nr_1!D7/1000</f>
        <v>0</v>
      </c>
      <c r="E18" s="26">
        <f>Formularz_cz_nr_1!D234/1000</f>
        <v>0</v>
      </c>
      <c r="F18" s="43">
        <v>0.3</v>
      </c>
      <c r="G18" s="5">
        <f t="shared" si="8"/>
        <v>0</v>
      </c>
      <c r="H18" s="6">
        <f t="shared" si="1"/>
        <v>0</v>
      </c>
      <c r="I18" s="7"/>
      <c r="J18" s="31">
        <f t="shared" si="9"/>
        <v>0</v>
      </c>
      <c r="K18" s="32"/>
      <c r="L18" s="37">
        <f t="shared" si="2"/>
        <v>0</v>
      </c>
      <c r="M18" s="38"/>
      <c r="N18" s="4">
        <f t="shared" si="3"/>
        <v>0</v>
      </c>
      <c r="O18" s="24">
        <v>3</v>
      </c>
      <c r="P18" s="34">
        <f t="shared" si="10"/>
        <v>0</v>
      </c>
      <c r="Q18" s="35"/>
      <c r="R18" s="41">
        <f t="shared" si="11"/>
        <v>0</v>
      </c>
      <c r="S18" s="40"/>
      <c r="T18" s="4">
        <f t="shared" si="4"/>
        <v>0</v>
      </c>
      <c r="U18" s="24"/>
      <c r="V18" s="34">
        <f t="shared" si="12"/>
        <v>0</v>
      </c>
      <c r="W18" s="35"/>
      <c r="X18" s="41">
        <f t="shared" si="5"/>
        <v>0</v>
      </c>
      <c r="Y18" s="40"/>
      <c r="Z18" s="8">
        <f t="shared" si="6"/>
        <v>0</v>
      </c>
      <c r="AA18" s="28"/>
      <c r="AB18" s="119"/>
      <c r="AC18" s="164"/>
      <c r="AD18" s="13">
        <f>AB15*0.03</f>
        <v>-6.0000000000000001E-3</v>
      </c>
    </row>
    <row r="19" spans="1:33" ht="14.25" customHeight="1" x14ac:dyDescent="0.2">
      <c r="A19" s="2">
        <v>5</v>
      </c>
      <c r="B19" s="25" t="s">
        <v>70</v>
      </c>
      <c r="C19" s="29">
        <f t="shared" si="0"/>
        <v>4</v>
      </c>
      <c r="D19" s="26">
        <f>Formularz_cz_nr_1!D8/1000</f>
        <v>0</v>
      </c>
      <c r="E19" s="26">
        <f>Formularz_cz_nr_1!D240/1000</f>
        <v>0</v>
      </c>
      <c r="F19" s="43">
        <v>0.35</v>
      </c>
      <c r="G19" s="5">
        <f t="shared" si="8"/>
        <v>0</v>
      </c>
      <c r="H19" s="6">
        <f t="shared" si="1"/>
        <v>0</v>
      </c>
      <c r="I19" s="7"/>
      <c r="J19" s="31">
        <f t="shared" si="9"/>
        <v>0</v>
      </c>
      <c r="K19" s="32"/>
      <c r="L19" s="37">
        <f t="shared" si="2"/>
        <v>0</v>
      </c>
      <c r="M19" s="38"/>
      <c r="N19" s="4">
        <f t="shared" si="3"/>
        <v>0</v>
      </c>
      <c r="O19" s="24">
        <v>3</v>
      </c>
      <c r="P19" s="34">
        <f t="shared" si="10"/>
        <v>0</v>
      </c>
      <c r="Q19" s="35"/>
      <c r="R19" s="41">
        <f t="shared" si="11"/>
        <v>0</v>
      </c>
      <c r="S19" s="40"/>
      <c r="T19" s="4">
        <f t="shared" si="4"/>
        <v>0</v>
      </c>
      <c r="U19" s="24"/>
      <c r="V19" s="34">
        <f t="shared" si="12"/>
        <v>0</v>
      </c>
      <c r="W19" s="35">
        <v>1</v>
      </c>
      <c r="X19" s="41">
        <f t="shared" si="5"/>
        <v>0</v>
      </c>
      <c r="Y19" s="40"/>
      <c r="Z19" s="8">
        <f t="shared" si="6"/>
        <v>0</v>
      </c>
      <c r="AA19" s="28"/>
      <c r="AB19" s="119"/>
      <c r="AC19" s="164"/>
    </row>
    <row r="20" spans="1:33" ht="14.25" customHeight="1" x14ac:dyDescent="0.2">
      <c r="A20" s="2">
        <v>6</v>
      </c>
      <c r="B20" s="25" t="s">
        <v>251</v>
      </c>
      <c r="C20" s="29">
        <f t="shared" si="0"/>
        <v>4</v>
      </c>
      <c r="D20" s="26">
        <f>Formularz_cz_nr_1!D9/1000</f>
        <v>0</v>
      </c>
      <c r="E20" s="26">
        <f>Formularz_cz_nr_1!D246/1000</f>
        <v>0</v>
      </c>
      <c r="F20" s="43">
        <v>0.4</v>
      </c>
      <c r="G20" s="5">
        <f t="shared" si="8"/>
        <v>0</v>
      </c>
      <c r="H20" s="6">
        <f t="shared" si="1"/>
        <v>0</v>
      </c>
      <c r="I20" s="7"/>
      <c r="J20" s="31">
        <f t="shared" si="9"/>
        <v>0</v>
      </c>
      <c r="K20" s="32"/>
      <c r="L20" s="37">
        <f t="shared" si="2"/>
        <v>0</v>
      </c>
      <c r="M20" s="38"/>
      <c r="N20" s="4">
        <f t="shared" si="3"/>
        <v>0</v>
      </c>
      <c r="O20" s="24">
        <v>3</v>
      </c>
      <c r="P20" s="34">
        <f t="shared" si="10"/>
        <v>0</v>
      </c>
      <c r="Q20" s="35">
        <v>1</v>
      </c>
      <c r="R20" s="41">
        <f t="shared" si="11"/>
        <v>0</v>
      </c>
      <c r="S20" s="40"/>
      <c r="T20" s="4">
        <f t="shared" si="4"/>
        <v>0</v>
      </c>
      <c r="U20" s="24"/>
      <c r="V20" s="34">
        <f t="shared" si="12"/>
        <v>0</v>
      </c>
      <c r="W20" s="35"/>
      <c r="X20" s="41">
        <f t="shared" si="5"/>
        <v>0</v>
      </c>
      <c r="Y20" s="40"/>
      <c r="Z20" s="8">
        <f t="shared" si="6"/>
        <v>0</v>
      </c>
      <c r="AA20" s="28"/>
      <c r="AB20" s="119"/>
      <c r="AC20" s="164"/>
    </row>
    <row r="21" spans="1:33" ht="14.25" customHeight="1" x14ac:dyDescent="0.2">
      <c r="A21" s="2">
        <v>7</v>
      </c>
      <c r="B21" s="25" t="s">
        <v>71</v>
      </c>
      <c r="C21" s="29">
        <f t="shared" si="0"/>
        <v>3</v>
      </c>
      <c r="D21" s="26">
        <f>Formularz_cz_nr_1!D10/1000</f>
        <v>0</v>
      </c>
      <c r="E21" s="26">
        <f>Formularz_cz_nr_1!D252/1000</f>
        <v>0</v>
      </c>
      <c r="F21" s="43">
        <v>0.4</v>
      </c>
      <c r="G21" s="5">
        <f t="shared" si="8"/>
        <v>0</v>
      </c>
      <c r="H21" s="6">
        <f t="shared" si="1"/>
        <v>0</v>
      </c>
      <c r="I21" s="7"/>
      <c r="J21" s="31">
        <f t="shared" si="9"/>
        <v>0</v>
      </c>
      <c r="K21" s="32"/>
      <c r="L21" s="37">
        <f t="shared" si="2"/>
        <v>0</v>
      </c>
      <c r="M21" s="38"/>
      <c r="N21" s="4">
        <f t="shared" si="3"/>
        <v>0</v>
      </c>
      <c r="O21" s="24">
        <v>2</v>
      </c>
      <c r="P21" s="34">
        <f t="shared" si="10"/>
        <v>0</v>
      </c>
      <c r="Q21" s="35"/>
      <c r="R21" s="41">
        <f t="shared" si="11"/>
        <v>0</v>
      </c>
      <c r="S21" s="40">
        <v>1</v>
      </c>
      <c r="T21" s="4">
        <f t="shared" si="4"/>
        <v>0</v>
      </c>
      <c r="U21" s="24"/>
      <c r="V21" s="34">
        <f t="shared" si="12"/>
        <v>0</v>
      </c>
      <c r="W21" s="35"/>
      <c r="X21" s="41">
        <f t="shared" si="5"/>
        <v>0</v>
      </c>
      <c r="Y21" s="40"/>
      <c r="Z21" s="8">
        <f t="shared" si="6"/>
        <v>0</v>
      </c>
      <c r="AA21" s="28"/>
      <c r="AB21" s="119"/>
      <c r="AC21" s="164"/>
    </row>
    <row r="22" spans="1:33" ht="14.25" customHeight="1" x14ac:dyDescent="0.2">
      <c r="A22" s="124"/>
      <c r="B22" s="125"/>
      <c r="C22" s="125"/>
      <c r="D22" s="125"/>
      <c r="E22" s="125"/>
      <c r="F22" s="125"/>
      <c r="G22" s="172"/>
      <c r="H22" s="6">
        <f t="shared" ref="H22:Y22" si="13">SUM(H15:H21)</f>
        <v>0</v>
      </c>
      <c r="I22" s="11">
        <f t="shared" si="13"/>
        <v>0</v>
      </c>
      <c r="J22" s="31">
        <f t="shared" si="13"/>
        <v>0</v>
      </c>
      <c r="K22" s="33">
        <f t="shared" si="13"/>
        <v>0</v>
      </c>
      <c r="L22" s="37">
        <f t="shared" si="13"/>
        <v>0</v>
      </c>
      <c r="M22" s="39">
        <f t="shared" si="13"/>
        <v>0</v>
      </c>
      <c r="N22" s="6">
        <f t="shared" ref="N22" si="14">SUM(N15:N21)</f>
        <v>0</v>
      </c>
      <c r="O22" s="11">
        <f>SUM(O15:O21)</f>
        <v>17</v>
      </c>
      <c r="P22" s="31">
        <f t="shared" ref="P22" si="15">SUM(P15:P21)</f>
        <v>0</v>
      </c>
      <c r="Q22" s="33">
        <f t="shared" ref="Q22" si="16">SUM(Q15:Q21)</f>
        <v>2</v>
      </c>
      <c r="R22" s="37">
        <f t="shared" ref="R22" si="17">SUM(R15:R21)</f>
        <v>0</v>
      </c>
      <c r="S22" s="39">
        <f t="shared" ref="S22" si="18">SUM(S15:S21)</f>
        <v>1</v>
      </c>
      <c r="T22" s="6">
        <f t="shared" si="13"/>
        <v>0</v>
      </c>
      <c r="U22" s="11">
        <f>SUM(U15:U21)</f>
        <v>1</v>
      </c>
      <c r="V22" s="31">
        <f t="shared" si="13"/>
        <v>0</v>
      </c>
      <c r="W22" s="33">
        <f t="shared" si="13"/>
        <v>1</v>
      </c>
      <c r="X22" s="37">
        <f t="shared" si="13"/>
        <v>0</v>
      </c>
      <c r="Y22" s="39">
        <f t="shared" si="13"/>
        <v>0</v>
      </c>
      <c r="Z22" s="9"/>
      <c r="AA22" s="9"/>
      <c r="AB22" s="9"/>
      <c r="AC22" s="45"/>
    </row>
    <row r="23" spans="1:33" ht="14.25" customHeight="1" x14ac:dyDescent="0.2">
      <c r="A23" s="151" t="s">
        <v>62</v>
      </c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3"/>
      <c r="Z23" s="9"/>
      <c r="AA23" s="9"/>
      <c r="AB23" s="9"/>
      <c r="AC23" s="45"/>
    </row>
    <row r="24" spans="1:33" ht="14.25" customHeight="1" x14ac:dyDescent="0.2">
      <c r="A24" s="2">
        <v>1</v>
      </c>
      <c r="B24" s="3" t="s">
        <v>72</v>
      </c>
      <c r="C24" s="29">
        <f>I24+M24+U24+Y24+K24+W24+O24+Q24+S24</f>
        <v>1</v>
      </c>
      <c r="D24" s="4">
        <f>Formularz_cz_nr_2!D4/1000</f>
        <v>0</v>
      </c>
      <c r="E24" s="4" t="e">
        <f>Formularz_cz_nr_2!#REF!/1000</f>
        <v>#REF!</v>
      </c>
      <c r="F24" s="43">
        <v>0.15</v>
      </c>
      <c r="G24" s="5" t="e">
        <f>D24+(E24*F24)</f>
        <v>#REF!</v>
      </c>
      <c r="H24" s="6" t="e">
        <f>G24*I24</f>
        <v>#REF!</v>
      </c>
      <c r="I24" s="7"/>
      <c r="J24" s="31" t="e">
        <f>G24*K24</f>
        <v>#REF!</v>
      </c>
      <c r="K24" s="32"/>
      <c r="L24" s="37" t="e">
        <f>G24*M24</f>
        <v>#REF!</v>
      </c>
      <c r="M24" s="40"/>
      <c r="N24" s="4" t="e">
        <f>G24*O24</f>
        <v>#REF!</v>
      </c>
      <c r="O24" s="7"/>
      <c r="P24" s="34" t="e">
        <f>G24*Q24</f>
        <v>#REF!</v>
      </c>
      <c r="Q24" s="32"/>
      <c r="R24" s="41" t="e">
        <f>G24*S24</f>
        <v>#REF!</v>
      </c>
      <c r="S24" s="40"/>
      <c r="T24" s="4" t="e">
        <f>G24*U24</f>
        <v>#REF!</v>
      </c>
      <c r="U24" s="7"/>
      <c r="V24" s="34" t="e">
        <f>G24*W24</f>
        <v>#REF!</v>
      </c>
      <c r="W24" s="32"/>
      <c r="X24" s="41" t="e">
        <f>G24*Y24</f>
        <v>#REF!</v>
      </c>
      <c r="Y24" s="40">
        <v>1</v>
      </c>
      <c r="Z24" s="8" t="e">
        <f>C24*G24</f>
        <v>#REF!</v>
      </c>
      <c r="AA24" s="9"/>
      <c r="AB24" s="10" t="e">
        <f>ROUNDUP(SUM(Z24:Z24),1)</f>
        <v>#REF!</v>
      </c>
      <c r="AC24" s="45" t="e">
        <f>ROUND(AB24/4.1749,5)</f>
        <v>#REF!</v>
      </c>
      <c r="AD24" s="13" t="e">
        <f>AB24*0.03</f>
        <v>#REF!</v>
      </c>
      <c r="AG24" s="13">
        <v>77.099999999999994</v>
      </c>
    </row>
    <row r="25" spans="1:33" ht="14.25" customHeight="1" x14ac:dyDescent="0.2">
      <c r="A25" s="124"/>
      <c r="B25" s="125"/>
      <c r="C25" s="46"/>
      <c r="D25" s="46"/>
      <c r="E25" s="46"/>
      <c r="F25" s="46"/>
      <c r="G25" s="47"/>
      <c r="H25" s="6" t="e">
        <f t="shared" ref="H25:Y25" si="19">SUM(H24:H24)</f>
        <v>#REF!</v>
      </c>
      <c r="I25" s="11">
        <f t="shared" si="19"/>
        <v>0</v>
      </c>
      <c r="J25" s="31" t="e">
        <f t="shared" si="19"/>
        <v>#REF!</v>
      </c>
      <c r="K25" s="33">
        <f t="shared" si="19"/>
        <v>0</v>
      </c>
      <c r="L25" s="37" t="e">
        <f t="shared" si="19"/>
        <v>#REF!</v>
      </c>
      <c r="M25" s="39">
        <f t="shared" si="19"/>
        <v>0</v>
      </c>
      <c r="N25" s="6" t="e">
        <f t="shared" ref="N25:S25" si="20">SUM(N24:N24)</f>
        <v>#REF!</v>
      </c>
      <c r="O25" s="11">
        <f t="shared" si="20"/>
        <v>0</v>
      </c>
      <c r="P25" s="31" t="e">
        <f t="shared" si="20"/>
        <v>#REF!</v>
      </c>
      <c r="Q25" s="33">
        <f t="shared" si="20"/>
        <v>0</v>
      </c>
      <c r="R25" s="37" t="e">
        <f t="shared" si="20"/>
        <v>#REF!</v>
      </c>
      <c r="S25" s="39">
        <f t="shared" si="20"/>
        <v>0</v>
      </c>
      <c r="T25" s="6" t="e">
        <f t="shared" si="19"/>
        <v>#REF!</v>
      </c>
      <c r="U25" s="11">
        <f t="shared" si="19"/>
        <v>0</v>
      </c>
      <c r="V25" s="31" t="e">
        <f t="shared" si="19"/>
        <v>#REF!</v>
      </c>
      <c r="W25" s="33">
        <f t="shared" si="19"/>
        <v>0</v>
      </c>
      <c r="X25" s="37" t="e">
        <f t="shared" si="19"/>
        <v>#REF!</v>
      </c>
      <c r="Y25" s="39">
        <f t="shared" si="19"/>
        <v>1</v>
      </c>
      <c r="Z25" s="9"/>
      <c r="AA25" s="9"/>
      <c r="AB25" s="9"/>
      <c r="AC25" s="45"/>
    </row>
    <row r="26" spans="1:33" ht="14.25" customHeight="1" x14ac:dyDescent="0.2">
      <c r="A26" s="151" t="s">
        <v>63</v>
      </c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9"/>
      <c r="AA26" s="9"/>
      <c r="AB26" s="9"/>
      <c r="AC26" s="45"/>
    </row>
    <row r="27" spans="1:33" ht="14.25" customHeight="1" x14ac:dyDescent="0.2">
      <c r="A27" s="2">
        <v>1</v>
      </c>
      <c r="B27" s="3" t="s">
        <v>73</v>
      </c>
      <c r="C27" s="92">
        <f>I27+M27+U27+Y27+W27+K27+O27+Q27+S27</f>
        <v>4</v>
      </c>
      <c r="D27" s="93">
        <f>Formularz_cz_nr_3!D4/1000</f>
        <v>0</v>
      </c>
      <c r="E27" s="93">
        <f>Formularz_cz_nr_3!D32/1000</f>
        <v>0</v>
      </c>
      <c r="F27" s="43">
        <v>0.15</v>
      </c>
      <c r="G27" s="5">
        <f>D27+(E27*F27)</f>
        <v>0</v>
      </c>
      <c r="H27" s="6">
        <f>G27*I27</f>
        <v>0</v>
      </c>
      <c r="I27" s="11"/>
      <c r="J27" s="31">
        <f>G27*K27</f>
        <v>0</v>
      </c>
      <c r="K27" s="32"/>
      <c r="L27" s="37">
        <f>G27*M27</f>
        <v>0</v>
      </c>
      <c r="M27" s="40"/>
      <c r="N27" s="4">
        <f>G27*O27</f>
        <v>0</v>
      </c>
      <c r="O27" s="7"/>
      <c r="P27" s="34">
        <f>G27*Q27</f>
        <v>0</v>
      </c>
      <c r="Q27" s="32">
        <v>2</v>
      </c>
      <c r="R27" s="41">
        <f>G27*S27</f>
        <v>0</v>
      </c>
      <c r="S27" s="40">
        <v>1</v>
      </c>
      <c r="T27" s="4">
        <f>G27*U27</f>
        <v>0</v>
      </c>
      <c r="U27" s="7"/>
      <c r="V27" s="34">
        <f>G27*W27</f>
        <v>0</v>
      </c>
      <c r="W27" s="32">
        <v>1</v>
      </c>
      <c r="X27" s="41">
        <f>G27*Y27</f>
        <v>0</v>
      </c>
      <c r="Y27" s="40"/>
      <c r="Z27" s="8">
        <f>C27*G27</f>
        <v>0</v>
      </c>
      <c r="AA27" s="9"/>
      <c r="AB27" s="10">
        <f>ROUNDUP(SUM(Z27:Z27),1)</f>
        <v>0</v>
      </c>
      <c r="AC27" s="45">
        <f t="shared" ref="AC27:AC42" si="21">ROUND(AB27/4.1749,5)</f>
        <v>0</v>
      </c>
      <c r="AD27" s="13">
        <f t="shared" ref="AD27:AD42" si="22">AB27*0.03</f>
        <v>0</v>
      </c>
      <c r="AG27" s="13">
        <v>130.4</v>
      </c>
    </row>
    <row r="28" spans="1:33" ht="14.25" customHeight="1" x14ac:dyDescent="0.2">
      <c r="A28" s="170"/>
      <c r="B28" s="171"/>
      <c r="C28" s="48"/>
      <c r="D28" s="48"/>
      <c r="E28" s="48"/>
      <c r="F28" s="48"/>
      <c r="G28" s="49"/>
      <c r="H28" s="6">
        <f t="shared" ref="H28:Y28" si="23">SUM(H27:H27)</f>
        <v>0</v>
      </c>
      <c r="I28" s="7">
        <f t="shared" si="23"/>
        <v>0</v>
      </c>
      <c r="J28" s="31">
        <f t="shared" si="23"/>
        <v>0</v>
      </c>
      <c r="K28" s="32">
        <f t="shared" si="23"/>
        <v>0</v>
      </c>
      <c r="L28" s="37">
        <f t="shared" si="23"/>
        <v>0</v>
      </c>
      <c r="M28" s="40">
        <f t="shared" si="23"/>
        <v>0</v>
      </c>
      <c r="N28" s="4">
        <f t="shared" ref="N28:S28" si="24">SUM(N27:N27)</f>
        <v>0</v>
      </c>
      <c r="O28" s="7">
        <f t="shared" si="24"/>
        <v>0</v>
      </c>
      <c r="P28" s="34">
        <f t="shared" si="24"/>
        <v>0</v>
      </c>
      <c r="Q28" s="32">
        <f t="shared" si="24"/>
        <v>2</v>
      </c>
      <c r="R28" s="41">
        <f t="shared" si="24"/>
        <v>0</v>
      </c>
      <c r="S28" s="40">
        <f t="shared" si="24"/>
        <v>1</v>
      </c>
      <c r="T28" s="4">
        <f t="shared" si="23"/>
        <v>0</v>
      </c>
      <c r="U28" s="7">
        <f t="shared" si="23"/>
        <v>0</v>
      </c>
      <c r="V28" s="34">
        <f t="shared" si="23"/>
        <v>0</v>
      </c>
      <c r="W28" s="32">
        <f t="shared" si="23"/>
        <v>1</v>
      </c>
      <c r="X28" s="41">
        <f t="shared" si="23"/>
        <v>0</v>
      </c>
      <c r="Y28" s="40">
        <f t="shared" si="23"/>
        <v>0</v>
      </c>
      <c r="Z28" s="8"/>
      <c r="AA28" s="9"/>
      <c r="AB28" s="19"/>
      <c r="AC28" s="45"/>
    </row>
    <row r="29" spans="1:33" ht="14.25" customHeight="1" x14ac:dyDescent="0.2">
      <c r="A29" s="174" t="s">
        <v>64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3"/>
      <c r="Z29" s="8"/>
      <c r="AA29" s="9"/>
      <c r="AB29" s="19"/>
      <c r="AC29" s="45"/>
    </row>
    <row r="30" spans="1:33" ht="14.25" customHeight="1" x14ac:dyDescent="0.25">
      <c r="A30" s="2">
        <v>1</v>
      </c>
      <c r="B30" s="87" t="s">
        <v>258</v>
      </c>
      <c r="C30" s="29">
        <f>I30+M30+U30+Y30+W30+K30+O30+Q30+S30</f>
        <v>2</v>
      </c>
      <c r="D30" s="4">
        <f>Formularz_cz_nr_4!D4/1000</f>
        <v>0</v>
      </c>
      <c r="E30" s="4" t="e">
        <f>Formularz_cz_nr_4!#REF!/1000</f>
        <v>#REF!</v>
      </c>
      <c r="F30" s="43">
        <v>0.08</v>
      </c>
      <c r="G30" s="5" t="e">
        <f>D30+(E30*F30)</f>
        <v>#REF!</v>
      </c>
      <c r="H30" s="6" t="e">
        <f>G30*I30</f>
        <v>#REF!</v>
      </c>
      <c r="I30" s="7"/>
      <c r="J30" s="31" t="e">
        <f>G30*K30</f>
        <v>#REF!</v>
      </c>
      <c r="K30" s="32"/>
      <c r="L30" s="37" t="e">
        <f>G30*M30</f>
        <v>#REF!</v>
      </c>
      <c r="M30" s="40"/>
      <c r="N30" s="4" t="e">
        <f>G30*O30</f>
        <v>#REF!</v>
      </c>
      <c r="O30" s="7"/>
      <c r="P30" s="34" t="e">
        <f>G30*Q30</f>
        <v>#REF!</v>
      </c>
      <c r="Q30" s="32">
        <v>1</v>
      </c>
      <c r="R30" s="41" t="e">
        <f>G30*S30</f>
        <v>#REF!</v>
      </c>
      <c r="S30" s="40">
        <v>1</v>
      </c>
      <c r="T30" s="4" t="e">
        <f>G30*U30</f>
        <v>#REF!</v>
      </c>
      <c r="U30" s="7"/>
      <c r="V30" s="34" t="e">
        <f>G30*W30</f>
        <v>#REF!</v>
      </c>
      <c r="W30" s="32"/>
      <c r="X30" s="41" t="e">
        <f>G30*Y30</f>
        <v>#REF!</v>
      </c>
      <c r="Y30" s="40"/>
      <c r="Z30" s="8" t="e">
        <f>C30*G30</f>
        <v>#REF!</v>
      </c>
      <c r="AA30" s="9"/>
      <c r="AB30" s="118" t="e">
        <f>ROUNDUP((Z30+Z31+Z32),1)</f>
        <v>#REF!</v>
      </c>
      <c r="AC30" s="45" t="e">
        <f t="shared" ref="AC30" si="25">ROUND(AB30/4.1749,5)</f>
        <v>#REF!</v>
      </c>
      <c r="AD30" s="13" t="e">
        <f t="shared" ref="AD30" si="26">AB30*0.03</f>
        <v>#REF!</v>
      </c>
      <c r="AG30" s="13">
        <v>343.20000000000005</v>
      </c>
    </row>
    <row r="31" spans="1:33" ht="14.25" customHeight="1" x14ac:dyDescent="0.25">
      <c r="A31" s="2">
        <v>2</v>
      </c>
      <c r="B31" s="87" t="s">
        <v>240</v>
      </c>
      <c r="C31" s="29">
        <f>I31+M31+U31+Y31+W31+K31+O31+Q31+S31</f>
        <v>1</v>
      </c>
      <c r="D31" s="4">
        <f>Formularz_cz_nr_4!D5/1000</f>
        <v>0</v>
      </c>
      <c r="E31" s="4" t="e">
        <f>Formularz_cz_nr_4!#REF!/1000</f>
        <v>#REF!</v>
      </c>
      <c r="F31" s="43">
        <v>0.08</v>
      </c>
      <c r="G31" s="5" t="e">
        <f>D31+(E31*F31)</f>
        <v>#REF!</v>
      </c>
      <c r="H31" s="6" t="e">
        <f>G31*I31</f>
        <v>#REF!</v>
      </c>
      <c r="I31" s="7"/>
      <c r="J31" s="31" t="e">
        <f>G31*K31</f>
        <v>#REF!</v>
      </c>
      <c r="K31" s="32"/>
      <c r="L31" s="37" t="e">
        <f>G31*M31</f>
        <v>#REF!</v>
      </c>
      <c r="M31" s="40"/>
      <c r="N31" s="4" t="e">
        <f>G31*O31</f>
        <v>#REF!</v>
      </c>
      <c r="O31" s="7"/>
      <c r="P31" s="34" t="e">
        <f>G31*Q31</f>
        <v>#REF!</v>
      </c>
      <c r="Q31" s="32">
        <v>1</v>
      </c>
      <c r="R31" s="41" t="e">
        <f>G31*S31</f>
        <v>#REF!</v>
      </c>
      <c r="S31" s="40"/>
      <c r="T31" s="4" t="e">
        <f>G31*U31</f>
        <v>#REF!</v>
      </c>
      <c r="U31" s="7"/>
      <c r="V31" s="34" t="e">
        <f>G31*W31</f>
        <v>#REF!</v>
      </c>
      <c r="W31" s="32"/>
      <c r="X31" s="41" t="e">
        <f>G31*Y31</f>
        <v>#REF!</v>
      </c>
      <c r="Y31" s="40"/>
      <c r="Z31" s="8" t="e">
        <f>C31*G31</f>
        <v>#REF!</v>
      </c>
      <c r="AA31" s="9"/>
      <c r="AB31" s="119"/>
      <c r="AC31" s="45">
        <f t="shared" ref="AC31" si="27">ROUND(AB31/4.1749,5)</f>
        <v>0</v>
      </c>
      <c r="AD31" s="13">
        <f t="shared" ref="AD31" si="28">AB31*0.03</f>
        <v>0</v>
      </c>
    </row>
    <row r="32" spans="1:33" ht="14.25" customHeight="1" x14ac:dyDescent="0.25">
      <c r="A32" s="2">
        <v>3</v>
      </c>
      <c r="B32" s="87" t="s">
        <v>241</v>
      </c>
      <c r="C32" s="29">
        <f>I32+M32+U32+Y32+W32+K32+O32+Q32+S32</f>
        <v>1</v>
      </c>
      <c r="D32" s="4">
        <f>Formularz_cz_nr_4!D6/1000</f>
        <v>0</v>
      </c>
      <c r="E32" s="4" t="e">
        <f>Formularz_cz_nr_4!#REF!/1000</f>
        <v>#REF!</v>
      </c>
      <c r="F32" s="43">
        <v>0.08</v>
      </c>
      <c r="G32" s="5" t="e">
        <f>D32+(E32*F32)</f>
        <v>#REF!</v>
      </c>
      <c r="H32" s="6" t="e">
        <f>G32*I32</f>
        <v>#REF!</v>
      </c>
      <c r="I32" s="7"/>
      <c r="J32" s="31" t="e">
        <f>G32*K32</f>
        <v>#REF!</v>
      </c>
      <c r="K32" s="32"/>
      <c r="L32" s="37" t="e">
        <f>G32*M32</f>
        <v>#REF!</v>
      </c>
      <c r="M32" s="40"/>
      <c r="N32" s="4" t="e">
        <f>G32*O32</f>
        <v>#REF!</v>
      </c>
      <c r="O32" s="7">
        <v>1</v>
      </c>
      <c r="P32" s="34" t="e">
        <f>G32*Q32</f>
        <v>#REF!</v>
      </c>
      <c r="Q32" s="32"/>
      <c r="R32" s="41" t="e">
        <f>G32*S32</f>
        <v>#REF!</v>
      </c>
      <c r="S32" s="40"/>
      <c r="T32" s="4" t="e">
        <f>G32*U32</f>
        <v>#REF!</v>
      </c>
      <c r="U32" s="7"/>
      <c r="V32" s="34" t="e">
        <f>G32*W32</f>
        <v>#REF!</v>
      </c>
      <c r="W32" s="32"/>
      <c r="X32" s="41" t="e">
        <f>G32*Y32</f>
        <v>#REF!</v>
      </c>
      <c r="Y32" s="40"/>
      <c r="Z32" s="8" t="e">
        <f>C32*G32</f>
        <v>#REF!</v>
      </c>
      <c r="AA32" s="9"/>
      <c r="AB32" s="120"/>
      <c r="AC32" s="45">
        <f t="shared" si="21"/>
        <v>0</v>
      </c>
      <c r="AD32" s="13">
        <f t="shared" si="22"/>
        <v>0</v>
      </c>
    </row>
    <row r="33" spans="1:33" ht="14.25" customHeight="1" x14ac:dyDescent="0.2">
      <c r="A33" s="124"/>
      <c r="B33" s="125"/>
      <c r="C33" s="46"/>
      <c r="D33" s="50"/>
      <c r="E33" s="50"/>
      <c r="F33" s="51"/>
      <c r="G33" s="52"/>
      <c r="H33" s="6" t="e">
        <f t="shared" ref="H33:Y33" si="29">SUM(H30:H32)</f>
        <v>#REF!</v>
      </c>
      <c r="I33" s="7">
        <f t="shared" si="29"/>
        <v>0</v>
      </c>
      <c r="J33" s="31" t="e">
        <f t="shared" si="29"/>
        <v>#REF!</v>
      </c>
      <c r="K33" s="32">
        <f t="shared" si="29"/>
        <v>0</v>
      </c>
      <c r="L33" s="37" t="e">
        <f t="shared" si="29"/>
        <v>#REF!</v>
      </c>
      <c r="M33" s="40">
        <f t="shared" si="29"/>
        <v>0</v>
      </c>
      <c r="N33" s="4" t="e">
        <f t="shared" si="29"/>
        <v>#REF!</v>
      </c>
      <c r="O33" s="7">
        <f t="shared" si="29"/>
        <v>1</v>
      </c>
      <c r="P33" s="34" t="e">
        <f t="shared" si="29"/>
        <v>#REF!</v>
      </c>
      <c r="Q33" s="32">
        <f t="shared" si="29"/>
        <v>2</v>
      </c>
      <c r="R33" s="41" t="e">
        <f t="shared" si="29"/>
        <v>#REF!</v>
      </c>
      <c r="S33" s="40">
        <f t="shared" si="29"/>
        <v>1</v>
      </c>
      <c r="T33" s="4" t="e">
        <f t="shared" si="29"/>
        <v>#REF!</v>
      </c>
      <c r="U33" s="7">
        <f t="shared" si="29"/>
        <v>0</v>
      </c>
      <c r="V33" s="34" t="e">
        <f t="shared" si="29"/>
        <v>#REF!</v>
      </c>
      <c r="W33" s="32">
        <f t="shared" si="29"/>
        <v>0</v>
      </c>
      <c r="X33" s="41" t="e">
        <f t="shared" si="29"/>
        <v>#REF!</v>
      </c>
      <c r="Y33" s="40">
        <f t="shared" si="29"/>
        <v>0</v>
      </c>
      <c r="Z33" s="8"/>
      <c r="AA33" s="9"/>
      <c r="AB33" s="20"/>
      <c r="AC33" s="45"/>
    </row>
    <row r="34" spans="1:33" ht="14.25" customHeight="1" x14ac:dyDescent="0.2">
      <c r="A34" s="174" t="s">
        <v>65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3"/>
      <c r="Z34" s="8"/>
      <c r="AA34" s="9"/>
      <c r="AB34" s="20"/>
      <c r="AC34" s="45"/>
    </row>
    <row r="35" spans="1:33" ht="14.25" customHeight="1" x14ac:dyDescent="0.2">
      <c r="A35" s="2">
        <v>1</v>
      </c>
      <c r="B35" s="55" t="s">
        <v>74</v>
      </c>
      <c r="C35" s="29">
        <f>I35+M35+U35+Y35+K35+W35+O35+Q35+S35</f>
        <v>3</v>
      </c>
      <c r="D35" s="4">
        <f>Formularz_cz_nr_5!D4/1000</f>
        <v>0</v>
      </c>
      <c r="E35" s="4">
        <f>Formularz_cz_nr_5!D39/1000</f>
        <v>0</v>
      </c>
      <c r="F35" s="43">
        <v>0.35</v>
      </c>
      <c r="G35" s="5">
        <f>D35+(E35*F35)</f>
        <v>0</v>
      </c>
      <c r="H35" s="6">
        <f>G35*I35</f>
        <v>0</v>
      </c>
      <c r="I35" s="7"/>
      <c r="J35" s="31">
        <f>G35*K35</f>
        <v>0</v>
      </c>
      <c r="K35" s="32"/>
      <c r="L35" s="37">
        <f>G35*M35</f>
        <v>0</v>
      </c>
      <c r="M35" s="40"/>
      <c r="N35" s="4">
        <f>G35*O35</f>
        <v>0</v>
      </c>
      <c r="O35" s="7">
        <v>1</v>
      </c>
      <c r="P35" s="34">
        <f>G35*Q35</f>
        <v>0</v>
      </c>
      <c r="Q35" s="32"/>
      <c r="R35" s="41">
        <f>G35*S35</f>
        <v>0</v>
      </c>
      <c r="S35" s="40"/>
      <c r="T35" s="4">
        <f>G35*U35</f>
        <v>0</v>
      </c>
      <c r="U35" s="7">
        <v>1</v>
      </c>
      <c r="V35" s="34">
        <f>G35*W35</f>
        <v>0</v>
      </c>
      <c r="W35" s="32">
        <v>1</v>
      </c>
      <c r="X35" s="41">
        <f>G35*Y35</f>
        <v>0</v>
      </c>
      <c r="Y35" s="40"/>
      <c r="Z35" s="8">
        <f>C35*G35</f>
        <v>0</v>
      </c>
      <c r="AA35" s="9"/>
      <c r="AB35" s="118">
        <f>ROUNDUP((Z35+Z36),1)</f>
        <v>0</v>
      </c>
      <c r="AC35" s="45">
        <f t="shared" ref="AC35" si="30">ROUND(AB35/4.1749,5)</f>
        <v>0</v>
      </c>
      <c r="AD35" s="13">
        <f t="shared" ref="AD35" si="31">AB35*0.03</f>
        <v>0</v>
      </c>
      <c r="AG35" s="13">
        <v>114.8</v>
      </c>
    </row>
    <row r="36" spans="1:33" ht="14.25" customHeight="1" x14ac:dyDescent="0.2">
      <c r="A36" s="2">
        <v>2</v>
      </c>
      <c r="B36" s="55" t="s">
        <v>239</v>
      </c>
      <c r="C36" s="29">
        <f>I36+M36+U36+Y36+K36+W36+O36+Q36+S36</f>
        <v>2</v>
      </c>
      <c r="D36" s="4">
        <f>Formularz_cz_nr_5!D5/1000</f>
        <v>0</v>
      </c>
      <c r="E36" s="4">
        <f>Formularz_cz_nr_5!D45/1000</f>
        <v>0</v>
      </c>
      <c r="F36" s="43">
        <v>0.45</v>
      </c>
      <c r="G36" s="5">
        <f>D36+(E36*F36)</f>
        <v>0</v>
      </c>
      <c r="H36" s="6">
        <f>G36*I36</f>
        <v>0</v>
      </c>
      <c r="I36" s="7"/>
      <c r="J36" s="31">
        <f>G36*K36</f>
        <v>0</v>
      </c>
      <c r="K36" s="32"/>
      <c r="L36" s="37">
        <f>G36*M36</f>
        <v>0</v>
      </c>
      <c r="M36" s="40"/>
      <c r="N36" s="4">
        <f>G36*O36</f>
        <v>0</v>
      </c>
      <c r="O36" s="7">
        <v>1</v>
      </c>
      <c r="P36" s="34">
        <f>G36*Q36</f>
        <v>0</v>
      </c>
      <c r="Q36" s="32"/>
      <c r="R36" s="41">
        <f>G36*S36</f>
        <v>0</v>
      </c>
      <c r="S36" s="40"/>
      <c r="T36" s="4">
        <f>G36*U36</f>
        <v>0</v>
      </c>
      <c r="U36" s="7">
        <v>1</v>
      </c>
      <c r="V36" s="34">
        <f>G36*W36</f>
        <v>0</v>
      </c>
      <c r="W36" s="32"/>
      <c r="X36" s="41">
        <f>G36*Y36</f>
        <v>0</v>
      </c>
      <c r="Y36" s="40"/>
      <c r="Z36" s="8">
        <f>C36*G36</f>
        <v>0</v>
      </c>
      <c r="AA36" s="9"/>
      <c r="AB36" s="120"/>
      <c r="AC36" s="45">
        <f t="shared" ref="AC36" si="32">ROUND(AB36/4.1749,5)</f>
        <v>0</v>
      </c>
      <c r="AD36" s="13">
        <f t="shared" ref="AD36" si="33">AB36*0.03</f>
        <v>0</v>
      </c>
    </row>
    <row r="37" spans="1:33" ht="14.25" customHeight="1" x14ac:dyDescent="0.2">
      <c r="A37" s="124"/>
      <c r="B37" s="125"/>
      <c r="C37" s="46"/>
      <c r="D37" s="50"/>
      <c r="E37" s="50"/>
      <c r="F37" s="51"/>
      <c r="G37" s="52"/>
      <c r="H37" s="6">
        <f t="shared" ref="H37:Y37" si="34">SUM(H35:H36)</f>
        <v>0</v>
      </c>
      <c r="I37" s="7">
        <f t="shared" si="34"/>
        <v>0</v>
      </c>
      <c r="J37" s="31">
        <f t="shared" si="34"/>
        <v>0</v>
      </c>
      <c r="K37" s="32">
        <f t="shared" si="34"/>
        <v>0</v>
      </c>
      <c r="L37" s="37">
        <f t="shared" si="34"/>
        <v>0</v>
      </c>
      <c r="M37" s="40">
        <f t="shared" si="34"/>
        <v>0</v>
      </c>
      <c r="N37" s="4">
        <f t="shared" si="34"/>
        <v>0</v>
      </c>
      <c r="O37" s="7">
        <f t="shared" si="34"/>
        <v>2</v>
      </c>
      <c r="P37" s="34">
        <f t="shared" si="34"/>
        <v>0</v>
      </c>
      <c r="Q37" s="32">
        <f t="shared" si="34"/>
        <v>0</v>
      </c>
      <c r="R37" s="41">
        <f t="shared" si="34"/>
        <v>0</v>
      </c>
      <c r="S37" s="40">
        <f t="shared" si="34"/>
        <v>0</v>
      </c>
      <c r="T37" s="4">
        <f t="shared" si="34"/>
        <v>0</v>
      </c>
      <c r="U37" s="7">
        <f t="shared" si="34"/>
        <v>2</v>
      </c>
      <c r="V37" s="34">
        <f t="shared" si="34"/>
        <v>0</v>
      </c>
      <c r="W37" s="32">
        <f t="shared" si="34"/>
        <v>1</v>
      </c>
      <c r="X37" s="41">
        <f t="shared" si="34"/>
        <v>0</v>
      </c>
      <c r="Y37" s="40">
        <f t="shared" si="34"/>
        <v>0</v>
      </c>
      <c r="Z37" s="8"/>
      <c r="AA37" s="9"/>
      <c r="AB37" s="19"/>
    </row>
    <row r="38" spans="1:33" ht="14.25" customHeight="1" x14ac:dyDescent="0.2">
      <c r="A38" s="121" t="s">
        <v>202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3"/>
      <c r="Z38" s="8"/>
      <c r="AA38" s="9"/>
      <c r="AB38" s="20"/>
      <c r="AC38" s="45"/>
    </row>
    <row r="39" spans="1:33" ht="14.25" customHeight="1" x14ac:dyDescent="0.2">
      <c r="A39" s="2">
        <v>1</v>
      </c>
      <c r="B39" s="55" t="s">
        <v>75</v>
      </c>
      <c r="C39" s="92">
        <f>I39+M39+U39+Y39+K39+W39+O39+Q39+S39</f>
        <v>1</v>
      </c>
      <c r="D39" s="93">
        <f>Formularz_cz_nr_6!D4/1000</f>
        <v>0</v>
      </c>
      <c r="E39" s="93">
        <f>Formularz_cz_nr_6!D40/1000</f>
        <v>0</v>
      </c>
      <c r="F39" s="43">
        <v>0.2</v>
      </c>
      <c r="G39" s="5">
        <f>D39+(E39*F39)</f>
        <v>0</v>
      </c>
      <c r="H39" s="6">
        <f>G39*I39</f>
        <v>0</v>
      </c>
      <c r="I39" s="7"/>
      <c r="J39" s="31">
        <f>G39*K39</f>
        <v>0</v>
      </c>
      <c r="K39" s="32"/>
      <c r="L39" s="37">
        <f>G39*M39</f>
        <v>0</v>
      </c>
      <c r="M39" s="40"/>
      <c r="N39" s="4">
        <f>G39*O39</f>
        <v>0</v>
      </c>
      <c r="O39" s="7"/>
      <c r="P39" s="34">
        <f>G39*Q39</f>
        <v>0</v>
      </c>
      <c r="Q39" s="32"/>
      <c r="R39" s="41">
        <f>G39*S39</f>
        <v>0</v>
      </c>
      <c r="S39" s="40"/>
      <c r="T39" s="4">
        <f>G39*U39</f>
        <v>0</v>
      </c>
      <c r="U39" s="7">
        <v>1</v>
      </c>
      <c r="V39" s="34">
        <f>G39*W39</f>
        <v>0</v>
      </c>
      <c r="W39" s="32"/>
      <c r="X39" s="41">
        <f>G39*Y39</f>
        <v>0</v>
      </c>
      <c r="Y39" s="40"/>
      <c r="Z39" s="8">
        <f>C39*G39</f>
        <v>0</v>
      </c>
      <c r="AA39" s="9"/>
      <c r="AB39" s="20">
        <f>ROUNDUP(Z39,1)</f>
        <v>0</v>
      </c>
      <c r="AC39" s="45">
        <f t="shared" ref="AC39" si="35">ROUND(AB39/4.1749,5)</f>
        <v>0</v>
      </c>
      <c r="AD39" s="13">
        <f t="shared" ref="AD39" si="36">AB39*0.03</f>
        <v>0</v>
      </c>
      <c r="AG39" s="13">
        <v>137.79999999999998</v>
      </c>
    </row>
    <row r="40" spans="1:33" ht="14.25" customHeight="1" x14ac:dyDescent="0.2">
      <c r="A40" s="124"/>
      <c r="B40" s="125"/>
      <c r="C40" s="46"/>
      <c r="D40" s="50"/>
      <c r="E40" s="50"/>
      <c r="F40" s="51"/>
      <c r="G40" s="52"/>
      <c r="H40" s="6">
        <f t="shared" ref="H40:Y40" si="37">SUM(H39:H39)</f>
        <v>0</v>
      </c>
      <c r="I40" s="7">
        <f t="shared" si="37"/>
        <v>0</v>
      </c>
      <c r="J40" s="31">
        <f t="shared" si="37"/>
        <v>0</v>
      </c>
      <c r="K40" s="32">
        <f t="shared" si="37"/>
        <v>0</v>
      </c>
      <c r="L40" s="37">
        <f t="shared" si="37"/>
        <v>0</v>
      </c>
      <c r="M40" s="40">
        <f t="shared" si="37"/>
        <v>0</v>
      </c>
      <c r="N40" s="4">
        <f t="shared" si="37"/>
        <v>0</v>
      </c>
      <c r="O40" s="7">
        <f t="shared" si="37"/>
        <v>0</v>
      </c>
      <c r="P40" s="34">
        <f t="shared" si="37"/>
        <v>0</v>
      </c>
      <c r="Q40" s="32">
        <f t="shared" si="37"/>
        <v>0</v>
      </c>
      <c r="R40" s="41">
        <f t="shared" si="37"/>
        <v>0</v>
      </c>
      <c r="S40" s="40">
        <f t="shared" si="37"/>
        <v>0</v>
      </c>
      <c r="T40" s="4">
        <f t="shared" si="37"/>
        <v>0</v>
      </c>
      <c r="U40" s="7">
        <f t="shared" si="37"/>
        <v>1</v>
      </c>
      <c r="V40" s="34">
        <f t="shared" si="37"/>
        <v>0</v>
      </c>
      <c r="W40" s="32">
        <f t="shared" si="37"/>
        <v>0</v>
      </c>
      <c r="X40" s="41">
        <f t="shared" si="37"/>
        <v>0</v>
      </c>
      <c r="Y40" s="40">
        <f t="shared" si="37"/>
        <v>0</v>
      </c>
      <c r="Z40" s="8"/>
      <c r="AA40" s="9"/>
      <c r="AB40" s="19"/>
    </row>
    <row r="41" spans="1:33" ht="14.25" customHeight="1" x14ac:dyDescent="0.2">
      <c r="A41" s="121" t="s">
        <v>312</v>
      </c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3"/>
      <c r="Z41" s="8"/>
      <c r="AA41" s="9"/>
      <c r="AB41" s="20"/>
      <c r="AC41" s="45"/>
    </row>
    <row r="42" spans="1:33" ht="14.25" customHeight="1" x14ac:dyDescent="0.2">
      <c r="A42" s="2">
        <v>1</v>
      </c>
      <c r="B42" s="55" t="s">
        <v>256</v>
      </c>
      <c r="C42" s="92">
        <f>I42+M42+U42+Y42+K42+W42+O42+Q42+S42</f>
        <v>1</v>
      </c>
      <c r="D42" s="93">
        <f>Formularz_cz_nr_7!D5/1000</f>
        <v>0</v>
      </c>
      <c r="E42" s="93" t="e">
        <f>Formularz_cz_nr_7!#REF!/1000</f>
        <v>#REF!</v>
      </c>
      <c r="F42" s="43">
        <v>0.1</v>
      </c>
      <c r="G42" s="5" t="e">
        <f>D42+(E42*F42)</f>
        <v>#REF!</v>
      </c>
      <c r="H42" s="6" t="e">
        <f>G42*I42</f>
        <v>#REF!</v>
      </c>
      <c r="I42" s="7"/>
      <c r="J42" s="31" t="e">
        <f>G42*K42</f>
        <v>#REF!</v>
      </c>
      <c r="K42" s="32"/>
      <c r="L42" s="37" t="e">
        <f>G42*M42</f>
        <v>#REF!</v>
      </c>
      <c r="M42" s="40"/>
      <c r="N42" s="4" t="e">
        <f>G42*O42</f>
        <v>#REF!</v>
      </c>
      <c r="O42" s="7"/>
      <c r="P42" s="34" t="e">
        <f>G42*Q42</f>
        <v>#REF!</v>
      </c>
      <c r="Q42" s="32"/>
      <c r="R42" s="41" t="e">
        <f>G42*S42</f>
        <v>#REF!</v>
      </c>
      <c r="S42" s="40"/>
      <c r="T42" s="4" t="e">
        <f>G42*U42</f>
        <v>#REF!</v>
      </c>
      <c r="U42" s="7">
        <v>1</v>
      </c>
      <c r="V42" s="34" t="e">
        <f>G42*W42</f>
        <v>#REF!</v>
      </c>
      <c r="W42" s="32"/>
      <c r="X42" s="41" t="e">
        <f>G42*Y42</f>
        <v>#REF!</v>
      </c>
      <c r="Y42" s="40"/>
      <c r="Z42" s="8" t="e">
        <f>C42*G42</f>
        <v>#REF!</v>
      </c>
      <c r="AA42" s="9"/>
      <c r="AB42" s="20" t="e">
        <f>ROUNDUP(Z42,1)</f>
        <v>#REF!</v>
      </c>
      <c r="AC42" s="45" t="e">
        <f t="shared" si="21"/>
        <v>#REF!</v>
      </c>
      <c r="AD42" s="13" t="e">
        <f t="shared" si="22"/>
        <v>#REF!</v>
      </c>
      <c r="AG42" s="13">
        <v>90.3</v>
      </c>
    </row>
    <row r="43" spans="1:33" ht="14.25" customHeight="1" x14ac:dyDescent="0.2">
      <c r="A43" s="124"/>
      <c r="B43" s="125"/>
      <c r="C43" s="46"/>
      <c r="D43" s="50"/>
      <c r="E43" s="50"/>
      <c r="F43" s="51"/>
      <c r="G43" s="52"/>
      <c r="H43" s="6" t="e">
        <f t="shared" ref="H43:Y43" si="38">SUM(H42:H42)</f>
        <v>#REF!</v>
      </c>
      <c r="I43" s="7">
        <f t="shared" si="38"/>
        <v>0</v>
      </c>
      <c r="J43" s="31" t="e">
        <f t="shared" si="38"/>
        <v>#REF!</v>
      </c>
      <c r="K43" s="32">
        <f t="shared" si="38"/>
        <v>0</v>
      </c>
      <c r="L43" s="37" t="e">
        <f t="shared" si="38"/>
        <v>#REF!</v>
      </c>
      <c r="M43" s="40">
        <f t="shared" si="38"/>
        <v>0</v>
      </c>
      <c r="N43" s="4" t="e">
        <f t="shared" ref="N43:S43" si="39">SUM(N42:N42)</f>
        <v>#REF!</v>
      </c>
      <c r="O43" s="7">
        <f t="shared" si="39"/>
        <v>0</v>
      </c>
      <c r="P43" s="34" t="e">
        <f t="shared" si="39"/>
        <v>#REF!</v>
      </c>
      <c r="Q43" s="32">
        <f t="shared" si="39"/>
        <v>0</v>
      </c>
      <c r="R43" s="41" t="e">
        <f t="shared" si="39"/>
        <v>#REF!</v>
      </c>
      <c r="S43" s="40">
        <f t="shared" si="39"/>
        <v>0</v>
      </c>
      <c r="T43" s="4" t="e">
        <f t="shared" si="38"/>
        <v>#REF!</v>
      </c>
      <c r="U43" s="7">
        <f t="shared" si="38"/>
        <v>1</v>
      </c>
      <c r="V43" s="34" t="e">
        <f t="shared" si="38"/>
        <v>#REF!</v>
      </c>
      <c r="W43" s="32">
        <f t="shared" si="38"/>
        <v>0</v>
      </c>
      <c r="X43" s="41" t="e">
        <f t="shared" si="38"/>
        <v>#REF!</v>
      </c>
      <c r="Y43" s="40">
        <f t="shared" si="38"/>
        <v>0</v>
      </c>
      <c r="Z43" s="8"/>
      <c r="AA43" s="9"/>
      <c r="AB43" s="19"/>
    </row>
    <row r="44" spans="1:33" ht="14.25" customHeight="1" x14ac:dyDescent="0.2">
      <c r="A44" s="167" t="s">
        <v>5</v>
      </c>
      <c r="B44" s="149"/>
      <c r="C44" s="149"/>
      <c r="D44" s="149"/>
      <c r="E44" s="149"/>
      <c r="F44" s="149"/>
      <c r="G44" s="150"/>
      <c r="H44" s="137" t="e">
        <f>H22+H25+H28+H33+H43+H37+H40</f>
        <v>#REF!</v>
      </c>
      <c r="I44" s="138"/>
      <c r="J44" s="137" t="e">
        <f>J22+J25+J28+J33+J43+J37+J40</f>
        <v>#REF!</v>
      </c>
      <c r="K44" s="138"/>
      <c r="L44" s="137" t="e">
        <f t="shared" ref="L44" si="40">L22+L25+L28+L33+L43+L37+L40</f>
        <v>#REF!</v>
      </c>
      <c r="M44" s="138"/>
      <c r="N44" s="137" t="e">
        <f t="shared" ref="N44" si="41">N22+N25+N28+N33+N43+N37+N40</f>
        <v>#REF!</v>
      </c>
      <c r="O44" s="138"/>
      <c r="P44" s="137" t="e">
        <f t="shared" ref="P44" si="42">P22+P25+P28+P33+P43+P37+P40</f>
        <v>#REF!</v>
      </c>
      <c r="Q44" s="138"/>
      <c r="R44" s="137" t="e">
        <f t="shared" ref="R44" si="43">R22+R25+R28+R33+R43+R37+R40</f>
        <v>#REF!</v>
      </c>
      <c r="S44" s="138"/>
      <c r="T44" s="137" t="e">
        <f t="shared" ref="T44" si="44">T22+T25+T28+T33+T43+T37+T40</f>
        <v>#REF!</v>
      </c>
      <c r="U44" s="138"/>
      <c r="V44" s="137" t="e">
        <f t="shared" ref="V44" si="45">V22+V25+V28+V33+V43+V37+V40</f>
        <v>#REF!</v>
      </c>
      <c r="W44" s="138"/>
      <c r="X44" s="137" t="e">
        <f t="shared" ref="X44" si="46">X22+X25+X28+X33+X43+X37+X40</f>
        <v>#REF!</v>
      </c>
      <c r="Y44" s="138"/>
    </row>
    <row r="45" spans="1:33" ht="14.25" customHeight="1" x14ac:dyDescent="0.2">
      <c r="A45" s="148" t="s">
        <v>18</v>
      </c>
      <c r="B45" s="149"/>
      <c r="C45" s="149"/>
      <c r="D45" s="149"/>
      <c r="E45" s="149"/>
      <c r="F45" s="149"/>
      <c r="G45" s="150"/>
      <c r="H45" s="133" t="e">
        <f>ROUNDUP(H44,1)</f>
        <v>#REF!</v>
      </c>
      <c r="I45" s="134"/>
      <c r="J45" s="141" t="e">
        <f>ROUNDUP(J44,1)</f>
        <v>#REF!</v>
      </c>
      <c r="K45" s="142"/>
      <c r="L45" s="139" t="e">
        <f>ROUNDUP(L44,1)</f>
        <v>#REF!</v>
      </c>
      <c r="M45" s="140"/>
      <c r="N45" s="133" t="e">
        <f>ROUNDUP(N44,1)</f>
        <v>#REF!</v>
      </c>
      <c r="O45" s="134"/>
      <c r="P45" s="141" t="e">
        <f>ROUNDUP(P44,1)</f>
        <v>#REF!</v>
      </c>
      <c r="Q45" s="142"/>
      <c r="R45" s="139" t="e">
        <f>ROUNDUP(R44,1)</f>
        <v>#REF!</v>
      </c>
      <c r="S45" s="140"/>
      <c r="T45" s="133" t="e">
        <f>ROUNDUP(T44,1)</f>
        <v>#REF!</v>
      </c>
      <c r="U45" s="134"/>
      <c r="V45" s="141" t="e">
        <f>ROUNDUP(V44,1)</f>
        <v>#REF!</v>
      </c>
      <c r="W45" s="142"/>
      <c r="X45" s="139" t="e">
        <f>ROUNDUP(X44,1)</f>
        <v>#REF!</v>
      </c>
      <c r="Y45" s="140"/>
    </row>
    <row r="46" spans="1:33" ht="14.25" customHeight="1" x14ac:dyDescent="0.2">
      <c r="A46" s="148" t="s">
        <v>6</v>
      </c>
      <c r="B46" s="168"/>
      <c r="C46" s="168"/>
      <c r="D46" s="168"/>
      <c r="E46" s="168"/>
      <c r="F46" s="168"/>
      <c r="G46" s="169"/>
      <c r="H46" s="131" t="e">
        <f>SUM(H44:M44)</f>
        <v>#REF!</v>
      </c>
      <c r="I46" s="131"/>
      <c r="J46" s="131"/>
      <c r="K46" s="131"/>
      <c r="L46" s="131"/>
      <c r="M46" s="131"/>
      <c r="N46" s="131" t="e">
        <f>SUM(N44:S44)</f>
        <v>#REF!</v>
      </c>
      <c r="O46" s="131"/>
      <c r="P46" s="131"/>
      <c r="Q46" s="131"/>
      <c r="R46" s="131"/>
      <c r="S46" s="131"/>
      <c r="T46" s="131" t="e">
        <f>SUM(T44:Y44)</f>
        <v>#REF!</v>
      </c>
      <c r="U46" s="131"/>
      <c r="V46" s="131"/>
      <c r="W46" s="131"/>
      <c r="X46" s="131"/>
      <c r="Y46" s="131"/>
      <c r="AB46" s="85" t="e">
        <f>SUM(AB15:AB45)</f>
        <v>#REF!</v>
      </c>
    </row>
    <row r="47" spans="1:33" ht="14.25" customHeight="1" x14ac:dyDescent="0.2">
      <c r="A47" s="148" t="s">
        <v>19</v>
      </c>
      <c r="B47" s="149"/>
      <c r="C47" s="149"/>
      <c r="D47" s="149"/>
      <c r="E47" s="149"/>
      <c r="F47" s="149"/>
      <c r="G47" s="150"/>
      <c r="H47" s="131" t="e">
        <f>H45+J45+L45</f>
        <v>#REF!</v>
      </c>
      <c r="I47" s="131"/>
      <c r="J47" s="131"/>
      <c r="K47" s="131"/>
      <c r="L47" s="131"/>
      <c r="M47" s="131"/>
      <c r="N47" s="131" t="e">
        <f>N45+P45+R45</f>
        <v>#REF!</v>
      </c>
      <c r="O47" s="131"/>
      <c r="P47" s="131"/>
      <c r="Q47" s="131"/>
      <c r="R47" s="131"/>
      <c r="S47" s="131"/>
      <c r="T47" s="131" t="e">
        <f>T45+V45+X45</f>
        <v>#REF!</v>
      </c>
      <c r="U47" s="131"/>
      <c r="V47" s="131"/>
      <c r="W47" s="131"/>
      <c r="X47" s="131"/>
      <c r="Y47" s="131"/>
    </row>
    <row r="48" spans="1:33" ht="14.25" customHeight="1" x14ac:dyDescent="0.2">
      <c r="A48" s="22"/>
      <c r="B48" s="22"/>
      <c r="C48" s="22"/>
      <c r="D48" s="22"/>
      <c r="E48" s="22"/>
      <c r="F48" s="22"/>
      <c r="G48" s="22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</row>
    <row r="49" spans="1:28" x14ac:dyDescent="0.2">
      <c r="B49" s="127" t="s">
        <v>11</v>
      </c>
      <c r="C49" s="127"/>
      <c r="D49" s="127"/>
      <c r="E49" s="127"/>
      <c r="F49" s="127"/>
      <c r="G49" s="127"/>
      <c r="H49" s="127"/>
      <c r="P49" s="128" t="e">
        <f>H45+T45+N45</f>
        <v>#REF!</v>
      </c>
      <c r="Q49" s="128"/>
      <c r="R49" s="128"/>
      <c r="S49" s="128"/>
      <c r="T49" s="128"/>
      <c r="U49" s="129" t="s">
        <v>9</v>
      </c>
      <c r="V49" s="129"/>
      <c r="W49" s="67"/>
      <c r="X49" s="12"/>
      <c r="Y49" s="12"/>
      <c r="AB49" s="85"/>
    </row>
    <row r="50" spans="1:28" x14ac:dyDescent="0.2">
      <c r="B50" s="143" t="s">
        <v>10</v>
      </c>
      <c r="C50" s="143"/>
      <c r="D50" s="143"/>
      <c r="E50" s="143"/>
      <c r="F50" s="143"/>
      <c r="G50" s="143"/>
      <c r="H50" s="143"/>
      <c r="N50" s="143"/>
      <c r="O50" s="143"/>
      <c r="P50" s="130" t="e">
        <f>V45+P45</f>
        <v>#REF!</v>
      </c>
      <c r="Q50" s="130"/>
      <c r="R50" s="130"/>
      <c r="S50" s="130"/>
      <c r="T50" s="130"/>
      <c r="U50" s="132" t="s">
        <v>9</v>
      </c>
      <c r="V50" s="132"/>
      <c r="W50" s="67"/>
      <c r="X50" s="12"/>
      <c r="Y50" s="12"/>
    </row>
    <row r="51" spans="1:28" x14ac:dyDescent="0.2">
      <c r="B51" s="165" t="s">
        <v>60</v>
      </c>
      <c r="C51" s="165"/>
      <c r="D51" s="165"/>
      <c r="E51" s="165"/>
      <c r="F51" s="165"/>
      <c r="G51" s="165"/>
      <c r="H51" s="165"/>
      <c r="N51" s="165"/>
      <c r="O51" s="165"/>
      <c r="P51" s="166" t="e">
        <f>X45+R45</f>
        <v>#REF!</v>
      </c>
      <c r="Q51" s="166"/>
      <c r="R51" s="166"/>
      <c r="S51" s="166"/>
      <c r="T51" s="166"/>
      <c r="U51" s="173" t="s">
        <v>9</v>
      </c>
      <c r="V51" s="173"/>
      <c r="W51" s="67"/>
      <c r="X51" s="12"/>
      <c r="Y51" s="12"/>
    </row>
    <row r="52" spans="1:28" x14ac:dyDescent="0.2">
      <c r="A52" s="13"/>
      <c r="B52" s="127" t="s">
        <v>7</v>
      </c>
      <c r="C52" s="127"/>
      <c r="D52" s="127"/>
      <c r="E52" s="127"/>
      <c r="F52" s="127"/>
      <c r="G52" s="127"/>
      <c r="H52" s="127"/>
      <c r="P52" s="128" t="e">
        <f>SUM(P49:T51)</f>
        <v>#REF!</v>
      </c>
      <c r="Q52" s="128"/>
      <c r="R52" s="128"/>
      <c r="S52" s="128"/>
      <c r="T52" s="128"/>
      <c r="U52" s="129" t="s">
        <v>9</v>
      </c>
      <c r="V52" s="129"/>
      <c r="W52" s="67"/>
    </row>
    <row r="55" spans="1:28" x14ac:dyDescent="0.2">
      <c r="B55"/>
      <c r="T55"/>
    </row>
    <row r="56" spans="1:28" x14ac:dyDescent="0.2">
      <c r="H56" s="126"/>
      <c r="I56" s="126"/>
      <c r="J56" s="126"/>
      <c r="K56" s="126"/>
      <c r="L56" s="126"/>
      <c r="N56" s="126"/>
      <c r="O56" s="126"/>
      <c r="P56" s="126"/>
      <c r="Q56" s="126"/>
      <c r="R56" s="126"/>
      <c r="T56" s="126"/>
      <c r="U56" s="126"/>
      <c r="V56" s="126"/>
      <c r="W56" s="126"/>
      <c r="X56" s="126"/>
    </row>
    <row r="57" spans="1:28" x14ac:dyDescent="0.2">
      <c r="H57" s="126"/>
      <c r="I57" s="126"/>
      <c r="J57" s="126"/>
      <c r="K57" s="126"/>
      <c r="L57" s="126"/>
      <c r="N57" s="126"/>
      <c r="O57" s="126"/>
      <c r="P57" s="126"/>
      <c r="Q57" s="126"/>
      <c r="R57" s="126"/>
      <c r="T57" s="126"/>
      <c r="U57" s="126"/>
      <c r="V57" s="126"/>
      <c r="W57" s="126"/>
      <c r="X57" s="126"/>
    </row>
    <row r="59" spans="1:28" hidden="1" x14ac:dyDescent="0.2">
      <c r="A59" s="13"/>
      <c r="I59" s="53"/>
      <c r="J59" s="53"/>
      <c r="K59" s="53"/>
      <c r="L59" s="53"/>
      <c r="M59" s="53"/>
      <c r="N59" s="53"/>
      <c r="O59" s="54"/>
      <c r="P59" s="54"/>
      <c r="Q59" s="54"/>
      <c r="R59" s="53"/>
      <c r="S59" s="53"/>
      <c r="T59" s="53"/>
      <c r="U59" s="54"/>
      <c r="V59" s="54"/>
      <c r="W59" s="54"/>
      <c r="X59" s="53"/>
      <c r="Y59" s="53"/>
    </row>
    <row r="60" spans="1:28" hidden="1" x14ac:dyDescent="0.2"/>
    <row r="61" spans="1:28" hidden="1" x14ac:dyDescent="0.2">
      <c r="E61" s="13">
        <v>886</v>
      </c>
      <c r="F61" s="13">
        <f>E61/18*2</f>
        <v>98.444444444444443</v>
      </c>
    </row>
    <row r="62" spans="1:28" hidden="1" x14ac:dyDescent="0.2">
      <c r="C62" s="42"/>
      <c r="D62" s="42"/>
      <c r="E62" s="42"/>
      <c r="F62" s="42">
        <f>E61/18*12</f>
        <v>590.66666666666663</v>
      </c>
      <c r="G62" s="42"/>
    </row>
    <row r="63" spans="1:28" hidden="1" x14ac:dyDescent="0.2">
      <c r="F63" s="13">
        <f>E61/18*4</f>
        <v>196.88888888888889</v>
      </c>
      <c r="N63" s="13" t="e">
        <f>P49/18</f>
        <v>#REF!</v>
      </c>
    </row>
    <row r="64" spans="1:28" hidden="1" x14ac:dyDescent="0.2">
      <c r="N64" s="13" t="e">
        <f>P50/18</f>
        <v>#REF!</v>
      </c>
    </row>
    <row r="65" spans="2:14" hidden="1" x14ac:dyDescent="0.2">
      <c r="N65" s="13" t="e">
        <f>P51/18</f>
        <v>#REF!</v>
      </c>
    </row>
    <row r="66" spans="2:14" hidden="1" x14ac:dyDescent="0.2"/>
    <row r="67" spans="2:14" hidden="1" x14ac:dyDescent="0.2"/>
    <row r="68" spans="2:14" hidden="1" x14ac:dyDescent="0.2"/>
    <row r="71" spans="2:14" x14ac:dyDescent="0.2">
      <c r="B71" s="108" t="s">
        <v>325</v>
      </c>
    </row>
    <row r="72" spans="2:14" x14ac:dyDescent="0.2">
      <c r="B72" s="108" t="s">
        <v>325</v>
      </c>
    </row>
  </sheetData>
  <mergeCells count="91">
    <mergeCell ref="A2:B2"/>
    <mergeCell ref="N50:O50"/>
    <mergeCell ref="N51:O51"/>
    <mergeCell ref="N57:R57"/>
    <mergeCell ref="R45:S45"/>
    <mergeCell ref="N46:S46"/>
    <mergeCell ref="N47:S47"/>
    <mergeCell ref="P45:Q45"/>
    <mergeCell ref="N44:O44"/>
    <mergeCell ref="P44:Q44"/>
    <mergeCell ref="R44:S44"/>
    <mergeCell ref="H57:L57"/>
    <mergeCell ref="Z11:Z12"/>
    <mergeCell ref="T12:U12"/>
    <mergeCell ref="V12:W12"/>
    <mergeCell ref="A34:Y34"/>
    <mergeCell ref="A37:B37"/>
    <mergeCell ref="A14:Y14"/>
    <mergeCell ref="X12:Y12"/>
    <mergeCell ref="F11:F13"/>
    <mergeCell ref="D11:D13"/>
    <mergeCell ref="L12:M12"/>
    <mergeCell ref="A11:A13"/>
    <mergeCell ref="T11:Y11"/>
    <mergeCell ref="N11:S11"/>
    <mergeCell ref="N12:O12"/>
    <mergeCell ref="P12:Q12"/>
    <mergeCell ref="R12:S12"/>
    <mergeCell ref="AC15:AC21"/>
    <mergeCell ref="B51:H51"/>
    <mergeCell ref="P51:T51"/>
    <mergeCell ref="H44:I44"/>
    <mergeCell ref="A47:G47"/>
    <mergeCell ref="A44:G44"/>
    <mergeCell ref="V44:W44"/>
    <mergeCell ref="A46:G46"/>
    <mergeCell ref="A28:B28"/>
    <mergeCell ref="A22:G22"/>
    <mergeCell ref="AB15:AB21"/>
    <mergeCell ref="H47:M47"/>
    <mergeCell ref="T47:Y47"/>
    <mergeCell ref="U51:V51"/>
    <mergeCell ref="A25:B25"/>
    <mergeCell ref="A29:Y29"/>
    <mergeCell ref="A1:AB1"/>
    <mergeCell ref="T44:U44"/>
    <mergeCell ref="A45:G45"/>
    <mergeCell ref="A23:Y23"/>
    <mergeCell ref="A26:Y26"/>
    <mergeCell ref="E11:E13"/>
    <mergeCell ref="G11:G13"/>
    <mergeCell ref="H11:M11"/>
    <mergeCell ref="H45:I45"/>
    <mergeCell ref="B3:AB5"/>
    <mergeCell ref="B11:B13"/>
    <mergeCell ref="C11:C13"/>
    <mergeCell ref="A33:B33"/>
    <mergeCell ref="A43:B43"/>
    <mergeCell ref="B7:AB9"/>
    <mergeCell ref="AB11:AB12"/>
    <mergeCell ref="T56:X56"/>
    <mergeCell ref="T57:X57"/>
    <mergeCell ref="H12:I12"/>
    <mergeCell ref="A41:Y41"/>
    <mergeCell ref="L44:M44"/>
    <mergeCell ref="X45:Y45"/>
    <mergeCell ref="J45:K45"/>
    <mergeCell ref="V45:W45"/>
    <mergeCell ref="J44:K44"/>
    <mergeCell ref="X44:Y44"/>
    <mergeCell ref="L45:M45"/>
    <mergeCell ref="T45:U45"/>
    <mergeCell ref="B49:H49"/>
    <mergeCell ref="B50:H50"/>
    <mergeCell ref="J12:K12"/>
    <mergeCell ref="AB30:AB32"/>
    <mergeCell ref="AB35:AB36"/>
    <mergeCell ref="A38:Y38"/>
    <mergeCell ref="A40:B40"/>
    <mergeCell ref="H56:L56"/>
    <mergeCell ref="B52:H52"/>
    <mergeCell ref="P52:T52"/>
    <mergeCell ref="U52:V52"/>
    <mergeCell ref="N56:R56"/>
    <mergeCell ref="P49:T49"/>
    <mergeCell ref="P50:T50"/>
    <mergeCell ref="H46:M46"/>
    <mergeCell ref="T46:Y46"/>
    <mergeCell ref="U49:V49"/>
    <mergeCell ref="U50:V50"/>
    <mergeCell ref="N45:O45"/>
  </mergeCells>
  <phoneticPr fontId="11" type="noConversion"/>
  <pageMargins left="0.19685039370078741" right="0" top="0.31496062992125984" bottom="0.19685039370078741" header="0.51181102362204722" footer="0.51181102362204722"/>
  <pageSetup paperSize="9" scale="7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8"/>
  <sheetViews>
    <sheetView tabSelected="1" topLeftCell="A179" zoomScale="85" zoomScaleNormal="85" workbookViewId="0">
      <selection activeCell="J34" sqref="J34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183" t="s">
        <v>76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2" t="s">
        <v>80</v>
      </c>
      <c r="B3" s="203"/>
      <c r="C3" s="204"/>
      <c r="D3" s="71"/>
    </row>
    <row r="4" spans="1:4" ht="15" customHeight="1" x14ac:dyDescent="0.25">
      <c r="A4" s="72">
        <v>1</v>
      </c>
      <c r="B4" s="74" t="s">
        <v>252</v>
      </c>
      <c r="C4" s="56" t="s">
        <v>1</v>
      </c>
      <c r="D4" s="57"/>
    </row>
    <row r="5" spans="1:4" ht="15" customHeight="1" x14ac:dyDescent="0.25">
      <c r="A5" s="75">
        <f t="shared" ref="A5:A6" si="0">A4+1</f>
        <v>2</v>
      </c>
      <c r="B5" s="76" t="s">
        <v>253</v>
      </c>
      <c r="C5" s="77" t="s">
        <v>1</v>
      </c>
      <c r="D5" s="58"/>
    </row>
    <row r="6" spans="1:4" x14ac:dyDescent="0.25">
      <c r="A6" s="72">
        <f t="shared" si="0"/>
        <v>3</v>
      </c>
      <c r="B6" s="74" t="s">
        <v>367</v>
      </c>
      <c r="C6" s="56" t="s">
        <v>1</v>
      </c>
      <c r="D6" s="57"/>
    </row>
    <row r="7" spans="1:4" x14ac:dyDescent="0.25">
      <c r="A7" s="75">
        <f>A6+1</f>
        <v>4</v>
      </c>
      <c r="B7" s="76" t="s">
        <v>69</v>
      </c>
      <c r="C7" s="77" t="s">
        <v>1</v>
      </c>
      <c r="D7" s="58"/>
    </row>
    <row r="8" spans="1:4" x14ac:dyDescent="0.25">
      <c r="A8" s="72">
        <f t="shared" ref="A8:A10" si="1">A7+1</f>
        <v>5</v>
      </c>
      <c r="B8" s="74" t="s">
        <v>70</v>
      </c>
      <c r="C8" s="56" t="s">
        <v>1</v>
      </c>
      <c r="D8" s="57"/>
    </row>
    <row r="9" spans="1:4" x14ac:dyDescent="0.25">
      <c r="A9" s="75">
        <f t="shared" si="1"/>
        <v>6</v>
      </c>
      <c r="B9" s="76" t="s">
        <v>251</v>
      </c>
      <c r="C9" s="77" t="s">
        <v>1</v>
      </c>
      <c r="D9" s="58"/>
    </row>
    <row r="10" spans="1:4" x14ac:dyDescent="0.25">
      <c r="A10" s="72">
        <f t="shared" si="1"/>
        <v>7</v>
      </c>
      <c r="B10" s="74" t="s">
        <v>71</v>
      </c>
      <c r="C10" s="56" t="s">
        <v>1</v>
      </c>
      <c r="D10" s="57"/>
    </row>
    <row r="11" spans="1:4" x14ac:dyDescent="0.25">
      <c r="A11" s="195" t="s">
        <v>81</v>
      </c>
      <c r="B11" s="196"/>
      <c r="C11" s="197"/>
      <c r="D11" s="72"/>
    </row>
    <row r="12" spans="1:4" x14ac:dyDescent="0.25">
      <c r="A12" s="201" t="s">
        <v>252</v>
      </c>
      <c r="B12" s="196"/>
      <c r="C12" s="197"/>
      <c r="D12" s="72"/>
    </row>
    <row r="13" spans="1:4" x14ac:dyDescent="0.25">
      <c r="A13" s="72">
        <f>A10+1</f>
        <v>8</v>
      </c>
      <c r="B13" s="72" t="s">
        <v>43</v>
      </c>
      <c r="C13" s="56" t="s">
        <v>1</v>
      </c>
      <c r="D13" s="57"/>
    </row>
    <row r="14" spans="1:4" x14ac:dyDescent="0.25">
      <c r="A14" s="72">
        <f>A13+1</f>
        <v>9</v>
      </c>
      <c r="B14" s="72" t="s">
        <v>82</v>
      </c>
      <c r="C14" s="56" t="s">
        <v>1</v>
      </c>
      <c r="D14" s="57"/>
    </row>
    <row r="15" spans="1:4" x14ac:dyDescent="0.25">
      <c r="A15" s="72">
        <f t="shared" ref="A15:A36" si="2">A14+1</f>
        <v>10</v>
      </c>
      <c r="B15" s="72" t="s">
        <v>83</v>
      </c>
      <c r="C15" s="56" t="s">
        <v>1</v>
      </c>
      <c r="D15" s="57"/>
    </row>
    <row r="16" spans="1:4" x14ac:dyDescent="0.25">
      <c r="A16" s="72">
        <f>A15+1</f>
        <v>11</v>
      </c>
      <c r="B16" s="72" t="s">
        <v>85</v>
      </c>
      <c r="C16" s="56" t="s">
        <v>1</v>
      </c>
      <c r="D16" s="57"/>
    </row>
    <row r="17" spans="1:4" x14ac:dyDescent="0.25">
      <c r="A17" s="72">
        <f t="shared" si="2"/>
        <v>12</v>
      </c>
      <c r="B17" s="72" t="s">
        <v>86</v>
      </c>
      <c r="C17" s="56" t="s">
        <v>1</v>
      </c>
      <c r="D17" s="57"/>
    </row>
    <row r="18" spans="1:4" x14ac:dyDescent="0.25">
      <c r="A18" s="72">
        <f t="shared" si="2"/>
        <v>13</v>
      </c>
      <c r="B18" s="72" t="s">
        <v>87</v>
      </c>
      <c r="C18" s="56" t="s">
        <v>1</v>
      </c>
      <c r="D18" s="57"/>
    </row>
    <row r="19" spans="1:4" x14ac:dyDescent="0.25">
      <c r="A19" s="72">
        <f t="shared" si="2"/>
        <v>14</v>
      </c>
      <c r="B19" s="72" t="s">
        <v>88</v>
      </c>
      <c r="C19" s="56" t="s">
        <v>1</v>
      </c>
      <c r="D19" s="57"/>
    </row>
    <row r="20" spans="1:4" x14ac:dyDescent="0.25">
      <c r="A20" s="72">
        <f t="shared" si="2"/>
        <v>15</v>
      </c>
      <c r="B20" s="72" t="s">
        <v>89</v>
      </c>
      <c r="C20" s="56" t="s">
        <v>1</v>
      </c>
      <c r="D20" s="57"/>
    </row>
    <row r="21" spans="1:4" x14ac:dyDescent="0.25">
      <c r="A21" s="72">
        <f t="shared" si="2"/>
        <v>16</v>
      </c>
      <c r="B21" s="72" t="s">
        <v>90</v>
      </c>
      <c r="C21" s="56" t="s">
        <v>1</v>
      </c>
      <c r="D21" s="57"/>
    </row>
    <row r="22" spans="1:4" x14ac:dyDescent="0.25">
      <c r="A22" s="72">
        <f t="shared" si="2"/>
        <v>17</v>
      </c>
      <c r="B22" s="72" t="s">
        <v>91</v>
      </c>
      <c r="C22" s="56" t="s">
        <v>1</v>
      </c>
      <c r="D22" s="57"/>
    </row>
    <row r="23" spans="1:4" x14ac:dyDescent="0.25">
      <c r="A23" s="72">
        <f t="shared" si="2"/>
        <v>18</v>
      </c>
      <c r="B23" s="72" t="s">
        <v>92</v>
      </c>
      <c r="C23" s="56" t="s">
        <v>1</v>
      </c>
      <c r="D23" s="57"/>
    </row>
    <row r="24" spans="1:4" x14ac:dyDescent="0.25">
      <c r="A24" s="72">
        <f t="shared" si="2"/>
        <v>19</v>
      </c>
      <c r="B24" s="72" t="s">
        <v>93</v>
      </c>
      <c r="C24" s="56" t="s">
        <v>1</v>
      </c>
      <c r="D24" s="57"/>
    </row>
    <row r="25" spans="1:4" x14ac:dyDescent="0.25">
      <c r="A25" s="72">
        <f t="shared" si="2"/>
        <v>20</v>
      </c>
      <c r="B25" s="72" t="s">
        <v>94</v>
      </c>
      <c r="C25" s="56" t="s">
        <v>1</v>
      </c>
      <c r="D25" s="57"/>
    </row>
    <row r="26" spans="1:4" x14ac:dyDescent="0.25">
      <c r="A26" s="72">
        <f t="shared" si="2"/>
        <v>21</v>
      </c>
      <c r="B26" s="72" t="s">
        <v>95</v>
      </c>
      <c r="C26" s="56" t="s">
        <v>1</v>
      </c>
      <c r="D26" s="57"/>
    </row>
    <row r="27" spans="1:4" x14ac:dyDescent="0.25">
      <c r="A27" s="72">
        <f t="shared" si="2"/>
        <v>22</v>
      </c>
      <c r="B27" s="72" t="s">
        <v>97</v>
      </c>
      <c r="C27" s="56" t="s">
        <v>1</v>
      </c>
      <c r="D27" s="57"/>
    </row>
    <row r="28" spans="1:4" x14ac:dyDescent="0.25">
      <c r="A28" s="72">
        <f t="shared" si="2"/>
        <v>23</v>
      </c>
      <c r="B28" s="72" t="s">
        <v>98</v>
      </c>
      <c r="C28" s="56" t="s">
        <v>1</v>
      </c>
      <c r="D28" s="57"/>
    </row>
    <row r="29" spans="1:4" x14ac:dyDescent="0.25">
      <c r="A29" s="72">
        <f t="shared" si="2"/>
        <v>24</v>
      </c>
      <c r="B29" s="72" t="s">
        <v>99</v>
      </c>
      <c r="C29" s="56" t="s">
        <v>1</v>
      </c>
      <c r="D29" s="57"/>
    </row>
    <row r="30" spans="1:4" x14ac:dyDescent="0.25">
      <c r="A30" s="72">
        <f t="shared" si="2"/>
        <v>25</v>
      </c>
      <c r="B30" s="72" t="s">
        <v>100</v>
      </c>
      <c r="C30" s="56" t="s">
        <v>1</v>
      </c>
      <c r="D30" s="57"/>
    </row>
    <row r="31" spans="1:4" x14ac:dyDescent="0.25">
      <c r="A31" s="72">
        <f t="shared" si="2"/>
        <v>26</v>
      </c>
      <c r="B31" s="72" t="s">
        <v>101</v>
      </c>
      <c r="C31" s="56" t="s">
        <v>1</v>
      </c>
      <c r="D31" s="57"/>
    </row>
    <row r="32" spans="1:4" x14ac:dyDescent="0.25">
      <c r="A32" s="72">
        <f t="shared" si="2"/>
        <v>27</v>
      </c>
      <c r="B32" s="72" t="s">
        <v>102</v>
      </c>
      <c r="C32" s="56" t="s">
        <v>1</v>
      </c>
      <c r="D32" s="57"/>
    </row>
    <row r="33" spans="1:4" x14ac:dyDescent="0.25">
      <c r="A33" s="72">
        <f t="shared" si="2"/>
        <v>28</v>
      </c>
      <c r="B33" s="72" t="s">
        <v>103</v>
      </c>
      <c r="C33" s="56" t="s">
        <v>1</v>
      </c>
      <c r="D33" s="57"/>
    </row>
    <row r="34" spans="1:4" x14ac:dyDescent="0.25">
      <c r="A34" s="72">
        <f t="shared" si="2"/>
        <v>29</v>
      </c>
      <c r="B34" s="72" t="s">
        <v>106</v>
      </c>
      <c r="C34" s="56" t="s">
        <v>1</v>
      </c>
      <c r="D34" s="57"/>
    </row>
    <row r="35" spans="1:4" x14ac:dyDescent="0.25">
      <c r="A35" s="72">
        <f t="shared" si="2"/>
        <v>30</v>
      </c>
      <c r="B35" s="72" t="s">
        <v>107</v>
      </c>
      <c r="C35" s="56" t="s">
        <v>1</v>
      </c>
      <c r="D35" s="57"/>
    </row>
    <row r="36" spans="1:4" x14ac:dyDescent="0.25">
      <c r="A36" s="72">
        <f t="shared" si="2"/>
        <v>31</v>
      </c>
      <c r="B36" s="72" t="s">
        <v>108</v>
      </c>
      <c r="C36" s="56" t="s">
        <v>1</v>
      </c>
      <c r="D36" s="57"/>
    </row>
    <row r="37" spans="1:4" x14ac:dyDescent="0.25">
      <c r="A37" s="198" t="s">
        <v>253</v>
      </c>
      <c r="B37" s="199"/>
      <c r="C37" s="200"/>
      <c r="D37" s="75"/>
    </row>
    <row r="38" spans="1:4" x14ac:dyDescent="0.25">
      <c r="A38" s="75">
        <f>A36+1</f>
        <v>32</v>
      </c>
      <c r="B38" s="75" t="s">
        <v>43</v>
      </c>
      <c r="C38" s="77" t="s">
        <v>1</v>
      </c>
      <c r="D38" s="58"/>
    </row>
    <row r="39" spans="1:4" x14ac:dyDescent="0.25">
      <c r="A39" s="75">
        <f>A38+1</f>
        <v>33</v>
      </c>
      <c r="B39" s="75" t="s">
        <v>82</v>
      </c>
      <c r="C39" s="77" t="s">
        <v>1</v>
      </c>
      <c r="D39" s="58"/>
    </row>
    <row r="40" spans="1:4" x14ac:dyDescent="0.25">
      <c r="A40" s="75">
        <f t="shared" ref="A40:A66" si="3">A39+1</f>
        <v>34</v>
      </c>
      <c r="B40" s="75" t="s">
        <v>83</v>
      </c>
      <c r="C40" s="77" t="s">
        <v>1</v>
      </c>
      <c r="D40" s="58"/>
    </row>
    <row r="41" spans="1:4" x14ac:dyDescent="0.25">
      <c r="A41" s="75">
        <f t="shared" si="3"/>
        <v>35</v>
      </c>
      <c r="B41" s="75" t="s">
        <v>84</v>
      </c>
      <c r="C41" s="77" t="s">
        <v>1</v>
      </c>
      <c r="D41" s="58"/>
    </row>
    <row r="42" spans="1:4" x14ac:dyDescent="0.25">
      <c r="A42" s="75">
        <f t="shared" si="3"/>
        <v>36</v>
      </c>
      <c r="B42" s="75" t="s">
        <v>85</v>
      </c>
      <c r="C42" s="77" t="s">
        <v>1</v>
      </c>
      <c r="D42" s="58"/>
    </row>
    <row r="43" spans="1:4" x14ac:dyDescent="0.25">
      <c r="A43" s="75">
        <f t="shared" si="3"/>
        <v>37</v>
      </c>
      <c r="B43" s="75" t="s">
        <v>86</v>
      </c>
      <c r="C43" s="77" t="s">
        <v>1</v>
      </c>
      <c r="D43" s="58"/>
    </row>
    <row r="44" spans="1:4" x14ac:dyDescent="0.25">
      <c r="A44" s="75">
        <f t="shared" si="3"/>
        <v>38</v>
      </c>
      <c r="B44" s="75" t="s">
        <v>87</v>
      </c>
      <c r="C44" s="77" t="s">
        <v>1</v>
      </c>
      <c r="D44" s="58"/>
    </row>
    <row r="45" spans="1:4" x14ac:dyDescent="0.25">
      <c r="A45" s="75">
        <f t="shared" si="3"/>
        <v>39</v>
      </c>
      <c r="B45" s="75" t="s">
        <v>88</v>
      </c>
      <c r="C45" s="77" t="s">
        <v>1</v>
      </c>
      <c r="D45" s="58"/>
    </row>
    <row r="46" spans="1:4" x14ac:dyDescent="0.25">
      <c r="A46" s="75">
        <f t="shared" si="3"/>
        <v>40</v>
      </c>
      <c r="B46" s="75" t="s">
        <v>89</v>
      </c>
      <c r="C46" s="77" t="s">
        <v>1</v>
      </c>
      <c r="D46" s="58"/>
    </row>
    <row r="47" spans="1:4" x14ac:dyDescent="0.25">
      <c r="A47" s="75">
        <f t="shared" si="3"/>
        <v>41</v>
      </c>
      <c r="B47" s="75" t="s">
        <v>90</v>
      </c>
      <c r="C47" s="77" t="s">
        <v>1</v>
      </c>
      <c r="D47" s="58"/>
    </row>
    <row r="48" spans="1:4" x14ac:dyDescent="0.25">
      <c r="A48" s="75">
        <f t="shared" si="3"/>
        <v>42</v>
      </c>
      <c r="B48" s="75" t="s">
        <v>91</v>
      </c>
      <c r="C48" s="77" t="s">
        <v>1</v>
      </c>
      <c r="D48" s="58"/>
    </row>
    <row r="49" spans="1:4" x14ac:dyDescent="0.25">
      <c r="A49" s="75">
        <f t="shared" si="3"/>
        <v>43</v>
      </c>
      <c r="B49" s="75" t="s">
        <v>92</v>
      </c>
      <c r="C49" s="77" t="s">
        <v>1</v>
      </c>
      <c r="D49" s="58"/>
    </row>
    <row r="50" spans="1:4" x14ac:dyDescent="0.25">
      <c r="A50" s="75">
        <f t="shared" si="3"/>
        <v>44</v>
      </c>
      <c r="B50" s="75" t="s">
        <v>93</v>
      </c>
      <c r="C50" s="77" t="s">
        <v>1</v>
      </c>
      <c r="D50" s="58"/>
    </row>
    <row r="51" spans="1:4" x14ac:dyDescent="0.25">
      <c r="A51" s="75">
        <f t="shared" si="3"/>
        <v>45</v>
      </c>
      <c r="B51" s="75" t="s">
        <v>94</v>
      </c>
      <c r="C51" s="77" t="s">
        <v>1</v>
      </c>
      <c r="D51" s="58"/>
    </row>
    <row r="52" spans="1:4" x14ac:dyDescent="0.25">
      <c r="A52" s="75">
        <f t="shared" si="3"/>
        <v>46</v>
      </c>
      <c r="B52" s="75" t="s">
        <v>95</v>
      </c>
      <c r="C52" s="77" t="s">
        <v>1</v>
      </c>
      <c r="D52" s="58"/>
    </row>
    <row r="53" spans="1:4" x14ac:dyDescent="0.25">
      <c r="A53" s="75">
        <f t="shared" si="3"/>
        <v>47</v>
      </c>
      <c r="B53" s="75" t="s">
        <v>96</v>
      </c>
      <c r="C53" s="77" t="s">
        <v>1</v>
      </c>
      <c r="D53" s="58"/>
    </row>
    <row r="54" spans="1:4" x14ac:dyDescent="0.25">
      <c r="A54" s="75">
        <f t="shared" si="3"/>
        <v>48</v>
      </c>
      <c r="B54" s="75" t="s">
        <v>97</v>
      </c>
      <c r="C54" s="77" t="s">
        <v>1</v>
      </c>
      <c r="D54" s="58"/>
    </row>
    <row r="55" spans="1:4" x14ac:dyDescent="0.25">
      <c r="A55" s="75">
        <f t="shared" si="3"/>
        <v>49</v>
      </c>
      <c r="B55" s="75" t="s">
        <v>98</v>
      </c>
      <c r="C55" s="77" t="s">
        <v>1</v>
      </c>
      <c r="D55" s="58"/>
    </row>
    <row r="56" spans="1:4" x14ac:dyDescent="0.25">
      <c r="A56" s="75">
        <f t="shared" si="3"/>
        <v>50</v>
      </c>
      <c r="B56" s="75" t="s">
        <v>99</v>
      </c>
      <c r="C56" s="77" t="s">
        <v>1</v>
      </c>
      <c r="D56" s="58"/>
    </row>
    <row r="57" spans="1:4" x14ac:dyDescent="0.25">
      <c r="A57" s="75">
        <f t="shared" si="3"/>
        <v>51</v>
      </c>
      <c r="B57" s="75" t="s">
        <v>100</v>
      </c>
      <c r="C57" s="77" t="s">
        <v>1</v>
      </c>
      <c r="D57" s="58"/>
    </row>
    <row r="58" spans="1:4" x14ac:dyDescent="0.25">
      <c r="A58" s="75">
        <f t="shared" si="3"/>
        <v>52</v>
      </c>
      <c r="B58" s="75" t="s">
        <v>101</v>
      </c>
      <c r="C58" s="77" t="s">
        <v>1</v>
      </c>
      <c r="D58" s="58"/>
    </row>
    <row r="59" spans="1:4" x14ac:dyDescent="0.25">
      <c r="A59" s="75">
        <f t="shared" si="3"/>
        <v>53</v>
      </c>
      <c r="B59" s="75" t="s">
        <v>102</v>
      </c>
      <c r="C59" s="77" t="s">
        <v>1</v>
      </c>
      <c r="D59" s="58"/>
    </row>
    <row r="60" spans="1:4" x14ac:dyDescent="0.25">
      <c r="A60" s="75">
        <f t="shared" si="3"/>
        <v>54</v>
      </c>
      <c r="B60" s="75" t="s">
        <v>103</v>
      </c>
      <c r="C60" s="77" t="s">
        <v>1</v>
      </c>
      <c r="D60" s="58"/>
    </row>
    <row r="61" spans="1:4" x14ac:dyDescent="0.25">
      <c r="A61" s="75">
        <f t="shared" si="3"/>
        <v>55</v>
      </c>
      <c r="B61" s="75" t="s">
        <v>104</v>
      </c>
      <c r="C61" s="77" t="s">
        <v>1</v>
      </c>
      <c r="D61" s="58"/>
    </row>
    <row r="62" spans="1:4" x14ac:dyDescent="0.25">
      <c r="A62" s="75">
        <f t="shared" si="3"/>
        <v>56</v>
      </c>
      <c r="B62" s="75" t="s">
        <v>105</v>
      </c>
      <c r="C62" s="77" t="s">
        <v>1</v>
      </c>
      <c r="D62" s="58"/>
    </row>
    <row r="63" spans="1:4" x14ac:dyDescent="0.25">
      <c r="A63" s="75">
        <f t="shared" si="3"/>
        <v>57</v>
      </c>
      <c r="B63" s="75" t="s">
        <v>106</v>
      </c>
      <c r="C63" s="77" t="s">
        <v>1</v>
      </c>
      <c r="D63" s="58"/>
    </row>
    <row r="64" spans="1:4" x14ac:dyDescent="0.25">
      <c r="A64" s="75">
        <f t="shared" si="3"/>
        <v>58</v>
      </c>
      <c r="B64" s="75" t="s">
        <v>107</v>
      </c>
      <c r="C64" s="77" t="s">
        <v>1</v>
      </c>
      <c r="D64" s="58"/>
    </row>
    <row r="65" spans="1:4" x14ac:dyDescent="0.25">
      <c r="A65" s="75">
        <f t="shared" si="3"/>
        <v>59</v>
      </c>
      <c r="B65" s="75" t="s">
        <v>108</v>
      </c>
      <c r="C65" s="77" t="s">
        <v>1</v>
      </c>
      <c r="D65" s="58"/>
    </row>
    <row r="66" spans="1:4" x14ac:dyDescent="0.25">
      <c r="A66" s="75">
        <f t="shared" si="3"/>
        <v>60</v>
      </c>
      <c r="B66" s="75" t="s">
        <v>109</v>
      </c>
      <c r="C66" s="77" t="s">
        <v>1</v>
      </c>
      <c r="D66" s="58"/>
    </row>
    <row r="67" spans="1:4" x14ac:dyDescent="0.25">
      <c r="A67" s="233" t="s">
        <v>368</v>
      </c>
      <c r="B67" s="196"/>
      <c r="C67" s="197"/>
      <c r="D67" s="72"/>
    </row>
    <row r="68" spans="1:4" x14ac:dyDescent="0.25">
      <c r="A68" s="72">
        <f>A66+1</f>
        <v>61</v>
      </c>
      <c r="B68" s="72" t="s">
        <v>43</v>
      </c>
      <c r="C68" s="56" t="s">
        <v>1</v>
      </c>
      <c r="D68" s="57"/>
    </row>
    <row r="69" spans="1:4" x14ac:dyDescent="0.25">
      <c r="A69" s="72">
        <f>A68+1</f>
        <v>62</v>
      </c>
      <c r="B69" s="72" t="s">
        <v>82</v>
      </c>
      <c r="C69" s="56" t="s">
        <v>1</v>
      </c>
      <c r="D69" s="57"/>
    </row>
    <row r="70" spans="1:4" x14ac:dyDescent="0.25">
      <c r="A70" s="72">
        <f t="shared" ref="A70:A96" si="4">A69+1</f>
        <v>63</v>
      </c>
      <c r="B70" s="72" t="s">
        <v>83</v>
      </c>
      <c r="C70" s="56" t="s">
        <v>1</v>
      </c>
      <c r="D70" s="57"/>
    </row>
    <row r="71" spans="1:4" x14ac:dyDescent="0.25">
      <c r="A71" s="72">
        <f t="shared" si="4"/>
        <v>64</v>
      </c>
      <c r="B71" s="72" t="s">
        <v>84</v>
      </c>
      <c r="C71" s="56" t="s">
        <v>1</v>
      </c>
      <c r="D71" s="57"/>
    </row>
    <row r="72" spans="1:4" x14ac:dyDescent="0.25">
      <c r="A72" s="72">
        <f t="shared" si="4"/>
        <v>65</v>
      </c>
      <c r="B72" s="72" t="s">
        <v>85</v>
      </c>
      <c r="C72" s="56" t="s">
        <v>1</v>
      </c>
      <c r="D72" s="57"/>
    </row>
    <row r="73" spans="1:4" x14ac:dyDescent="0.25">
      <c r="A73" s="72">
        <f t="shared" si="4"/>
        <v>66</v>
      </c>
      <c r="B73" s="72" t="s">
        <v>86</v>
      </c>
      <c r="C73" s="56" t="s">
        <v>1</v>
      </c>
      <c r="D73" s="57"/>
    </row>
    <row r="74" spans="1:4" x14ac:dyDescent="0.25">
      <c r="A74" s="72">
        <f t="shared" si="4"/>
        <v>67</v>
      </c>
      <c r="B74" s="72" t="s">
        <v>87</v>
      </c>
      <c r="C74" s="56" t="s">
        <v>1</v>
      </c>
      <c r="D74" s="57"/>
    </row>
    <row r="75" spans="1:4" x14ac:dyDescent="0.25">
      <c r="A75" s="72">
        <f t="shared" si="4"/>
        <v>68</v>
      </c>
      <c r="B75" s="72" t="s">
        <v>88</v>
      </c>
      <c r="C75" s="56" t="s">
        <v>1</v>
      </c>
      <c r="D75" s="57"/>
    </row>
    <row r="76" spans="1:4" x14ac:dyDescent="0.25">
      <c r="A76" s="72">
        <f t="shared" si="4"/>
        <v>69</v>
      </c>
      <c r="B76" s="72" t="s">
        <v>89</v>
      </c>
      <c r="C76" s="56" t="s">
        <v>1</v>
      </c>
      <c r="D76" s="57"/>
    </row>
    <row r="77" spans="1:4" x14ac:dyDescent="0.25">
      <c r="A77" s="72">
        <f t="shared" si="4"/>
        <v>70</v>
      </c>
      <c r="B77" s="72" t="s">
        <v>90</v>
      </c>
      <c r="C77" s="56" t="s">
        <v>1</v>
      </c>
      <c r="D77" s="57"/>
    </row>
    <row r="78" spans="1:4" x14ac:dyDescent="0.25">
      <c r="A78" s="72">
        <f t="shared" si="4"/>
        <v>71</v>
      </c>
      <c r="B78" s="72" t="s">
        <v>91</v>
      </c>
      <c r="C78" s="56" t="s">
        <v>1</v>
      </c>
      <c r="D78" s="57"/>
    </row>
    <row r="79" spans="1:4" x14ac:dyDescent="0.25">
      <c r="A79" s="72">
        <f t="shared" si="4"/>
        <v>72</v>
      </c>
      <c r="B79" s="72" t="s">
        <v>92</v>
      </c>
      <c r="C79" s="56" t="s">
        <v>1</v>
      </c>
      <c r="D79" s="57"/>
    </row>
    <row r="80" spans="1:4" x14ac:dyDescent="0.25">
      <c r="A80" s="72">
        <f t="shared" si="4"/>
        <v>73</v>
      </c>
      <c r="B80" s="72" t="s">
        <v>93</v>
      </c>
      <c r="C80" s="56" t="s">
        <v>1</v>
      </c>
      <c r="D80" s="57"/>
    </row>
    <row r="81" spans="1:4" x14ac:dyDescent="0.25">
      <c r="A81" s="72">
        <f t="shared" si="4"/>
        <v>74</v>
      </c>
      <c r="B81" s="72" t="s">
        <v>94</v>
      </c>
      <c r="C81" s="56" t="s">
        <v>1</v>
      </c>
      <c r="D81" s="57"/>
    </row>
    <row r="82" spans="1:4" x14ac:dyDescent="0.25">
      <c r="A82" s="72">
        <f t="shared" si="4"/>
        <v>75</v>
      </c>
      <c r="B82" s="72" t="s">
        <v>95</v>
      </c>
      <c r="C82" s="56" t="s">
        <v>1</v>
      </c>
      <c r="D82" s="57"/>
    </row>
    <row r="83" spans="1:4" x14ac:dyDescent="0.25">
      <c r="A83" s="72">
        <f t="shared" si="4"/>
        <v>76</v>
      </c>
      <c r="B83" s="72" t="s">
        <v>96</v>
      </c>
      <c r="C83" s="56" t="s">
        <v>1</v>
      </c>
      <c r="D83" s="57"/>
    </row>
    <row r="84" spans="1:4" x14ac:dyDescent="0.25">
      <c r="A84" s="72">
        <f t="shared" si="4"/>
        <v>77</v>
      </c>
      <c r="B84" s="72" t="s">
        <v>97</v>
      </c>
      <c r="C84" s="56" t="s">
        <v>1</v>
      </c>
      <c r="D84" s="57"/>
    </row>
    <row r="85" spans="1:4" x14ac:dyDescent="0.25">
      <c r="A85" s="72">
        <f t="shared" si="4"/>
        <v>78</v>
      </c>
      <c r="B85" s="72" t="s">
        <v>98</v>
      </c>
      <c r="C85" s="56" t="s">
        <v>1</v>
      </c>
      <c r="D85" s="57"/>
    </row>
    <row r="86" spans="1:4" x14ac:dyDescent="0.25">
      <c r="A86" s="72">
        <f t="shared" si="4"/>
        <v>79</v>
      </c>
      <c r="B86" s="72" t="s">
        <v>99</v>
      </c>
      <c r="C86" s="56" t="s">
        <v>1</v>
      </c>
      <c r="D86" s="57"/>
    </row>
    <row r="87" spans="1:4" x14ac:dyDescent="0.25">
      <c r="A87" s="72">
        <f t="shared" si="4"/>
        <v>80</v>
      </c>
      <c r="B87" s="72" t="s">
        <v>100</v>
      </c>
      <c r="C87" s="56" t="s">
        <v>1</v>
      </c>
      <c r="D87" s="57"/>
    </row>
    <row r="88" spans="1:4" x14ac:dyDescent="0.25">
      <c r="A88" s="72">
        <f t="shared" si="4"/>
        <v>81</v>
      </c>
      <c r="B88" s="72" t="s">
        <v>101</v>
      </c>
      <c r="C88" s="56" t="s">
        <v>1</v>
      </c>
      <c r="D88" s="57"/>
    </row>
    <row r="89" spans="1:4" x14ac:dyDescent="0.25">
      <c r="A89" s="72">
        <f t="shared" si="4"/>
        <v>82</v>
      </c>
      <c r="B89" s="72" t="s">
        <v>102</v>
      </c>
      <c r="C89" s="56" t="s">
        <v>1</v>
      </c>
      <c r="D89" s="57"/>
    </row>
    <row r="90" spans="1:4" x14ac:dyDescent="0.25">
      <c r="A90" s="72">
        <f t="shared" si="4"/>
        <v>83</v>
      </c>
      <c r="B90" s="72" t="s">
        <v>103</v>
      </c>
      <c r="C90" s="56" t="s">
        <v>1</v>
      </c>
      <c r="D90" s="57"/>
    </row>
    <row r="91" spans="1:4" x14ac:dyDescent="0.25">
      <c r="A91" s="72">
        <f t="shared" si="4"/>
        <v>84</v>
      </c>
      <c r="B91" s="72" t="s">
        <v>104</v>
      </c>
      <c r="C91" s="56" t="s">
        <v>1</v>
      </c>
      <c r="D91" s="57"/>
    </row>
    <row r="92" spans="1:4" x14ac:dyDescent="0.25">
      <c r="A92" s="72">
        <f t="shared" si="4"/>
        <v>85</v>
      </c>
      <c r="B92" s="72" t="s">
        <v>105</v>
      </c>
      <c r="C92" s="56" t="s">
        <v>1</v>
      </c>
      <c r="D92" s="57"/>
    </row>
    <row r="93" spans="1:4" x14ac:dyDescent="0.25">
      <c r="A93" s="72">
        <f t="shared" si="4"/>
        <v>86</v>
      </c>
      <c r="B93" s="72" t="s">
        <v>106</v>
      </c>
      <c r="C93" s="56" t="s">
        <v>1</v>
      </c>
      <c r="D93" s="57"/>
    </row>
    <row r="94" spans="1:4" x14ac:dyDescent="0.25">
      <c r="A94" s="72">
        <f t="shared" si="4"/>
        <v>87</v>
      </c>
      <c r="B94" s="72" t="s">
        <v>107</v>
      </c>
      <c r="C94" s="56" t="s">
        <v>1</v>
      </c>
      <c r="D94" s="57"/>
    </row>
    <row r="95" spans="1:4" x14ac:dyDescent="0.25">
      <c r="A95" s="72">
        <f t="shared" si="4"/>
        <v>88</v>
      </c>
      <c r="B95" s="72" t="s">
        <v>108</v>
      </c>
      <c r="C95" s="56" t="s">
        <v>1</v>
      </c>
      <c r="D95" s="57"/>
    </row>
    <row r="96" spans="1:4" x14ac:dyDescent="0.25">
      <c r="A96" s="72">
        <f t="shared" si="4"/>
        <v>89</v>
      </c>
      <c r="B96" s="72" t="s">
        <v>109</v>
      </c>
      <c r="C96" s="56" t="s">
        <v>1</v>
      </c>
      <c r="D96" s="57"/>
    </row>
    <row r="97" spans="1:4" x14ac:dyDescent="0.25">
      <c r="A97" s="205" t="s">
        <v>69</v>
      </c>
      <c r="B97" s="199"/>
      <c r="C97" s="200"/>
      <c r="D97" s="75"/>
    </row>
    <row r="98" spans="1:4" x14ac:dyDescent="0.25">
      <c r="A98" s="75">
        <f>A96+1</f>
        <v>90</v>
      </c>
      <c r="B98" s="75" t="s">
        <v>43</v>
      </c>
      <c r="C98" s="77" t="s">
        <v>1</v>
      </c>
      <c r="D98" s="58"/>
    </row>
    <row r="99" spans="1:4" x14ac:dyDescent="0.25">
      <c r="A99" s="75">
        <f>A98+1</f>
        <v>91</v>
      </c>
      <c r="B99" s="75" t="s">
        <v>82</v>
      </c>
      <c r="C99" s="77" t="s">
        <v>1</v>
      </c>
      <c r="D99" s="58"/>
    </row>
    <row r="100" spans="1:4" x14ac:dyDescent="0.25">
      <c r="A100" s="75">
        <f t="shared" ref="A100:A126" si="5">A99+1</f>
        <v>92</v>
      </c>
      <c r="B100" s="75" t="s">
        <v>83</v>
      </c>
      <c r="C100" s="77" t="s">
        <v>1</v>
      </c>
      <c r="D100" s="58"/>
    </row>
    <row r="101" spans="1:4" x14ac:dyDescent="0.25">
      <c r="A101" s="75">
        <f t="shared" si="5"/>
        <v>93</v>
      </c>
      <c r="B101" s="75" t="s">
        <v>84</v>
      </c>
      <c r="C101" s="77" t="s">
        <v>1</v>
      </c>
      <c r="D101" s="58"/>
    </row>
    <row r="102" spans="1:4" x14ac:dyDescent="0.25">
      <c r="A102" s="75">
        <f t="shared" si="5"/>
        <v>94</v>
      </c>
      <c r="B102" s="75" t="s">
        <v>85</v>
      </c>
      <c r="C102" s="77" t="s">
        <v>1</v>
      </c>
      <c r="D102" s="58"/>
    </row>
    <row r="103" spans="1:4" x14ac:dyDescent="0.25">
      <c r="A103" s="75">
        <f t="shared" si="5"/>
        <v>95</v>
      </c>
      <c r="B103" s="75" t="s">
        <v>86</v>
      </c>
      <c r="C103" s="77" t="s">
        <v>1</v>
      </c>
      <c r="D103" s="58"/>
    </row>
    <row r="104" spans="1:4" x14ac:dyDescent="0.25">
      <c r="A104" s="75">
        <f t="shared" si="5"/>
        <v>96</v>
      </c>
      <c r="B104" s="75" t="s">
        <v>87</v>
      </c>
      <c r="C104" s="77" t="s">
        <v>1</v>
      </c>
      <c r="D104" s="58"/>
    </row>
    <row r="105" spans="1:4" x14ac:dyDescent="0.25">
      <c r="A105" s="75">
        <f t="shared" si="5"/>
        <v>97</v>
      </c>
      <c r="B105" s="75" t="s">
        <v>88</v>
      </c>
      <c r="C105" s="77" t="s">
        <v>1</v>
      </c>
      <c r="D105" s="58"/>
    </row>
    <row r="106" spans="1:4" x14ac:dyDescent="0.25">
      <c r="A106" s="75">
        <f t="shared" si="5"/>
        <v>98</v>
      </c>
      <c r="B106" s="75" t="s">
        <v>89</v>
      </c>
      <c r="C106" s="77" t="s">
        <v>1</v>
      </c>
      <c r="D106" s="58"/>
    </row>
    <row r="107" spans="1:4" x14ac:dyDescent="0.25">
      <c r="A107" s="75">
        <f t="shared" si="5"/>
        <v>99</v>
      </c>
      <c r="B107" s="75" t="s">
        <v>90</v>
      </c>
      <c r="C107" s="77" t="s">
        <v>1</v>
      </c>
      <c r="D107" s="58"/>
    </row>
    <row r="108" spans="1:4" x14ac:dyDescent="0.25">
      <c r="A108" s="75">
        <f t="shared" si="5"/>
        <v>100</v>
      </c>
      <c r="B108" s="75" t="s">
        <v>91</v>
      </c>
      <c r="C108" s="77" t="s">
        <v>1</v>
      </c>
      <c r="D108" s="58"/>
    </row>
    <row r="109" spans="1:4" x14ac:dyDescent="0.25">
      <c r="A109" s="75">
        <f t="shared" si="5"/>
        <v>101</v>
      </c>
      <c r="B109" s="75" t="s">
        <v>92</v>
      </c>
      <c r="C109" s="77" t="s">
        <v>1</v>
      </c>
      <c r="D109" s="58"/>
    </row>
    <row r="110" spans="1:4" x14ac:dyDescent="0.25">
      <c r="A110" s="75">
        <f t="shared" si="5"/>
        <v>102</v>
      </c>
      <c r="B110" s="75" t="s">
        <v>93</v>
      </c>
      <c r="C110" s="77" t="s">
        <v>1</v>
      </c>
      <c r="D110" s="58"/>
    </row>
    <row r="111" spans="1:4" x14ac:dyDescent="0.25">
      <c r="A111" s="75">
        <f t="shared" si="5"/>
        <v>103</v>
      </c>
      <c r="B111" s="75" t="s">
        <v>94</v>
      </c>
      <c r="C111" s="77" t="s">
        <v>1</v>
      </c>
      <c r="D111" s="58"/>
    </row>
    <row r="112" spans="1:4" x14ac:dyDescent="0.25">
      <c r="A112" s="75">
        <f t="shared" si="5"/>
        <v>104</v>
      </c>
      <c r="B112" s="75" t="s">
        <v>95</v>
      </c>
      <c r="C112" s="77" t="s">
        <v>1</v>
      </c>
      <c r="D112" s="58"/>
    </row>
    <row r="113" spans="1:4" x14ac:dyDescent="0.25">
      <c r="A113" s="75">
        <f t="shared" si="5"/>
        <v>105</v>
      </c>
      <c r="B113" s="75" t="s">
        <v>96</v>
      </c>
      <c r="C113" s="77" t="s">
        <v>1</v>
      </c>
      <c r="D113" s="58"/>
    </row>
    <row r="114" spans="1:4" x14ac:dyDescent="0.25">
      <c r="A114" s="75">
        <f t="shared" si="5"/>
        <v>106</v>
      </c>
      <c r="B114" s="75" t="s">
        <v>97</v>
      </c>
      <c r="C114" s="77" t="s">
        <v>1</v>
      </c>
      <c r="D114" s="58"/>
    </row>
    <row r="115" spans="1:4" x14ac:dyDescent="0.25">
      <c r="A115" s="75">
        <f t="shared" si="5"/>
        <v>107</v>
      </c>
      <c r="B115" s="75" t="s">
        <v>98</v>
      </c>
      <c r="C115" s="77" t="s">
        <v>1</v>
      </c>
      <c r="D115" s="58"/>
    </row>
    <row r="116" spans="1:4" x14ac:dyDescent="0.25">
      <c r="A116" s="75">
        <f t="shared" si="5"/>
        <v>108</v>
      </c>
      <c r="B116" s="75" t="s">
        <v>99</v>
      </c>
      <c r="C116" s="77" t="s">
        <v>1</v>
      </c>
      <c r="D116" s="58"/>
    </row>
    <row r="117" spans="1:4" x14ac:dyDescent="0.25">
      <c r="A117" s="75">
        <f t="shared" si="5"/>
        <v>109</v>
      </c>
      <c r="B117" s="75" t="s">
        <v>100</v>
      </c>
      <c r="C117" s="77" t="s">
        <v>1</v>
      </c>
      <c r="D117" s="58"/>
    </row>
    <row r="118" spans="1:4" x14ac:dyDescent="0.25">
      <c r="A118" s="75">
        <f t="shared" si="5"/>
        <v>110</v>
      </c>
      <c r="B118" s="75" t="s">
        <v>101</v>
      </c>
      <c r="C118" s="77" t="s">
        <v>1</v>
      </c>
      <c r="D118" s="58"/>
    </row>
    <row r="119" spans="1:4" x14ac:dyDescent="0.25">
      <c r="A119" s="75">
        <f t="shared" si="5"/>
        <v>111</v>
      </c>
      <c r="B119" s="75" t="s">
        <v>102</v>
      </c>
      <c r="C119" s="77" t="s">
        <v>1</v>
      </c>
      <c r="D119" s="58"/>
    </row>
    <row r="120" spans="1:4" x14ac:dyDescent="0.25">
      <c r="A120" s="75">
        <f t="shared" si="5"/>
        <v>112</v>
      </c>
      <c r="B120" s="75" t="s">
        <v>103</v>
      </c>
      <c r="C120" s="77" t="s">
        <v>1</v>
      </c>
      <c r="D120" s="58"/>
    </row>
    <row r="121" spans="1:4" x14ac:dyDescent="0.25">
      <c r="A121" s="75">
        <f t="shared" si="5"/>
        <v>113</v>
      </c>
      <c r="B121" s="75" t="s">
        <v>104</v>
      </c>
      <c r="C121" s="77" t="s">
        <v>1</v>
      </c>
      <c r="D121" s="58"/>
    </row>
    <row r="122" spans="1:4" x14ac:dyDescent="0.25">
      <c r="A122" s="75">
        <f t="shared" si="5"/>
        <v>114</v>
      </c>
      <c r="B122" s="75" t="s">
        <v>105</v>
      </c>
      <c r="C122" s="77" t="s">
        <v>1</v>
      </c>
      <c r="D122" s="58"/>
    </row>
    <row r="123" spans="1:4" x14ac:dyDescent="0.25">
      <c r="A123" s="75">
        <f t="shared" si="5"/>
        <v>115</v>
      </c>
      <c r="B123" s="75" t="s">
        <v>106</v>
      </c>
      <c r="C123" s="77" t="s">
        <v>1</v>
      </c>
      <c r="D123" s="58"/>
    </row>
    <row r="124" spans="1:4" x14ac:dyDescent="0.25">
      <c r="A124" s="75">
        <f t="shared" si="5"/>
        <v>116</v>
      </c>
      <c r="B124" s="75" t="s">
        <v>107</v>
      </c>
      <c r="C124" s="77" t="s">
        <v>1</v>
      </c>
      <c r="D124" s="58"/>
    </row>
    <row r="125" spans="1:4" x14ac:dyDescent="0.25">
      <c r="A125" s="75">
        <f t="shared" si="5"/>
        <v>117</v>
      </c>
      <c r="B125" s="75" t="s">
        <v>108</v>
      </c>
      <c r="C125" s="77" t="s">
        <v>1</v>
      </c>
      <c r="D125" s="58"/>
    </row>
    <row r="126" spans="1:4" x14ac:dyDescent="0.25">
      <c r="A126" s="75">
        <f t="shared" si="5"/>
        <v>118</v>
      </c>
      <c r="B126" s="75" t="s">
        <v>109</v>
      </c>
      <c r="C126" s="77" t="s">
        <v>1</v>
      </c>
      <c r="D126" s="58"/>
    </row>
    <row r="127" spans="1:4" x14ac:dyDescent="0.25">
      <c r="A127" s="195" t="s">
        <v>70</v>
      </c>
      <c r="B127" s="196"/>
      <c r="C127" s="197"/>
      <c r="D127" s="72"/>
    </row>
    <row r="128" spans="1:4" x14ac:dyDescent="0.25">
      <c r="A128" s="72">
        <f>A126+1</f>
        <v>119</v>
      </c>
      <c r="B128" s="72" t="s">
        <v>43</v>
      </c>
      <c r="C128" s="56" t="s">
        <v>1</v>
      </c>
      <c r="D128" s="57"/>
    </row>
    <row r="129" spans="1:4" x14ac:dyDescent="0.25">
      <c r="A129" s="72">
        <f>A128+1</f>
        <v>120</v>
      </c>
      <c r="B129" s="72" t="s">
        <v>82</v>
      </c>
      <c r="C129" s="56" t="s">
        <v>1</v>
      </c>
      <c r="D129" s="57"/>
    </row>
    <row r="130" spans="1:4" x14ac:dyDescent="0.25">
      <c r="A130" s="72">
        <f t="shared" ref="A130:A156" si="6">A129+1</f>
        <v>121</v>
      </c>
      <c r="B130" s="72" t="s">
        <v>83</v>
      </c>
      <c r="C130" s="56" t="s">
        <v>1</v>
      </c>
      <c r="D130" s="57"/>
    </row>
    <row r="131" spans="1:4" x14ac:dyDescent="0.25">
      <c r="A131" s="72">
        <f t="shared" si="6"/>
        <v>122</v>
      </c>
      <c r="B131" s="72" t="s">
        <v>84</v>
      </c>
      <c r="C131" s="56" t="s">
        <v>1</v>
      </c>
      <c r="D131" s="57"/>
    </row>
    <row r="132" spans="1:4" x14ac:dyDescent="0.25">
      <c r="A132" s="72">
        <f t="shared" si="6"/>
        <v>123</v>
      </c>
      <c r="B132" s="72" t="s">
        <v>85</v>
      </c>
      <c r="C132" s="56" t="s">
        <v>1</v>
      </c>
      <c r="D132" s="57"/>
    </row>
    <row r="133" spans="1:4" x14ac:dyDescent="0.25">
      <c r="A133" s="72">
        <f t="shared" si="6"/>
        <v>124</v>
      </c>
      <c r="B133" s="72" t="s">
        <v>86</v>
      </c>
      <c r="C133" s="56" t="s">
        <v>1</v>
      </c>
      <c r="D133" s="57"/>
    </row>
    <row r="134" spans="1:4" x14ac:dyDescent="0.25">
      <c r="A134" s="72">
        <f t="shared" si="6"/>
        <v>125</v>
      </c>
      <c r="B134" s="72" t="s">
        <v>87</v>
      </c>
      <c r="C134" s="56" t="s">
        <v>1</v>
      </c>
      <c r="D134" s="57"/>
    </row>
    <row r="135" spans="1:4" x14ac:dyDescent="0.25">
      <c r="A135" s="72">
        <f t="shared" si="6"/>
        <v>126</v>
      </c>
      <c r="B135" s="72" t="s">
        <v>88</v>
      </c>
      <c r="C135" s="56" t="s">
        <v>1</v>
      </c>
      <c r="D135" s="57"/>
    </row>
    <row r="136" spans="1:4" x14ac:dyDescent="0.25">
      <c r="A136" s="72">
        <f t="shared" si="6"/>
        <v>127</v>
      </c>
      <c r="B136" s="72" t="s">
        <v>89</v>
      </c>
      <c r="C136" s="56" t="s">
        <v>1</v>
      </c>
      <c r="D136" s="57"/>
    </row>
    <row r="137" spans="1:4" x14ac:dyDescent="0.25">
      <c r="A137" s="72">
        <f t="shared" si="6"/>
        <v>128</v>
      </c>
      <c r="B137" s="72" t="s">
        <v>90</v>
      </c>
      <c r="C137" s="56" t="s">
        <v>1</v>
      </c>
      <c r="D137" s="57"/>
    </row>
    <row r="138" spans="1:4" x14ac:dyDescent="0.25">
      <c r="A138" s="72">
        <f t="shared" si="6"/>
        <v>129</v>
      </c>
      <c r="B138" s="72" t="s">
        <v>91</v>
      </c>
      <c r="C138" s="56" t="s">
        <v>1</v>
      </c>
      <c r="D138" s="57"/>
    </row>
    <row r="139" spans="1:4" x14ac:dyDescent="0.25">
      <c r="A139" s="72">
        <f t="shared" si="6"/>
        <v>130</v>
      </c>
      <c r="B139" s="72" t="s">
        <v>92</v>
      </c>
      <c r="C139" s="56" t="s">
        <v>1</v>
      </c>
      <c r="D139" s="57"/>
    </row>
    <row r="140" spans="1:4" x14ac:dyDescent="0.25">
      <c r="A140" s="72">
        <f t="shared" si="6"/>
        <v>131</v>
      </c>
      <c r="B140" s="72" t="s">
        <v>93</v>
      </c>
      <c r="C140" s="56" t="s">
        <v>1</v>
      </c>
      <c r="D140" s="57"/>
    </row>
    <row r="141" spans="1:4" x14ac:dyDescent="0.25">
      <c r="A141" s="72">
        <f t="shared" si="6"/>
        <v>132</v>
      </c>
      <c r="B141" s="72" t="s">
        <v>94</v>
      </c>
      <c r="C141" s="56" t="s">
        <v>1</v>
      </c>
      <c r="D141" s="57"/>
    </row>
    <row r="142" spans="1:4" x14ac:dyDescent="0.25">
      <c r="A142" s="72">
        <f t="shared" si="6"/>
        <v>133</v>
      </c>
      <c r="B142" s="72" t="s">
        <v>95</v>
      </c>
      <c r="C142" s="56" t="s">
        <v>1</v>
      </c>
      <c r="D142" s="57"/>
    </row>
    <row r="143" spans="1:4" x14ac:dyDescent="0.25">
      <c r="A143" s="72">
        <f t="shared" si="6"/>
        <v>134</v>
      </c>
      <c r="B143" s="72" t="s">
        <v>96</v>
      </c>
      <c r="C143" s="56" t="s">
        <v>1</v>
      </c>
      <c r="D143" s="57"/>
    </row>
    <row r="144" spans="1:4" x14ac:dyDescent="0.25">
      <c r="A144" s="72">
        <f t="shared" si="6"/>
        <v>135</v>
      </c>
      <c r="B144" s="72" t="s">
        <v>97</v>
      </c>
      <c r="C144" s="56" t="s">
        <v>1</v>
      </c>
      <c r="D144" s="57"/>
    </row>
    <row r="145" spans="1:4" x14ac:dyDescent="0.25">
      <c r="A145" s="72">
        <f t="shared" si="6"/>
        <v>136</v>
      </c>
      <c r="B145" s="72" t="s">
        <v>98</v>
      </c>
      <c r="C145" s="56" t="s">
        <v>1</v>
      </c>
      <c r="D145" s="57"/>
    </row>
    <row r="146" spans="1:4" x14ac:dyDescent="0.25">
      <c r="A146" s="72">
        <f t="shared" si="6"/>
        <v>137</v>
      </c>
      <c r="B146" s="72" t="s">
        <v>99</v>
      </c>
      <c r="C146" s="56" t="s">
        <v>1</v>
      </c>
      <c r="D146" s="57"/>
    </row>
    <row r="147" spans="1:4" x14ac:dyDescent="0.25">
      <c r="A147" s="72">
        <f t="shared" si="6"/>
        <v>138</v>
      </c>
      <c r="B147" s="72" t="s">
        <v>100</v>
      </c>
      <c r="C147" s="56" t="s">
        <v>1</v>
      </c>
      <c r="D147" s="57"/>
    </row>
    <row r="148" spans="1:4" x14ac:dyDescent="0.25">
      <c r="A148" s="72">
        <f t="shared" si="6"/>
        <v>139</v>
      </c>
      <c r="B148" s="72" t="s">
        <v>101</v>
      </c>
      <c r="C148" s="56" t="s">
        <v>1</v>
      </c>
      <c r="D148" s="57"/>
    </row>
    <row r="149" spans="1:4" x14ac:dyDescent="0.25">
      <c r="A149" s="72">
        <f t="shared" si="6"/>
        <v>140</v>
      </c>
      <c r="B149" s="72" t="s">
        <v>102</v>
      </c>
      <c r="C149" s="56" t="s">
        <v>1</v>
      </c>
      <c r="D149" s="57"/>
    </row>
    <row r="150" spans="1:4" x14ac:dyDescent="0.25">
      <c r="A150" s="72">
        <f t="shared" si="6"/>
        <v>141</v>
      </c>
      <c r="B150" s="72" t="s">
        <v>103</v>
      </c>
      <c r="C150" s="56" t="s">
        <v>1</v>
      </c>
      <c r="D150" s="57"/>
    </row>
    <row r="151" spans="1:4" x14ac:dyDescent="0.25">
      <c r="A151" s="72">
        <f t="shared" si="6"/>
        <v>142</v>
      </c>
      <c r="B151" s="72" t="s">
        <v>104</v>
      </c>
      <c r="C151" s="56" t="s">
        <v>1</v>
      </c>
      <c r="D151" s="57"/>
    </row>
    <row r="152" spans="1:4" x14ac:dyDescent="0.25">
      <c r="A152" s="72">
        <f t="shared" si="6"/>
        <v>143</v>
      </c>
      <c r="B152" s="72" t="s">
        <v>105</v>
      </c>
      <c r="C152" s="56" t="s">
        <v>1</v>
      </c>
      <c r="D152" s="57"/>
    </row>
    <row r="153" spans="1:4" x14ac:dyDescent="0.25">
      <c r="A153" s="72">
        <f t="shared" si="6"/>
        <v>144</v>
      </c>
      <c r="B153" s="72" t="s">
        <v>106</v>
      </c>
      <c r="C153" s="56" t="s">
        <v>1</v>
      </c>
      <c r="D153" s="57"/>
    </row>
    <row r="154" spans="1:4" x14ac:dyDescent="0.25">
      <c r="A154" s="72">
        <f t="shared" si="6"/>
        <v>145</v>
      </c>
      <c r="B154" s="72" t="s">
        <v>107</v>
      </c>
      <c r="C154" s="56" t="s">
        <v>1</v>
      </c>
      <c r="D154" s="57"/>
    </row>
    <row r="155" spans="1:4" x14ac:dyDescent="0.25">
      <c r="A155" s="72">
        <f t="shared" si="6"/>
        <v>146</v>
      </c>
      <c r="B155" s="72" t="s">
        <v>108</v>
      </c>
      <c r="C155" s="56" t="s">
        <v>1</v>
      </c>
      <c r="D155" s="57"/>
    </row>
    <row r="156" spans="1:4" x14ac:dyDescent="0.25">
      <c r="A156" s="72">
        <f t="shared" si="6"/>
        <v>147</v>
      </c>
      <c r="B156" s="72" t="s">
        <v>109</v>
      </c>
      <c r="C156" s="56" t="s">
        <v>1</v>
      </c>
      <c r="D156" s="57"/>
    </row>
    <row r="157" spans="1:4" x14ac:dyDescent="0.25">
      <c r="A157" s="198" t="s">
        <v>251</v>
      </c>
      <c r="B157" s="199"/>
      <c r="C157" s="199"/>
      <c r="D157" s="78"/>
    </row>
    <row r="158" spans="1:4" x14ac:dyDescent="0.25">
      <c r="A158" s="75">
        <f>A156+1</f>
        <v>148</v>
      </c>
      <c r="B158" s="75" t="s">
        <v>43</v>
      </c>
      <c r="C158" s="77" t="s">
        <v>1</v>
      </c>
      <c r="D158" s="58"/>
    </row>
    <row r="159" spans="1:4" x14ac:dyDescent="0.25">
      <c r="A159" s="75">
        <f>A158+1</f>
        <v>149</v>
      </c>
      <c r="B159" s="75" t="s">
        <v>82</v>
      </c>
      <c r="C159" s="77" t="s">
        <v>1</v>
      </c>
      <c r="D159" s="58"/>
    </row>
    <row r="160" spans="1:4" x14ac:dyDescent="0.25">
      <c r="A160" s="75">
        <f t="shared" ref="A160:A185" si="7">A159+1</f>
        <v>150</v>
      </c>
      <c r="B160" s="75" t="s">
        <v>110</v>
      </c>
      <c r="C160" s="77" t="s">
        <v>1</v>
      </c>
      <c r="D160" s="58"/>
    </row>
    <row r="161" spans="1:4" x14ac:dyDescent="0.25">
      <c r="A161" s="75">
        <f t="shared" si="7"/>
        <v>151</v>
      </c>
      <c r="B161" s="75" t="s">
        <v>85</v>
      </c>
      <c r="C161" s="77" t="s">
        <v>1</v>
      </c>
      <c r="D161" s="58"/>
    </row>
    <row r="162" spans="1:4" x14ac:dyDescent="0.25">
      <c r="A162" s="75">
        <f t="shared" si="7"/>
        <v>152</v>
      </c>
      <c r="B162" s="75" t="s">
        <v>86</v>
      </c>
      <c r="C162" s="77" t="s">
        <v>1</v>
      </c>
      <c r="D162" s="58"/>
    </row>
    <row r="163" spans="1:4" x14ac:dyDescent="0.25">
      <c r="A163" s="75">
        <f t="shared" si="7"/>
        <v>153</v>
      </c>
      <c r="B163" s="75" t="s">
        <v>87</v>
      </c>
      <c r="C163" s="77" t="s">
        <v>1</v>
      </c>
      <c r="D163" s="58"/>
    </row>
    <row r="164" spans="1:4" x14ac:dyDescent="0.25">
      <c r="A164" s="75">
        <f t="shared" si="7"/>
        <v>154</v>
      </c>
      <c r="B164" s="75" t="s">
        <v>88</v>
      </c>
      <c r="C164" s="77" t="s">
        <v>1</v>
      </c>
      <c r="D164" s="58"/>
    </row>
    <row r="165" spans="1:4" x14ac:dyDescent="0.25">
      <c r="A165" s="75">
        <f t="shared" si="7"/>
        <v>155</v>
      </c>
      <c r="B165" s="75" t="s">
        <v>89</v>
      </c>
      <c r="C165" s="77" t="s">
        <v>1</v>
      </c>
      <c r="D165" s="58"/>
    </row>
    <row r="166" spans="1:4" x14ac:dyDescent="0.25">
      <c r="A166" s="75">
        <f t="shared" si="7"/>
        <v>156</v>
      </c>
      <c r="B166" s="75" t="s">
        <v>90</v>
      </c>
      <c r="C166" s="77" t="s">
        <v>1</v>
      </c>
      <c r="D166" s="58"/>
    </row>
    <row r="167" spans="1:4" x14ac:dyDescent="0.25">
      <c r="A167" s="75">
        <f t="shared" si="7"/>
        <v>157</v>
      </c>
      <c r="B167" s="75" t="s">
        <v>91</v>
      </c>
      <c r="C167" s="77" t="s">
        <v>1</v>
      </c>
      <c r="D167" s="58"/>
    </row>
    <row r="168" spans="1:4" x14ac:dyDescent="0.25">
      <c r="A168" s="75">
        <f t="shared" si="7"/>
        <v>158</v>
      </c>
      <c r="B168" s="75" t="s">
        <v>92</v>
      </c>
      <c r="C168" s="77" t="s">
        <v>1</v>
      </c>
      <c r="D168" s="58"/>
    </row>
    <row r="169" spans="1:4" x14ac:dyDescent="0.25">
      <c r="A169" s="75">
        <f t="shared" si="7"/>
        <v>159</v>
      </c>
      <c r="B169" s="75" t="s">
        <v>93</v>
      </c>
      <c r="C169" s="77" t="s">
        <v>1</v>
      </c>
      <c r="D169" s="58"/>
    </row>
    <row r="170" spans="1:4" x14ac:dyDescent="0.25">
      <c r="A170" s="75">
        <f t="shared" si="7"/>
        <v>160</v>
      </c>
      <c r="B170" s="75" t="s">
        <v>94</v>
      </c>
      <c r="C170" s="77" t="s">
        <v>1</v>
      </c>
      <c r="D170" s="58"/>
    </row>
    <row r="171" spans="1:4" x14ac:dyDescent="0.25">
      <c r="A171" s="75">
        <f t="shared" si="7"/>
        <v>161</v>
      </c>
      <c r="B171" s="75" t="s">
        <v>95</v>
      </c>
      <c r="C171" s="77" t="s">
        <v>1</v>
      </c>
      <c r="D171" s="58"/>
    </row>
    <row r="172" spans="1:4" x14ac:dyDescent="0.25">
      <c r="A172" s="75">
        <f t="shared" si="7"/>
        <v>162</v>
      </c>
      <c r="B172" s="75" t="s">
        <v>96</v>
      </c>
      <c r="C172" s="77" t="s">
        <v>1</v>
      </c>
      <c r="D172" s="58"/>
    </row>
    <row r="173" spans="1:4" x14ac:dyDescent="0.25">
      <c r="A173" s="75">
        <f t="shared" si="7"/>
        <v>163</v>
      </c>
      <c r="B173" s="75" t="s">
        <v>97</v>
      </c>
      <c r="C173" s="77" t="s">
        <v>1</v>
      </c>
      <c r="D173" s="58"/>
    </row>
    <row r="174" spans="1:4" x14ac:dyDescent="0.25">
      <c r="A174" s="75">
        <f t="shared" si="7"/>
        <v>164</v>
      </c>
      <c r="B174" s="75" t="s">
        <v>98</v>
      </c>
      <c r="C174" s="77" t="s">
        <v>1</v>
      </c>
      <c r="D174" s="58"/>
    </row>
    <row r="175" spans="1:4" x14ac:dyDescent="0.25">
      <c r="A175" s="75">
        <f t="shared" si="7"/>
        <v>165</v>
      </c>
      <c r="B175" s="75" t="s">
        <v>99</v>
      </c>
      <c r="C175" s="77" t="s">
        <v>1</v>
      </c>
      <c r="D175" s="58"/>
    </row>
    <row r="176" spans="1:4" x14ac:dyDescent="0.25">
      <c r="A176" s="75">
        <f t="shared" si="7"/>
        <v>166</v>
      </c>
      <c r="B176" s="75" t="s">
        <v>100</v>
      </c>
      <c r="C176" s="77" t="s">
        <v>1</v>
      </c>
      <c r="D176" s="58"/>
    </row>
    <row r="177" spans="1:4" x14ac:dyDescent="0.25">
      <c r="A177" s="75">
        <f t="shared" si="7"/>
        <v>167</v>
      </c>
      <c r="B177" s="75" t="s">
        <v>101</v>
      </c>
      <c r="C177" s="77" t="s">
        <v>1</v>
      </c>
      <c r="D177" s="58"/>
    </row>
    <row r="178" spans="1:4" x14ac:dyDescent="0.25">
      <c r="A178" s="75">
        <f t="shared" si="7"/>
        <v>168</v>
      </c>
      <c r="B178" s="75" t="s">
        <v>102</v>
      </c>
      <c r="C178" s="77" t="s">
        <v>1</v>
      </c>
      <c r="D178" s="58"/>
    </row>
    <row r="179" spans="1:4" x14ac:dyDescent="0.25">
      <c r="A179" s="75">
        <f t="shared" si="7"/>
        <v>169</v>
      </c>
      <c r="B179" s="75" t="s">
        <v>103</v>
      </c>
      <c r="C179" s="77" t="s">
        <v>1</v>
      </c>
      <c r="D179" s="58"/>
    </row>
    <row r="180" spans="1:4" x14ac:dyDescent="0.25">
      <c r="A180" s="75">
        <f t="shared" si="7"/>
        <v>170</v>
      </c>
      <c r="B180" s="75" t="s">
        <v>104</v>
      </c>
      <c r="C180" s="77" t="s">
        <v>1</v>
      </c>
      <c r="D180" s="58"/>
    </row>
    <row r="181" spans="1:4" x14ac:dyDescent="0.25">
      <c r="A181" s="75">
        <f t="shared" si="7"/>
        <v>171</v>
      </c>
      <c r="B181" s="75" t="s">
        <v>105</v>
      </c>
      <c r="C181" s="77" t="s">
        <v>1</v>
      </c>
      <c r="D181" s="58"/>
    </row>
    <row r="182" spans="1:4" x14ac:dyDescent="0.25">
      <c r="A182" s="75">
        <f t="shared" si="7"/>
        <v>172</v>
      </c>
      <c r="B182" s="75" t="s">
        <v>106</v>
      </c>
      <c r="C182" s="77" t="s">
        <v>1</v>
      </c>
      <c r="D182" s="58"/>
    </row>
    <row r="183" spans="1:4" x14ac:dyDescent="0.25">
      <c r="A183" s="75">
        <f t="shared" si="7"/>
        <v>173</v>
      </c>
      <c r="B183" s="75" t="s">
        <v>107</v>
      </c>
      <c r="C183" s="77" t="s">
        <v>1</v>
      </c>
      <c r="D183" s="58"/>
    </row>
    <row r="184" spans="1:4" x14ac:dyDescent="0.25">
      <c r="A184" s="75">
        <f t="shared" si="7"/>
        <v>174</v>
      </c>
      <c r="B184" s="75" t="s">
        <v>108</v>
      </c>
      <c r="C184" s="77" t="s">
        <v>1</v>
      </c>
      <c r="D184" s="58"/>
    </row>
    <row r="185" spans="1:4" x14ac:dyDescent="0.25">
      <c r="A185" s="75">
        <f t="shared" si="7"/>
        <v>175</v>
      </c>
      <c r="B185" s="75" t="s">
        <v>109</v>
      </c>
      <c r="C185" s="77" t="s">
        <v>1</v>
      </c>
      <c r="D185" s="58"/>
    </row>
    <row r="186" spans="1:4" x14ac:dyDescent="0.25">
      <c r="A186" s="195" t="s">
        <v>71</v>
      </c>
      <c r="B186" s="196"/>
      <c r="C186" s="197"/>
      <c r="D186" s="72"/>
    </row>
    <row r="187" spans="1:4" x14ac:dyDescent="0.25">
      <c r="A187" s="72">
        <f>A185+1</f>
        <v>176</v>
      </c>
      <c r="B187" s="72" t="s">
        <v>43</v>
      </c>
      <c r="C187" s="56" t="s">
        <v>1</v>
      </c>
      <c r="D187" s="57"/>
    </row>
    <row r="188" spans="1:4" x14ac:dyDescent="0.25">
      <c r="A188" s="72">
        <f>A187+1</f>
        <v>177</v>
      </c>
      <c r="B188" s="72" t="s">
        <v>82</v>
      </c>
      <c r="C188" s="56" t="s">
        <v>1</v>
      </c>
      <c r="D188" s="57"/>
    </row>
    <row r="189" spans="1:4" x14ac:dyDescent="0.25">
      <c r="A189" s="72">
        <f t="shared" ref="A189:A215" si="8">A188+1</f>
        <v>178</v>
      </c>
      <c r="B189" s="72" t="s">
        <v>110</v>
      </c>
      <c r="C189" s="56" t="s">
        <v>1</v>
      </c>
      <c r="D189" s="57"/>
    </row>
    <row r="190" spans="1:4" x14ac:dyDescent="0.25">
      <c r="A190" s="72">
        <f t="shared" si="8"/>
        <v>179</v>
      </c>
      <c r="B190" s="72" t="s">
        <v>84</v>
      </c>
      <c r="C190" s="56" t="s">
        <v>1</v>
      </c>
      <c r="D190" s="57"/>
    </row>
    <row r="191" spans="1:4" x14ac:dyDescent="0.25">
      <c r="A191" s="72">
        <f t="shared" si="8"/>
        <v>180</v>
      </c>
      <c r="B191" s="72" t="s">
        <v>85</v>
      </c>
      <c r="C191" s="56" t="s">
        <v>1</v>
      </c>
      <c r="D191" s="57"/>
    </row>
    <row r="192" spans="1:4" x14ac:dyDescent="0.25">
      <c r="A192" s="72">
        <f t="shared" si="8"/>
        <v>181</v>
      </c>
      <c r="B192" s="72" t="s">
        <v>86</v>
      </c>
      <c r="C192" s="56" t="s">
        <v>1</v>
      </c>
      <c r="D192" s="57"/>
    </row>
    <row r="193" spans="1:4" x14ac:dyDescent="0.25">
      <c r="A193" s="72">
        <f t="shared" si="8"/>
        <v>182</v>
      </c>
      <c r="B193" s="72" t="s">
        <v>87</v>
      </c>
      <c r="C193" s="56" t="s">
        <v>1</v>
      </c>
      <c r="D193" s="57"/>
    </row>
    <row r="194" spans="1:4" x14ac:dyDescent="0.25">
      <c r="A194" s="72">
        <f t="shared" si="8"/>
        <v>183</v>
      </c>
      <c r="B194" s="72" t="s">
        <v>88</v>
      </c>
      <c r="C194" s="56" t="s">
        <v>1</v>
      </c>
      <c r="D194" s="57"/>
    </row>
    <row r="195" spans="1:4" x14ac:dyDescent="0.25">
      <c r="A195" s="72">
        <f t="shared" si="8"/>
        <v>184</v>
      </c>
      <c r="B195" s="72" t="s">
        <v>89</v>
      </c>
      <c r="C195" s="56" t="s">
        <v>1</v>
      </c>
      <c r="D195" s="57"/>
    </row>
    <row r="196" spans="1:4" x14ac:dyDescent="0.25">
      <c r="A196" s="72">
        <f t="shared" si="8"/>
        <v>185</v>
      </c>
      <c r="B196" s="72" t="s">
        <v>90</v>
      </c>
      <c r="C196" s="56" t="s">
        <v>1</v>
      </c>
      <c r="D196" s="57"/>
    </row>
    <row r="197" spans="1:4" x14ac:dyDescent="0.25">
      <c r="A197" s="72">
        <f t="shared" si="8"/>
        <v>186</v>
      </c>
      <c r="B197" s="72" t="s">
        <v>91</v>
      </c>
      <c r="C197" s="56" t="s">
        <v>1</v>
      </c>
      <c r="D197" s="57"/>
    </row>
    <row r="198" spans="1:4" x14ac:dyDescent="0.25">
      <c r="A198" s="72">
        <f t="shared" si="8"/>
        <v>187</v>
      </c>
      <c r="B198" s="72" t="s">
        <v>92</v>
      </c>
      <c r="C198" s="56" t="s">
        <v>1</v>
      </c>
      <c r="D198" s="57"/>
    </row>
    <row r="199" spans="1:4" x14ac:dyDescent="0.25">
      <c r="A199" s="72">
        <f t="shared" si="8"/>
        <v>188</v>
      </c>
      <c r="B199" s="72" t="s">
        <v>93</v>
      </c>
      <c r="C199" s="56" t="s">
        <v>1</v>
      </c>
      <c r="D199" s="57"/>
    </row>
    <row r="200" spans="1:4" x14ac:dyDescent="0.25">
      <c r="A200" s="72">
        <f t="shared" si="8"/>
        <v>189</v>
      </c>
      <c r="B200" s="72" t="s">
        <v>94</v>
      </c>
      <c r="C200" s="56" t="s">
        <v>1</v>
      </c>
      <c r="D200" s="57"/>
    </row>
    <row r="201" spans="1:4" x14ac:dyDescent="0.25">
      <c r="A201" s="72">
        <f t="shared" si="8"/>
        <v>190</v>
      </c>
      <c r="B201" s="72" t="s">
        <v>95</v>
      </c>
      <c r="C201" s="56" t="s">
        <v>1</v>
      </c>
      <c r="D201" s="57"/>
    </row>
    <row r="202" spans="1:4" x14ac:dyDescent="0.25">
      <c r="A202" s="72">
        <f t="shared" si="8"/>
        <v>191</v>
      </c>
      <c r="B202" s="72" t="s">
        <v>96</v>
      </c>
      <c r="C202" s="56" t="s">
        <v>1</v>
      </c>
      <c r="D202" s="57"/>
    </row>
    <row r="203" spans="1:4" x14ac:dyDescent="0.25">
      <c r="A203" s="72">
        <f t="shared" si="8"/>
        <v>192</v>
      </c>
      <c r="B203" s="72" t="s">
        <v>97</v>
      </c>
      <c r="C203" s="56" t="s">
        <v>1</v>
      </c>
      <c r="D203" s="57"/>
    </row>
    <row r="204" spans="1:4" x14ac:dyDescent="0.25">
      <c r="A204" s="72">
        <f t="shared" si="8"/>
        <v>193</v>
      </c>
      <c r="B204" s="72" t="s">
        <v>98</v>
      </c>
      <c r="C204" s="56" t="s">
        <v>1</v>
      </c>
      <c r="D204" s="57"/>
    </row>
    <row r="205" spans="1:4" x14ac:dyDescent="0.25">
      <c r="A205" s="72">
        <f t="shared" si="8"/>
        <v>194</v>
      </c>
      <c r="B205" s="72" t="s">
        <v>99</v>
      </c>
      <c r="C205" s="56" t="s">
        <v>1</v>
      </c>
      <c r="D205" s="57"/>
    </row>
    <row r="206" spans="1:4" x14ac:dyDescent="0.25">
      <c r="A206" s="72">
        <f t="shared" si="8"/>
        <v>195</v>
      </c>
      <c r="B206" s="72" t="s">
        <v>100</v>
      </c>
      <c r="C206" s="56" t="s">
        <v>1</v>
      </c>
      <c r="D206" s="57"/>
    </row>
    <row r="207" spans="1:4" x14ac:dyDescent="0.25">
      <c r="A207" s="72">
        <f t="shared" si="8"/>
        <v>196</v>
      </c>
      <c r="B207" s="72" t="s">
        <v>101</v>
      </c>
      <c r="C207" s="56" t="s">
        <v>1</v>
      </c>
      <c r="D207" s="57"/>
    </row>
    <row r="208" spans="1:4" x14ac:dyDescent="0.25">
      <c r="A208" s="72">
        <f t="shared" si="8"/>
        <v>197</v>
      </c>
      <c r="B208" s="72" t="s">
        <v>102</v>
      </c>
      <c r="C208" s="56" t="s">
        <v>1</v>
      </c>
      <c r="D208" s="57"/>
    </row>
    <row r="209" spans="1:4" x14ac:dyDescent="0.25">
      <c r="A209" s="72">
        <f t="shared" si="8"/>
        <v>198</v>
      </c>
      <c r="B209" s="72" t="s">
        <v>103</v>
      </c>
      <c r="C209" s="56" t="s">
        <v>1</v>
      </c>
      <c r="D209" s="57"/>
    </row>
    <row r="210" spans="1:4" x14ac:dyDescent="0.25">
      <c r="A210" s="72">
        <f t="shared" si="8"/>
        <v>199</v>
      </c>
      <c r="B210" s="72" t="s">
        <v>104</v>
      </c>
      <c r="C210" s="56" t="s">
        <v>1</v>
      </c>
      <c r="D210" s="57"/>
    </row>
    <row r="211" spans="1:4" x14ac:dyDescent="0.25">
      <c r="A211" s="72">
        <f t="shared" si="8"/>
        <v>200</v>
      </c>
      <c r="B211" s="72" t="s">
        <v>105</v>
      </c>
      <c r="C211" s="56" t="s">
        <v>1</v>
      </c>
      <c r="D211" s="57"/>
    </row>
    <row r="212" spans="1:4" x14ac:dyDescent="0.25">
      <c r="A212" s="72">
        <f t="shared" si="8"/>
        <v>201</v>
      </c>
      <c r="B212" s="72" t="s">
        <v>106</v>
      </c>
      <c r="C212" s="56" t="s">
        <v>1</v>
      </c>
      <c r="D212" s="57"/>
    </row>
    <row r="213" spans="1:4" x14ac:dyDescent="0.25">
      <c r="A213" s="72">
        <f t="shared" si="8"/>
        <v>202</v>
      </c>
      <c r="B213" s="72" t="s">
        <v>107</v>
      </c>
      <c r="C213" s="56" t="s">
        <v>1</v>
      </c>
      <c r="D213" s="57"/>
    </row>
    <row r="214" spans="1:4" x14ac:dyDescent="0.25">
      <c r="A214" s="72">
        <f t="shared" si="8"/>
        <v>203</v>
      </c>
      <c r="B214" s="72" t="s">
        <v>108</v>
      </c>
      <c r="C214" s="56" t="s">
        <v>1</v>
      </c>
      <c r="D214" s="57"/>
    </row>
    <row r="215" spans="1:4" x14ac:dyDescent="0.25">
      <c r="A215" s="72">
        <f t="shared" si="8"/>
        <v>204</v>
      </c>
      <c r="B215" s="72" t="s">
        <v>109</v>
      </c>
      <c r="C215" s="56" t="s">
        <v>1</v>
      </c>
      <c r="D215" s="57"/>
    </row>
    <row r="216" spans="1:4" ht="30" hidden="1" customHeight="1" x14ac:dyDescent="0.25">
      <c r="A216" s="83" t="s">
        <v>111</v>
      </c>
      <c r="B216" s="194" t="s">
        <v>314</v>
      </c>
      <c r="C216" s="193"/>
      <c r="D216" s="59">
        <f>SUM(D13:D36)</f>
        <v>0</v>
      </c>
    </row>
    <row r="217" spans="1:4" ht="30" hidden="1" customHeight="1" x14ac:dyDescent="0.25">
      <c r="A217" s="83" t="s">
        <v>112</v>
      </c>
      <c r="B217" s="192" t="s">
        <v>113</v>
      </c>
      <c r="C217" s="193"/>
      <c r="D217" s="60">
        <f>kalkulacja!$F$15</f>
        <v>0.3</v>
      </c>
    </row>
    <row r="218" spans="1:4" ht="30" hidden="1" customHeight="1" x14ac:dyDescent="0.25">
      <c r="A218" s="83" t="s">
        <v>114</v>
      </c>
      <c r="B218" s="192" t="s">
        <v>115</v>
      </c>
      <c r="C218" s="193"/>
      <c r="D218" s="59">
        <f>D217*D216</f>
        <v>0</v>
      </c>
    </row>
    <row r="219" spans="1:4" ht="30" hidden="1" customHeight="1" x14ac:dyDescent="0.25">
      <c r="A219" s="83" t="s">
        <v>116</v>
      </c>
      <c r="B219" s="192" t="s">
        <v>275</v>
      </c>
      <c r="C219" s="193"/>
      <c r="D219" s="59">
        <f>D4+D218</f>
        <v>0</v>
      </c>
    </row>
    <row r="220" spans="1:4" ht="30" hidden="1" customHeight="1" x14ac:dyDescent="0.25">
      <c r="A220" s="83" t="s">
        <v>117</v>
      </c>
      <c r="B220" s="192" t="s">
        <v>276</v>
      </c>
      <c r="C220" s="193"/>
      <c r="D220" s="61">
        <f>kalkulacja!$C$15</f>
        <v>2</v>
      </c>
    </row>
    <row r="221" spans="1:4" ht="30" hidden="1" customHeight="1" x14ac:dyDescent="0.25">
      <c r="A221" s="83" t="s">
        <v>118</v>
      </c>
      <c r="B221" s="192" t="s">
        <v>277</v>
      </c>
      <c r="C221" s="193"/>
      <c r="D221" s="59">
        <f>D220*D219</f>
        <v>0</v>
      </c>
    </row>
    <row r="222" spans="1:4" ht="30" hidden="1" customHeight="1" x14ac:dyDescent="0.25">
      <c r="A222" s="89" t="s">
        <v>119</v>
      </c>
      <c r="B222" s="185" t="s">
        <v>315</v>
      </c>
      <c r="C222" s="186"/>
      <c r="D222" s="62">
        <f>SUM(D38:D66)</f>
        <v>0</v>
      </c>
    </row>
    <row r="223" spans="1:4" ht="30" hidden="1" customHeight="1" x14ac:dyDescent="0.25">
      <c r="A223" s="89" t="s">
        <v>120</v>
      </c>
      <c r="B223" s="187" t="s">
        <v>113</v>
      </c>
      <c r="C223" s="186"/>
      <c r="D223" s="63">
        <f>kalkulacja!$F$16</f>
        <v>0.3</v>
      </c>
    </row>
    <row r="224" spans="1:4" ht="30" hidden="1" customHeight="1" x14ac:dyDescent="0.25">
      <c r="A224" s="89" t="s">
        <v>121</v>
      </c>
      <c r="B224" s="187" t="s">
        <v>122</v>
      </c>
      <c r="C224" s="186"/>
      <c r="D224" s="62">
        <f>D222*D223</f>
        <v>0</v>
      </c>
    </row>
    <row r="225" spans="1:4" ht="30" hidden="1" customHeight="1" x14ac:dyDescent="0.25">
      <c r="A225" s="89" t="s">
        <v>123</v>
      </c>
      <c r="B225" s="187" t="s">
        <v>278</v>
      </c>
      <c r="C225" s="186"/>
      <c r="D225" s="62">
        <f>D5+D224</f>
        <v>0</v>
      </c>
    </row>
    <row r="226" spans="1:4" ht="30" hidden="1" customHeight="1" x14ac:dyDescent="0.25">
      <c r="A226" s="89" t="s">
        <v>124</v>
      </c>
      <c r="B226" s="187" t="s">
        <v>279</v>
      </c>
      <c r="C226" s="186"/>
      <c r="D226" s="64">
        <f>kalkulacja!$C$16</f>
        <v>2</v>
      </c>
    </row>
    <row r="227" spans="1:4" ht="30" hidden="1" customHeight="1" x14ac:dyDescent="0.25">
      <c r="A227" s="89" t="s">
        <v>125</v>
      </c>
      <c r="B227" s="187" t="s">
        <v>280</v>
      </c>
      <c r="C227" s="186"/>
      <c r="D227" s="62">
        <f>D226*D225</f>
        <v>0</v>
      </c>
    </row>
    <row r="228" spans="1:4" ht="30" hidden="1" customHeight="1" x14ac:dyDescent="0.25">
      <c r="A228" s="83" t="s">
        <v>126</v>
      </c>
      <c r="B228" s="194" t="s">
        <v>316</v>
      </c>
      <c r="C228" s="193"/>
      <c r="D228" s="59">
        <f>SUM(D68:D96)</f>
        <v>0</v>
      </c>
    </row>
    <row r="229" spans="1:4" ht="30" hidden="1" customHeight="1" x14ac:dyDescent="0.25">
      <c r="A229" s="83" t="s">
        <v>127</v>
      </c>
      <c r="B229" s="192" t="s">
        <v>113</v>
      </c>
      <c r="C229" s="193"/>
      <c r="D229" s="60">
        <f>kalkulacja!$F$17</f>
        <v>0.3</v>
      </c>
    </row>
    <row r="230" spans="1:4" ht="30" hidden="1" customHeight="1" x14ac:dyDescent="0.25">
      <c r="A230" s="83" t="s">
        <v>128</v>
      </c>
      <c r="B230" s="192" t="s">
        <v>129</v>
      </c>
      <c r="C230" s="193"/>
      <c r="D230" s="59">
        <f>D228*D229</f>
        <v>0</v>
      </c>
    </row>
    <row r="231" spans="1:4" ht="30" hidden="1" customHeight="1" x14ac:dyDescent="0.25">
      <c r="A231" s="83" t="s">
        <v>130</v>
      </c>
      <c r="B231" s="192" t="s">
        <v>296</v>
      </c>
      <c r="C231" s="193"/>
      <c r="D231" s="59">
        <f>D6+D230</f>
        <v>0</v>
      </c>
    </row>
    <row r="232" spans="1:4" ht="30" hidden="1" customHeight="1" x14ac:dyDescent="0.25">
      <c r="A232" s="83" t="s">
        <v>131</v>
      </c>
      <c r="B232" s="192" t="s">
        <v>187</v>
      </c>
      <c r="C232" s="193"/>
      <c r="D232" s="61">
        <f>kalkulacja!$C$17</f>
        <v>4</v>
      </c>
    </row>
    <row r="233" spans="1:4" ht="30" hidden="1" customHeight="1" x14ac:dyDescent="0.25">
      <c r="A233" s="83" t="s">
        <v>132</v>
      </c>
      <c r="B233" s="192" t="s">
        <v>297</v>
      </c>
      <c r="C233" s="193"/>
      <c r="D233" s="59">
        <f>D232*D231</f>
        <v>0</v>
      </c>
    </row>
    <row r="234" spans="1:4" ht="30" hidden="1" customHeight="1" x14ac:dyDescent="0.25">
      <c r="A234" s="89" t="s">
        <v>133</v>
      </c>
      <c r="B234" s="185" t="s">
        <v>317</v>
      </c>
      <c r="C234" s="186"/>
      <c r="D234" s="62">
        <f>SUM(D98:D126)</f>
        <v>0</v>
      </c>
    </row>
    <row r="235" spans="1:4" ht="30" hidden="1" customHeight="1" x14ac:dyDescent="0.25">
      <c r="A235" s="89" t="s">
        <v>134</v>
      </c>
      <c r="B235" s="187" t="s">
        <v>113</v>
      </c>
      <c r="C235" s="186"/>
      <c r="D235" s="63">
        <f>kalkulacja!$F$18</f>
        <v>0.3</v>
      </c>
    </row>
    <row r="236" spans="1:4" ht="30" hidden="1" customHeight="1" x14ac:dyDescent="0.25">
      <c r="A236" s="89" t="s">
        <v>135</v>
      </c>
      <c r="B236" s="187" t="s">
        <v>136</v>
      </c>
      <c r="C236" s="186"/>
      <c r="D236" s="62">
        <f>D235*D234</f>
        <v>0</v>
      </c>
    </row>
    <row r="237" spans="1:4" ht="30" hidden="1" customHeight="1" x14ac:dyDescent="0.25">
      <c r="A237" s="89" t="s">
        <v>137</v>
      </c>
      <c r="B237" s="187" t="s">
        <v>281</v>
      </c>
      <c r="C237" s="186"/>
      <c r="D237" s="62">
        <f>D7+D236</f>
        <v>0</v>
      </c>
    </row>
    <row r="238" spans="1:4" ht="30" hidden="1" customHeight="1" x14ac:dyDescent="0.25">
      <c r="A238" s="89" t="s">
        <v>138</v>
      </c>
      <c r="B238" s="187" t="s">
        <v>186</v>
      </c>
      <c r="C238" s="186"/>
      <c r="D238" s="64">
        <f>kalkulacja!$C$18</f>
        <v>3</v>
      </c>
    </row>
    <row r="239" spans="1:4" ht="30" hidden="1" customHeight="1" x14ac:dyDescent="0.25">
      <c r="A239" s="89" t="s">
        <v>139</v>
      </c>
      <c r="B239" s="187" t="s">
        <v>282</v>
      </c>
      <c r="C239" s="186"/>
      <c r="D239" s="62">
        <f>D238*D237</f>
        <v>0</v>
      </c>
    </row>
    <row r="240" spans="1:4" ht="30" hidden="1" customHeight="1" x14ac:dyDescent="0.25">
      <c r="A240" s="83" t="s">
        <v>140</v>
      </c>
      <c r="B240" s="194" t="s">
        <v>318</v>
      </c>
      <c r="C240" s="193"/>
      <c r="D240" s="59">
        <f>SUM(D128:D156)</f>
        <v>0</v>
      </c>
    </row>
    <row r="241" spans="1:4" ht="30" hidden="1" customHeight="1" x14ac:dyDescent="0.25">
      <c r="A241" s="83" t="s">
        <v>141</v>
      </c>
      <c r="B241" s="192" t="s">
        <v>113</v>
      </c>
      <c r="C241" s="193"/>
      <c r="D241" s="60">
        <f>kalkulacja!$F$19</f>
        <v>0.35</v>
      </c>
    </row>
    <row r="242" spans="1:4" ht="30" hidden="1" customHeight="1" x14ac:dyDescent="0.25">
      <c r="A242" s="83" t="s">
        <v>142</v>
      </c>
      <c r="B242" s="192" t="s">
        <v>143</v>
      </c>
      <c r="C242" s="193"/>
      <c r="D242" s="59">
        <f>D241*D240</f>
        <v>0</v>
      </c>
    </row>
    <row r="243" spans="1:4" ht="30" hidden="1" customHeight="1" x14ac:dyDescent="0.25">
      <c r="A243" s="83" t="s">
        <v>144</v>
      </c>
      <c r="B243" s="192" t="s">
        <v>283</v>
      </c>
      <c r="C243" s="193"/>
      <c r="D243" s="59">
        <f>D8+D242</f>
        <v>0</v>
      </c>
    </row>
    <row r="244" spans="1:4" ht="30" hidden="1" customHeight="1" x14ac:dyDescent="0.25">
      <c r="A244" s="83" t="s">
        <v>145</v>
      </c>
      <c r="B244" s="192" t="s">
        <v>284</v>
      </c>
      <c r="C244" s="193"/>
      <c r="D244" s="61">
        <f>kalkulacja!$C$19</f>
        <v>4</v>
      </c>
    </row>
    <row r="245" spans="1:4" ht="30" hidden="1" customHeight="1" x14ac:dyDescent="0.25">
      <c r="A245" s="83" t="s">
        <v>146</v>
      </c>
      <c r="B245" s="192" t="s">
        <v>285</v>
      </c>
      <c r="C245" s="193"/>
      <c r="D245" s="59">
        <f>D244*D243</f>
        <v>0</v>
      </c>
    </row>
    <row r="246" spans="1:4" ht="30" hidden="1" customHeight="1" x14ac:dyDescent="0.25">
      <c r="A246" s="90" t="s">
        <v>259</v>
      </c>
      <c r="B246" s="185" t="s">
        <v>319</v>
      </c>
      <c r="C246" s="186"/>
      <c r="D246" s="62">
        <f>SUM(D158:D185)</f>
        <v>0</v>
      </c>
    </row>
    <row r="247" spans="1:4" ht="30" hidden="1" customHeight="1" x14ac:dyDescent="0.25">
      <c r="A247" s="90" t="s">
        <v>260</v>
      </c>
      <c r="B247" s="187" t="s">
        <v>113</v>
      </c>
      <c r="C247" s="186"/>
      <c r="D247" s="63">
        <f>kalkulacja!$F$20</f>
        <v>0.4</v>
      </c>
    </row>
    <row r="248" spans="1:4" ht="30" hidden="1" customHeight="1" x14ac:dyDescent="0.25">
      <c r="A248" s="90" t="s">
        <v>261</v>
      </c>
      <c r="B248" s="187" t="s">
        <v>271</v>
      </c>
      <c r="C248" s="186"/>
      <c r="D248" s="62">
        <f>D247*D246</f>
        <v>0</v>
      </c>
    </row>
    <row r="249" spans="1:4" ht="30" hidden="1" customHeight="1" x14ac:dyDescent="0.25">
      <c r="A249" s="90" t="s">
        <v>262</v>
      </c>
      <c r="B249" s="187" t="s">
        <v>286</v>
      </c>
      <c r="C249" s="186"/>
      <c r="D249" s="62">
        <f>D9+D248</f>
        <v>0</v>
      </c>
    </row>
    <row r="250" spans="1:4" ht="30" hidden="1" customHeight="1" x14ac:dyDescent="0.25">
      <c r="A250" s="90" t="s">
        <v>263</v>
      </c>
      <c r="B250" s="187" t="s">
        <v>287</v>
      </c>
      <c r="C250" s="186"/>
      <c r="D250" s="64">
        <f>kalkulacja!$C$20</f>
        <v>4</v>
      </c>
    </row>
    <row r="251" spans="1:4" ht="30" hidden="1" customHeight="1" x14ac:dyDescent="0.25">
      <c r="A251" s="90" t="s">
        <v>264</v>
      </c>
      <c r="B251" s="187" t="s">
        <v>288</v>
      </c>
      <c r="C251" s="186"/>
      <c r="D251" s="62">
        <f>D250*D249</f>
        <v>0</v>
      </c>
    </row>
    <row r="252" spans="1:4" ht="30" hidden="1" customHeight="1" x14ac:dyDescent="0.25">
      <c r="A252" s="91" t="s">
        <v>265</v>
      </c>
      <c r="B252" s="188" t="s">
        <v>320</v>
      </c>
      <c r="C252" s="189"/>
      <c r="D252" s="59">
        <f>SUM(D187:D215)</f>
        <v>0</v>
      </c>
    </row>
    <row r="253" spans="1:4" ht="30" hidden="1" customHeight="1" x14ac:dyDescent="0.25">
      <c r="A253" s="91" t="s">
        <v>266</v>
      </c>
      <c r="B253" s="189" t="s">
        <v>113</v>
      </c>
      <c r="C253" s="189"/>
      <c r="D253" s="60">
        <f>kalkulacja!$F$21</f>
        <v>0.4</v>
      </c>
    </row>
    <row r="254" spans="1:4" ht="30" hidden="1" customHeight="1" x14ac:dyDescent="0.25">
      <c r="A254" s="91" t="s">
        <v>267</v>
      </c>
      <c r="B254" s="190" t="s">
        <v>272</v>
      </c>
      <c r="C254" s="191"/>
      <c r="D254" s="59">
        <f>D253*D252</f>
        <v>0</v>
      </c>
    </row>
    <row r="255" spans="1:4" ht="30" hidden="1" customHeight="1" x14ac:dyDescent="0.25">
      <c r="A255" s="91" t="s">
        <v>268</v>
      </c>
      <c r="B255" s="190" t="s">
        <v>273</v>
      </c>
      <c r="C255" s="191"/>
      <c r="D255" s="59">
        <f>D10+D254</f>
        <v>0</v>
      </c>
    </row>
    <row r="256" spans="1:4" ht="30" hidden="1" customHeight="1" x14ac:dyDescent="0.25">
      <c r="A256" s="91" t="s">
        <v>269</v>
      </c>
      <c r="B256" s="189" t="s">
        <v>147</v>
      </c>
      <c r="C256" s="189"/>
      <c r="D256" s="61">
        <f>kalkulacja!$C$21</f>
        <v>3</v>
      </c>
    </row>
    <row r="257" spans="1:4" ht="30" hidden="1" customHeight="1" x14ac:dyDescent="0.25">
      <c r="A257" s="91" t="s">
        <v>270</v>
      </c>
      <c r="B257" s="190" t="s">
        <v>274</v>
      </c>
      <c r="C257" s="191"/>
      <c r="D257" s="59">
        <f>D256*D255</f>
        <v>0</v>
      </c>
    </row>
    <row r="258" spans="1:4" ht="30" hidden="1" customHeight="1" x14ac:dyDescent="0.25">
      <c r="A258" s="183" t="s">
        <v>148</v>
      </c>
      <c r="B258" s="184"/>
      <c r="C258" s="184"/>
      <c r="D258" s="59">
        <f>D245+D239+D233+D227+D221+D251+D257</f>
        <v>0</v>
      </c>
    </row>
  </sheetData>
  <sheetProtection formatCells="0" formatColumns="0" formatRows="0" insertColumns="0" insertRows="0" insertHyperlinks="0" deleteColumns="0" deleteRows="0" sort="0" autoFilter="0" pivotTables="0"/>
  <mergeCells count="53">
    <mergeCell ref="A1:D1"/>
    <mergeCell ref="A3:C3"/>
    <mergeCell ref="A11:C11"/>
    <mergeCell ref="A67:C67"/>
    <mergeCell ref="A97:C97"/>
    <mergeCell ref="A127:C127"/>
    <mergeCell ref="A157:C157"/>
    <mergeCell ref="A186:C186"/>
    <mergeCell ref="A37:C37"/>
    <mergeCell ref="A12:C12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A258:C258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54:C254"/>
    <mergeCell ref="B255:C255"/>
    <mergeCell ref="B256:C256"/>
    <mergeCell ref="B257:C25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4"/>
  <sheetViews>
    <sheetView zoomScale="90" zoomScaleNormal="90" workbookViewId="0">
      <selection activeCell="G69" sqref="G69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183" t="s">
        <v>149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2" t="s">
        <v>80</v>
      </c>
      <c r="B3" s="203"/>
      <c r="C3" s="204"/>
      <c r="D3" s="71"/>
    </row>
    <row r="4" spans="1:4" x14ac:dyDescent="0.25">
      <c r="A4" s="72">
        <v>1</v>
      </c>
      <c r="B4" s="72" t="s">
        <v>72</v>
      </c>
      <c r="C4" s="56" t="s">
        <v>1</v>
      </c>
      <c r="D4" s="57"/>
    </row>
    <row r="5" spans="1:4" x14ac:dyDescent="0.25">
      <c r="A5" s="72">
        <v>2</v>
      </c>
      <c r="B5" s="110" t="s">
        <v>332</v>
      </c>
      <c r="C5" s="56" t="s">
        <v>1</v>
      </c>
      <c r="D5" s="57"/>
    </row>
    <row r="6" spans="1:4" x14ac:dyDescent="0.25">
      <c r="A6" s="195" t="s">
        <v>81</v>
      </c>
      <c r="B6" s="196"/>
      <c r="C6" s="197"/>
      <c r="D6" s="72"/>
    </row>
    <row r="7" spans="1:4" x14ac:dyDescent="0.25">
      <c r="A7" s="195" t="s">
        <v>72</v>
      </c>
      <c r="B7" s="196"/>
      <c r="C7" s="197"/>
      <c r="D7" s="72"/>
    </row>
    <row r="8" spans="1:4" x14ac:dyDescent="0.25">
      <c r="A8" s="72">
        <v>3</v>
      </c>
      <c r="B8" s="73" t="s">
        <v>150</v>
      </c>
      <c r="C8" s="56" t="s">
        <v>1</v>
      </c>
      <c r="D8" s="57"/>
    </row>
    <row r="9" spans="1:4" x14ac:dyDescent="0.25">
      <c r="A9" s="72">
        <v>4</v>
      </c>
      <c r="B9" s="73" t="s">
        <v>151</v>
      </c>
      <c r="C9" s="56" t="s">
        <v>1</v>
      </c>
      <c r="D9" s="57"/>
    </row>
    <row r="10" spans="1:4" x14ac:dyDescent="0.25">
      <c r="A10" s="72">
        <v>5</v>
      </c>
      <c r="B10" s="73" t="s">
        <v>152</v>
      </c>
      <c r="C10" s="56" t="s">
        <v>1</v>
      </c>
      <c r="D10" s="57"/>
    </row>
    <row r="11" spans="1:4" x14ac:dyDescent="0.25">
      <c r="A11" s="72">
        <v>6</v>
      </c>
      <c r="B11" s="73" t="s">
        <v>153</v>
      </c>
      <c r="C11" s="56" t="s">
        <v>1</v>
      </c>
      <c r="D11" s="57"/>
    </row>
    <row r="12" spans="1:4" x14ac:dyDescent="0.25">
      <c r="A12" s="72">
        <v>7</v>
      </c>
      <c r="B12" s="73" t="s">
        <v>154</v>
      </c>
      <c r="C12" s="56" t="s">
        <v>1</v>
      </c>
      <c r="D12" s="57"/>
    </row>
    <row r="13" spans="1:4" x14ac:dyDescent="0.25">
      <c r="A13" s="72">
        <v>8</v>
      </c>
      <c r="B13" s="73" t="s">
        <v>155</v>
      </c>
      <c r="C13" s="56" t="s">
        <v>1</v>
      </c>
      <c r="D13" s="57"/>
    </row>
    <row r="14" spans="1:4" x14ac:dyDescent="0.25">
      <c r="A14" s="72">
        <v>9</v>
      </c>
      <c r="B14" s="73" t="s">
        <v>156</v>
      </c>
      <c r="C14" s="56" t="s">
        <v>1</v>
      </c>
      <c r="D14" s="57"/>
    </row>
    <row r="15" spans="1:4" x14ac:dyDescent="0.25">
      <c r="A15" s="72">
        <v>10</v>
      </c>
      <c r="B15" s="73" t="s">
        <v>157</v>
      </c>
      <c r="C15" s="56" t="s">
        <v>1</v>
      </c>
      <c r="D15" s="57"/>
    </row>
    <row r="16" spans="1:4" x14ac:dyDescent="0.25">
      <c r="A16" s="72">
        <v>11</v>
      </c>
      <c r="B16" s="73" t="s">
        <v>158</v>
      </c>
      <c r="C16" s="56" t="s">
        <v>1</v>
      </c>
      <c r="D16" s="57"/>
    </row>
    <row r="17" spans="1:4" x14ac:dyDescent="0.25">
      <c r="A17" s="72">
        <v>12</v>
      </c>
      <c r="B17" s="73" t="s">
        <v>159</v>
      </c>
      <c r="C17" s="56" t="s">
        <v>1</v>
      </c>
      <c r="D17" s="57"/>
    </row>
    <row r="18" spans="1:4" x14ac:dyDescent="0.25">
      <c r="A18" s="72">
        <v>13</v>
      </c>
      <c r="B18" s="73" t="s">
        <v>160</v>
      </c>
      <c r="C18" s="56" t="s">
        <v>1</v>
      </c>
      <c r="D18" s="57"/>
    </row>
    <row r="19" spans="1:4" x14ac:dyDescent="0.25">
      <c r="A19" s="72">
        <v>14</v>
      </c>
      <c r="B19" s="73" t="s">
        <v>161</v>
      </c>
      <c r="C19" s="56" t="s">
        <v>1</v>
      </c>
      <c r="D19" s="57"/>
    </row>
    <row r="20" spans="1:4" x14ac:dyDescent="0.25">
      <c r="A20" s="72">
        <v>15</v>
      </c>
      <c r="B20" s="73" t="s">
        <v>162</v>
      </c>
      <c r="C20" s="56" t="s">
        <v>1</v>
      </c>
      <c r="D20" s="57"/>
    </row>
    <row r="21" spans="1:4" x14ac:dyDescent="0.25">
      <c r="A21" s="72">
        <v>16</v>
      </c>
      <c r="B21" s="73" t="s">
        <v>163</v>
      </c>
      <c r="C21" s="56" t="s">
        <v>1</v>
      </c>
      <c r="D21" s="57"/>
    </row>
    <row r="22" spans="1:4" x14ac:dyDescent="0.25">
      <c r="A22" s="72">
        <v>17</v>
      </c>
      <c r="B22" s="73" t="s">
        <v>164</v>
      </c>
      <c r="C22" s="56" t="s">
        <v>1</v>
      </c>
      <c r="D22" s="57"/>
    </row>
    <row r="23" spans="1:4" x14ac:dyDescent="0.25">
      <c r="A23" s="72">
        <v>18</v>
      </c>
      <c r="B23" s="73" t="s">
        <v>165</v>
      </c>
      <c r="C23" s="56" t="s">
        <v>1</v>
      </c>
      <c r="D23" s="57"/>
    </row>
    <row r="24" spans="1:4" x14ac:dyDescent="0.25">
      <c r="A24" s="72">
        <v>19</v>
      </c>
      <c r="B24" s="73" t="s">
        <v>166</v>
      </c>
      <c r="C24" s="56" t="s">
        <v>1</v>
      </c>
      <c r="D24" s="57"/>
    </row>
    <row r="25" spans="1:4" x14ac:dyDescent="0.25">
      <c r="A25" s="72">
        <v>20</v>
      </c>
      <c r="B25" s="73" t="s">
        <v>167</v>
      </c>
      <c r="C25" s="56" t="s">
        <v>1</v>
      </c>
      <c r="D25" s="57"/>
    </row>
    <row r="26" spans="1:4" x14ac:dyDescent="0.25">
      <c r="A26" s="72">
        <v>21</v>
      </c>
      <c r="B26" s="73" t="s">
        <v>168</v>
      </c>
      <c r="C26" s="56" t="s">
        <v>1</v>
      </c>
      <c r="D26" s="57"/>
    </row>
    <row r="27" spans="1:4" x14ac:dyDescent="0.25">
      <c r="A27" s="72">
        <v>22</v>
      </c>
      <c r="B27" s="73" t="s">
        <v>169</v>
      </c>
      <c r="C27" s="56" t="s">
        <v>1</v>
      </c>
      <c r="D27" s="57"/>
    </row>
    <row r="28" spans="1:4" x14ac:dyDescent="0.25">
      <c r="A28" s="72">
        <v>23</v>
      </c>
      <c r="B28" s="73" t="s">
        <v>170</v>
      </c>
      <c r="C28" s="56" t="s">
        <v>1</v>
      </c>
      <c r="D28" s="57"/>
    </row>
    <row r="29" spans="1:4" x14ac:dyDescent="0.25">
      <c r="A29" s="72">
        <v>24</v>
      </c>
      <c r="B29" s="73" t="s">
        <v>171</v>
      </c>
      <c r="C29" s="56" t="s">
        <v>1</v>
      </c>
      <c r="D29" s="57"/>
    </row>
    <row r="30" spans="1:4" x14ac:dyDescent="0.25">
      <c r="A30" s="72">
        <v>25</v>
      </c>
      <c r="B30" s="73" t="s">
        <v>172</v>
      </c>
      <c r="C30" s="56" t="s">
        <v>1</v>
      </c>
      <c r="D30" s="57"/>
    </row>
    <row r="31" spans="1:4" x14ac:dyDescent="0.25">
      <c r="A31" s="72">
        <v>26</v>
      </c>
      <c r="B31" s="73" t="s">
        <v>173</v>
      </c>
      <c r="C31" s="56" t="s">
        <v>1</v>
      </c>
      <c r="D31" s="57"/>
    </row>
    <row r="32" spans="1:4" x14ac:dyDescent="0.25">
      <c r="A32" s="72">
        <v>27</v>
      </c>
      <c r="B32" s="73" t="s">
        <v>174</v>
      </c>
      <c r="C32" s="56" t="s">
        <v>1</v>
      </c>
      <c r="D32" s="57"/>
    </row>
    <row r="33" spans="1:4" x14ac:dyDescent="0.25">
      <c r="A33" s="72">
        <v>28</v>
      </c>
      <c r="B33" s="73" t="s">
        <v>175</v>
      </c>
      <c r="C33" s="56" t="s">
        <v>1</v>
      </c>
      <c r="D33" s="57"/>
    </row>
    <row r="34" spans="1:4" x14ac:dyDescent="0.25">
      <c r="A34" s="72">
        <v>29</v>
      </c>
      <c r="B34" s="73" t="s">
        <v>176</v>
      </c>
      <c r="C34" s="56" t="s">
        <v>1</v>
      </c>
      <c r="D34" s="57"/>
    </row>
    <row r="35" spans="1:4" x14ac:dyDescent="0.25">
      <c r="A35" s="72">
        <v>30</v>
      </c>
      <c r="B35" s="73" t="s">
        <v>177</v>
      </c>
      <c r="C35" s="56" t="s">
        <v>1</v>
      </c>
      <c r="D35" s="57"/>
    </row>
    <row r="36" spans="1:4" x14ac:dyDescent="0.25">
      <c r="A36" s="206" t="s">
        <v>332</v>
      </c>
      <c r="B36" s="196"/>
      <c r="C36" s="197"/>
      <c r="D36" s="72"/>
    </row>
    <row r="37" spans="1:4" x14ac:dyDescent="0.25">
      <c r="A37" s="72">
        <v>31</v>
      </c>
      <c r="B37" s="73" t="s">
        <v>333</v>
      </c>
      <c r="C37" s="56" t="s">
        <v>1</v>
      </c>
      <c r="D37" s="57"/>
    </row>
    <row r="38" spans="1:4" x14ac:dyDescent="0.25">
      <c r="A38" s="72">
        <v>32</v>
      </c>
      <c r="B38" s="73" t="s">
        <v>334</v>
      </c>
      <c r="C38" s="56" t="s">
        <v>1</v>
      </c>
      <c r="D38" s="57"/>
    </row>
    <row r="39" spans="1:4" x14ac:dyDescent="0.25">
      <c r="A39" s="72">
        <v>33</v>
      </c>
      <c r="B39" s="73" t="s">
        <v>335</v>
      </c>
      <c r="C39" s="56" t="s">
        <v>1</v>
      </c>
      <c r="D39" s="57"/>
    </row>
    <row r="40" spans="1:4" x14ac:dyDescent="0.25">
      <c r="A40" s="72">
        <v>34</v>
      </c>
      <c r="B40" s="73" t="s">
        <v>336</v>
      </c>
      <c r="C40" s="56" t="s">
        <v>1</v>
      </c>
      <c r="D40" s="57"/>
    </row>
    <row r="41" spans="1:4" x14ac:dyDescent="0.25">
      <c r="A41" s="72">
        <v>35</v>
      </c>
      <c r="B41" s="73" t="s">
        <v>337</v>
      </c>
      <c r="C41" s="56" t="s">
        <v>1</v>
      </c>
      <c r="D41" s="57"/>
    </row>
    <row r="42" spans="1:4" x14ac:dyDescent="0.25">
      <c r="A42" s="72">
        <v>36</v>
      </c>
      <c r="B42" s="73" t="s">
        <v>338</v>
      </c>
      <c r="C42" s="56" t="s">
        <v>1</v>
      </c>
      <c r="D42" s="57"/>
    </row>
    <row r="43" spans="1:4" x14ac:dyDescent="0.25">
      <c r="A43" s="72">
        <v>37</v>
      </c>
      <c r="B43" s="73" t="s">
        <v>339</v>
      </c>
      <c r="C43" s="56" t="s">
        <v>1</v>
      </c>
      <c r="D43" s="57"/>
    </row>
    <row r="44" spans="1:4" x14ac:dyDescent="0.25">
      <c r="A44" s="72">
        <v>38</v>
      </c>
      <c r="B44" s="73" t="s">
        <v>340</v>
      </c>
      <c r="C44" s="56" t="s">
        <v>1</v>
      </c>
      <c r="D44" s="57"/>
    </row>
    <row r="45" spans="1:4" x14ac:dyDescent="0.25">
      <c r="A45" s="72">
        <v>39</v>
      </c>
      <c r="B45" s="73" t="s">
        <v>341</v>
      </c>
      <c r="C45" s="56" t="s">
        <v>1</v>
      </c>
      <c r="D45" s="57"/>
    </row>
    <row r="46" spans="1:4" x14ac:dyDescent="0.25">
      <c r="A46" s="72">
        <v>40</v>
      </c>
      <c r="B46" s="73" t="s">
        <v>342</v>
      </c>
      <c r="C46" s="56" t="s">
        <v>1</v>
      </c>
      <c r="D46" s="57"/>
    </row>
    <row r="47" spans="1:4" x14ac:dyDescent="0.25">
      <c r="A47" s="72">
        <v>41</v>
      </c>
      <c r="B47" s="73" t="s">
        <v>343</v>
      </c>
      <c r="C47" s="56" t="s">
        <v>1</v>
      </c>
      <c r="D47" s="57"/>
    </row>
    <row r="48" spans="1:4" x14ac:dyDescent="0.25">
      <c r="A48" s="72">
        <v>42</v>
      </c>
      <c r="B48" s="73" t="s">
        <v>344</v>
      </c>
      <c r="C48" s="56" t="s">
        <v>1</v>
      </c>
      <c r="D48" s="57"/>
    </row>
    <row r="49" spans="1:4" x14ac:dyDescent="0.25">
      <c r="A49" s="72">
        <v>43</v>
      </c>
      <c r="B49" s="73" t="s">
        <v>345</v>
      </c>
      <c r="C49" s="56" t="s">
        <v>1</v>
      </c>
      <c r="D49" s="57"/>
    </row>
    <row r="50" spans="1:4" x14ac:dyDescent="0.25">
      <c r="A50" s="72">
        <v>44</v>
      </c>
      <c r="B50" s="73" t="s">
        <v>346</v>
      </c>
      <c r="C50" s="56" t="s">
        <v>1</v>
      </c>
      <c r="D50" s="57"/>
    </row>
    <row r="51" spans="1:4" x14ac:dyDescent="0.25">
      <c r="A51" s="72">
        <v>45</v>
      </c>
      <c r="B51" s="73" t="s">
        <v>347</v>
      </c>
      <c r="C51" s="56" t="s">
        <v>1</v>
      </c>
      <c r="D51" s="57"/>
    </row>
    <row r="52" spans="1:4" x14ac:dyDescent="0.25">
      <c r="A52" s="72">
        <v>46</v>
      </c>
      <c r="B52" s="73" t="s">
        <v>348</v>
      </c>
      <c r="C52" s="56" t="s">
        <v>1</v>
      </c>
      <c r="D52" s="57"/>
    </row>
    <row r="53" spans="1:4" x14ac:dyDescent="0.25">
      <c r="A53" s="72">
        <v>47</v>
      </c>
      <c r="B53" s="73" t="s">
        <v>349</v>
      </c>
      <c r="C53" s="56" t="s">
        <v>1</v>
      </c>
      <c r="D53" s="57"/>
    </row>
    <row r="54" spans="1:4" x14ac:dyDescent="0.25">
      <c r="A54" s="72">
        <v>48</v>
      </c>
      <c r="B54" s="73" t="s">
        <v>350</v>
      </c>
      <c r="C54" s="56" t="s">
        <v>1</v>
      </c>
      <c r="D54" s="57"/>
    </row>
    <row r="55" spans="1:4" x14ac:dyDescent="0.25">
      <c r="A55" s="72">
        <v>49</v>
      </c>
      <c r="B55" s="73" t="s">
        <v>351</v>
      </c>
      <c r="C55" s="56" t="s">
        <v>1</v>
      </c>
      <c r="D55" s="57"/>
    </row>
    <row r="56" spans="1:4" x14ac:dyDescent="0.25">
      <c r="A56" s="72">
        <v>50</v>
      </c>
      <c r="B56" s="73" t="s">
        <v>352</v>
      </c>
      <c r="C56" s="56" t="s">
        <v>1</v>
      </c>
      <c r="D56" s="57"/>
    </row>
    <row r="57" spans="1:4" x14ac:dyDescent="0.25">
      <c r="A57" s="72">
        <v>51</v>
      </c>
      <c r="B57" s="73" t="s">
        <v>353</v>
      </c>
      <c r="C57" s="56" t="s">
        <v>1</v>
      </c>
      <c r="D57" s="57"/>
    </row>
    <row r="58" spans="1:4" x14ac:dyDescent="0.25">
      <c r="A58" s="72">
        <v>52</v>
      </c>
      <c r="B58" s="73" t="s">
        <v>354</v>
      </c>
      <c r="C58" s="56" t="s">
        <v>1</v>
      </c>
      <c r="D58" s="57"/>
    </row>
    <row r="59" spans="1:4" x14ac:dyDescent="0.25">
      <c r="A59" s="72">
        <v>53</v>
      </c>
      <c r="B59" s="73" t="s">
        <v>355</v>
      </c>
      <c r="C59" s="56" t="s">
        <v>1</v>
      </c>
      <c r="D59" s="57"/>
    </row>
    <row r="60" spans="1:4" x14ac:dyDescent="0.25">
      <c r="A60" s="72">
        <v>54</v>
      </c>
      <c r="B60" s="73" t="s">
        <v>356</v>
      </c>
      <c r="C60" s="56" t="s">
        <v>1</v>
      </c>
      <c r="D60" s="57"/>
    </row>
    <row r="61" spans="1:4" x14ac:dyDescent="0.25">
      <c r="A61" s="72">
        <v>55</v>
      </c>
      <c r="B61" s="73" t="s">
        <v>357</v>
      </c>
      <c r="C61" s="56" t="s">
        <v>1</v>
      </c>
      <c r="D61" s="57"/>
    </row>
    <row r="62" spans="1:4" x14ac:dyDescent="0.25">
      <c r="A62" s="72">
        <v>56</v>
      </c>
      <c r="B62" s="73" t="s">
        <v>358</v>
      </c>
      <c r="C62" s="56" t="s">
        <v>1</v>
      </c>
      <c r="D62" s="57"/>
    </row>
    <row r="63" spans="1:4" x14ac:dyDescent="0.25">
      <c r="A63" s="72">
        <v>57</v>
      </c>
      <c r="B63" s="73" t="s">
        <v>359</v>
      </c>
      <c r="C63" s="56" t="s">
        <v>1</v>
      </c>
      <c r="D63" s="57"/>
    </row>
    <row r="64" spans="1:4" x14ac:dyDescent="0.25">
      <c r="A64" s="72">
        <v>58</v>
      </c>
      <c r="B64" s="73" t="s">
        <v>360</v>
      </c>
      <c r="C64" s="56" t="s">
        <v>1</v>
      </c>
      <c r="D64" s="57"/>
    </row>
  </sheetData>
  <sheetProtection formatCells="0" formatColumns="0" formatRows="0" insertColumns="0" insertRows="0" insertHyperlinks="0" deleteColumns="0" deleteRows="0" sort="0" autoFilter="0" pivotTables="0"/>
  <mergeCells count="5">
    <mergeCell ref="A36:C36"/>
    <mergeCell ref="A7:C7"/>
    <mergeCell ref="A1:D1"/>
    <mergeCell ref="A3:C3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7"/>
  <sheetViews>
    <sheetView topLeftCell="A75" zoomScale="90" zoomScaleNormal="90" workbookViewId="0">
      <selection activeCell="F94" sqref="F94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183" t="s">
        <v>178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8" t="s">
        <v>80</v>
      </c>
      <c r="B3" s="208"/>
      <c r="C3" s="208"/>
      <c r="D3" s="208"/>
    </row>
    <row r="4" spans="1:4" x14ac:dyDescent="0.25">
      <c r="A4" s="72">
        <v>1</v>
      </c>
      <c r="B4" s="72" t="s">
        <v>73</v>
      </c>
      <c r="C4" s="56" t="s">
        <v>1</v>
      </c>
      <c r="D4" s="57"/>
    </row>
    <row r="5" spans="1:4" x14ac:dyDescent="0.25">
      <c r="A5" s="72">
        <v>2</v>
      </c>
      <c r="B5" s="109" t="s">
        <v>326</v>
      </c>
      <c r="C5" s="56"/>
      <c r="D5" s="57"/>
    </row>
    <row r="6" spans="1:4" x14ac:dyDescent="0.25">
      <c r="A6" s="72">
        <v>3</v>
      </c>
      <c r="B6" s="109" t="s">
        <v>327</v>
      </c>
      <c r="C6" s="56"/>
      <c r="D6" s="57"/>
    </row>
    <row r="7" spans="1:4" x14ac:dyDescent="0.25">
      <c r="A7" s="72">
        <v>4</v>
      </c>
      <c r="B7" s="109" t="s">
        <v>328</v>
      </c>
      <c r="C7" s="56"/>
      <c r="D7" s="57"/>
    </row>
    <row r="8" spans="1:4" x14ac:dyDescent="0.25">
      <c r="A8" s="195" t="s">
        <v>81</v>
      </c>
      <c r="B8" s="196"/>
      <c r="C8" s="197"/>
      <c r="D8" s="72"/>
    </row>
    <row r="9" spans="1:4" x14ac:dyDescent="0.25">
      <c r="A9" s="195" t="s">
        <v>73</v>
      </c>
      <c r="B9" s="196"/>
      <c r="C9" s="197"/>
      <c r="D9" s="72"/>
    </row>
    <row r="10" spans="1:4" x14ac:dyDescent="0.25">
      <c r="A10" s="72">
        <f>A7+1</f>
        <v>5</v>
      </c>
      <c r="B10" s="72" t="s">
        <v>20</v>
      </c>
      <c r="C10" s="56" t="s">
        <v>1</v>
      </c>
      <c r="D10" s="57"/>
    </row>
    <row r="11" spans="1:4" x14ac:dyDescent="0.25">
      <c r="A11" s="72">
        <f>A10+1</f>
        <v>6</v>
      </c>
      <c r="B11" s="72" t="s">
        <v>21</v>
      </c>
      <c r="C11" s="56" t="s">
        <v>1</v>
      </c>
      <c r="D11" s="57"/>
    </row>
    <row r="12" spans="1:4" x14ac:dyDescent="0.25">
      <c r="A12" s="72">
        <f t="shared" ref="A12:A31" si="0">A11+1</f>
        <v>7</v>
      </c>
      <c r="B12" s="72" t="s">
        <v>22</v>
      </c>
      <c r="C12" s="56" t="s">
        <v>1</v>
      </c>
      <c r="D12" s="57"/>
    </row>
    <row r="13" spans="1:4" x14ac:dyDescent="0.25">
      <c r="A13" s="72">
        <f t="shared" si="0"/>
        <v>8</v>
      </c>
      <c r="B13" s="72" t="s">
        <v>23</v>
      </c>
      <c r="C13" s="56" t="s">
        <v>1</v>
      </c>
      <c r="D13" s="57"/>
    </row>
    <row r="14" spans="1:4" x14ac:dyDescent="0.25">
      <c r="A14" s="72">
        <f t="shared" si="0"/>
        <v>9</v>
      </c>
      <c r="B14" s="72" t="s">
        <v>24</v>
      </c>
      <c r="C14" s="56" t="s">
        <v>1</v>
      </c>
      <c r="D14" s="57"/>
    </row>
    <row r="15" spans="1:4" x14ac:dyDescent="0.25">
      <c r="A15" s="72">
        <f t="shared" si="0"/>
        <v>10</v>
      </c>
      <c r="B15" s="72" t="s">
        <v>25</v>
      </c>
      <c r="C15" s="56" t="s">
        <v>1</v>
      </c>
      <c r="D15" s="57"/>
    </row>
    <row r="16" spans="1:4" x14ac:dyDescent="0.25">
      <c r="A16" s="72">
        <f t="shared" si="0"/>
        <v>11</v>
      </c>
      <c r="B16" s="72" t="s">
        <v>26</v>
      </c>
      <c r="C16" s="56" t="s">
        <v>1</v>
      </c>
      <c r="D16" s="57"/>
    </row>
    <row r="17" spans="1:4" x14ac:dyDescent="0.25">
      <c r="A17" s="72">
        <f t="shared" si="0"/>
        <v>12</v>
      </c>
      <c r="B17" s="72" t="s">
        <v>27</v>
      </c>
      <c r="C17" s="56" t="s">
        <v>1</v>
      </c>
      <c r="D17" s="57"/>
    </row>
    <row r="18" spans="1:4" x14ac:dyDescent="0.25">
      <c r="A18" s="72">
        <f t="shared" si="0"/>
        <v>13</v>
      </c>
      <c r="B18" s="72" t="s">
        <v>28</v>
      </c>
      <c r="C18" s="56" t="s">
        <v>1</v>
      </c>
      <c r="D18" s="57"/>
    </row>
    <row r="19" spans="1:4" x14ac:dyDescent="0.25">
      <c r="A19" s="72">
        <f t="shared" si="0"/>
        <v>14</v>
      </c>
      <c r="B19" s="72" t="s">
        <v>29</v>
      </c>
      <c r="C19" s="56" t="s">
        <v>1</v>
      </c>
      <c r="D19" s="57"/>
    </row>
    <row r="20" spans="1:4" x14ac:dyDescent="0.25">
      <c r="A20" s="72">
        <f t="shared" si="0"/>
        <v>15</v>
      </c>
      <c r="B20" s="72" t="s">
        <v>30</v>
      </c>
      <c r="C20" s="56" t="s">
        <v>1</v>
      </c>
      <c r="D20" s="57"/>
    </row>
    <row r="21" spans="1:4" x14ac:dyDescent="0.25">
      <c r="A21" s="72">
        <f t="shared" si="0"/>
        <v>16</v>
      </c>
      <c r="B21" s="109" t="s">
        <v>31</v>
      </c>
      <c r="C21" s="56" t="s">
        <v>1</v>
      </c>
      <c r="D21" s="57"/>
    </row>
    <row r="22" spans="1:4" x14ac:dyDescent="0.25">
      <c r="A22" s="72">
        <f t="shared" si="0"/>
        <v>17</v>
      </c>
      <c r="B22" s="72" t="s">
        <v>32</v>
      </c>
      <c r="C22" s="56" t="s">
        <v>1</v>
      </c>
      <c r="D22" s="57"/>
    </row>
    <row r="23" spans="1:4" x14ac:dyDescent="0.25">
      <c r="A23" s="72">
        <f t="shared" si="0"/>
        <v>18</v>
      </c>
      <c r="B23" s="72" t="s">
        <v>33</v>
      </c>
      <c r="C23" s="56" t="s">
        <v>1</v>
      </c>
      <c r="D23" s="57"/>
    </row>
    <row r="24" spans="1:4" x14ac:dyDescent="0.25">
      <c r="A24" s="72">
        <f t="shared" si="0"/>
        <v>19</v>
      </c>
      <c r="B24" s="72" t="s">
        <v>34</v>
      </c>
      <c r="C24" s="56" t="s">
        <v>1</v>
      </c>
      <c r="D24" s="57"/>
    </row>
    <row r="25" spans="1:4" x14ac:dyDescent="0.25">
      <c r="A25" s="72">
        <f t="shared" si="0"/>
        <v>20</v>
      </c>
      <c r="B25" s="72" t="s">
        <v>35</v>
      </c>
      <c r="C25" s="56" t="s">
        <v>1</v>
      </c>
      <c r="D25" s="57"/>
    </row>
    <row r="26" spans="1:4" x14ac:dyDescent="0.25">
      <c r="A26" s="72">
        <f t="shared" si="0"/>
        <v>21</v>
      </c>
      <c r="B26" s="72" t="s">
        <v>36</v>
      </c>
      <c r="C26" s="56" t="s">
        <v>1</v>
      </c>
      <c r="D26" s="57"/>
    </row>
    <row r="27" spans="1:4" x14ac:dyDescent="0.25">
      <c r="A27" s="72">
        <f t="shared" si="0"/>
        <v>22</v>
      </c>
      <c r="B27" s="72" t="s">
        <v>37</v>
      </c>
      <c r="C27" s="56" t="s">
        <v>1</v>
      </c>
      <c r="D27" s="57"/>
    </row>
    <row r="28" spans="1:4" x14ac:dyDescent="0.25">
      <c r="A28" s="72">
        <f t="shared" si="0"/>
        <v>23</v>
      </c>
      <c r="B28" s="72" t="s">
        <v>38</v>
      </c>
      <c r="C28" s="56" t="s">
        <v>1</v>
      </c>
      <c r="D28" s="57"/>
    </row>
    <row r="29" spans="1:4" x14ac:dyDescent="0.25">
      <c r="A29" s="72">
        <f t="shared" si="0"/>
        <v>24</v>
      </c>
      <c r="B29" s="72" t="s">
        <v>39</v>
      </c>
      <c r="C29" s="56" t="s">
        <v>1</v>
      </c>
      <c r="D29" s="57"/>
    </row>
    <row r="30" spans="1:4" x14ac:dyDescent="0.25">
      <c r="A30" s="72">
        <f t="shared" si="0"/>
        <v>25</v>
      </c>
      <c r="B30" s="72" t="s">
        <v>40</v>
      </c>
      <c r="C30" s="56" t="s">
        <v>1</v>
      </c>
      <c r="D30" s="57"/>
    </row>
    <row r="31" spans="1:4" x14ac:dyDescent="0.25">
      <c r="A31" s="72">
        <f t="shared" si="0"/>
        <v>26</v>
      </c>
      <c r="B31" s="72" t="s">
        <v>41</v>
      </c>
      <c r="C31" s="56" t="s">
        <v>1</v>
      </c>
      <c r="D31" s="57"/>
    </row>
    <row r="32" spans="1:4" ht="30" hidden="1" customHeight="1" x14ac:dyDescent="0.25">
      <c r="A32" s="56" t="s">
        <v>111</v>
      </c>
      <c r="B32" s="209" t="s">
        <v>179</v>
      </c>
      <c r="C32" s="209"/>
      <c r="D32" s="59">
        <f>SUM(D10:D31)</f>
        <v>0</v>
      </c>
    </row>
    <row r="33" spans="1:4" ht="30" hidden="1" customHeight="1" x14ac:dyDescent="0.25">
      <c r="A33" s="56" t="s">
        <v>112</v>
      </c>
      <c r="B33" s="209" t="s">
        <v>113</v>
      </c>
      <c r="C33" s="209"/>
      <c r="D33" s="60">
        <f>kalkulacja!$F$27</f>
        <v>0.15</v>
      </c>
    </row>
    <row r="34" spans="1:4" ht="30" hidden="1" customHeight="1" x14ac:dyDescent="0.25">
      <c r="A34" s="56" t="s">
        <v>114</v>
      </c>
      <c r="B34" s="210" t="s">
        <v>115</v>
      </c>
      <c r="C34" s="210"/>
      <c r="D34" s="59">
        <f>D33*D32</f>
        <v>0</v>
      </c>
    </row>
    <row r="35" spans="1:4" ht="30" hidden="1" customHeight="1" x14ac:dyDescent="0.25">
      <c r="A35" s="56" t="s">
        <v>116</v>
      </c>
      <c r="B35" s="210" t="s">
        <v>180</v>
      </c>
      <c r="C35" s="210"/>
      <c r="D35" s="59">
        <f>D4+D34</f>
        <v>0</v>
      </c>
    </row>
    <row r="36" spans="1:4" ht="30" hidden="1" customHeight="1" x14ac:dyDescent="0.25">
      <c r="A36" s="56" t="s">
        <v>117</v>
      </c>
      <c r="B36" s="191" t="s">
        <v>181</v>
      </c>
      <c r="C36" s="191"/>
      <c r="D36" s="66">
        <f>kalkulacja!$C$27</f>
        <v>4</v>
      </c>
    </row>
    <row r="37" spans="1:4" ht="30" hidden="1" customHeight="1" x14ac:dyDescent="0.25">
      <c r="A37" s="56" t="s">
        <v>118</v>
      </c>
      <c r="B37" s="210" t="s">
        <v>182</v>
      </c>
      <c r="C37" s="210"/>
      <c r="D37" s="59">
        <f>D36*D35</f>
        <v>0</v>
      </c>
    </row>
    <row r="38" spans="1:4" hidden="1" x14ac:dyDescent="0.25">
      <c r="A38" s="183" t="s">
        <v>183</v>
      </c>
      <c r="B38" s="184"/>
      <c r="C38" s="184"/>
      <c r="D38" s="59">
        <f>D37</f>
        <v>0</v>
      </c>
    </row>
    <row r="39" spans="1:4" x14ac:dyDescent="0.25">
      <c r="A39" s="207" t="s">
        <v>326</v>
      </c>
      <c r="B39" s="196"/>
      <c r="C39" s="197"/>
      <c r="D39" s="72"/>
    </row>
    <row r="40" spans="1:4" x14ac:dyDescent="0.25">
      <c r="A40" s="72">
        <f>A31+1</f>
        <v>27</v>
      </c>
      <c r="B40" s="72" t="s">
        <v>20</v>
      </c>
      <c r="C40" s="56" t="s">
        <v>1</v>
      </c>
      <c r="D40" s="57"/>
    </row>
    <row r="41" spans="1:4" x14ac:dyDescent="0.25">
      <c r="A41" s="72">
        <f>A40+1</f>
        <v>28</v>
      </c>
      <c r="B41" s="72" t="s">
        <v>21</v>
      </c>
      <c r="C41" s="56" t="s">
        <v>1</v>
      </c>
      <c r="D41" s="57"/>
    </row>
    <row r="42" spans="1:4" x14ac:dyDescent="0.25">
      <c r="A42" s="72">
        <f t="shared" ref="A42:A61" si="1">A41+1</f>
        <v>29</v>
      </c>
      <c r="B42" s="72" t="s">
        <v>22</v>
      </c>
      <c r="C42" s="56" t="s">
        <v>1</v>
      </c>
      <c r="D42" s="57"/>
    </row>
    <row r="43" spans="1:4" x14ac:dyDescent="0.25">
      <c r="A43" s="72">
        <f t="shared" si="1"/>
        <v>30</v>
      </c>
      <c r="B43" s="72" t="s">
        <v>23</v>
      </c>
      <c r="C43" s="56" t="s">
        <v>1</v>
      </c>
      <c r="D43" s="57"/>
    </row>
    <row r="44" spans="1:4" x14ac:dyDescent="0.25">
      <c r="A44" s="72">
        <f t="shared" si="1"/>
        <v>31</v>
      </c>
      <c r="B44" s="72" t="s">
        <v>24</v>
      </c>
      <c r="C44" s="56" t="s">
        <v>1</v>
      </c>
      <c r="D44" s="57"/>
    </row>
    <row r="45" spans="1:4" x14ac:dyDescent="0.25">
      <c r="A45" s="72">
        <f t="shared" si="1"/>
        <v>32</v>
      </c>
      <c r="B45" s="72" t="s">
        <v>25</v>
      </c>
      <c r="C45" s="56" t="s">
        <v>1</v>
      </c>
      <c r="D45" s="57"/>
    </row>
    <row r="46" spans="1:4" x14ac:dyDescent="0.25">
      <c r="A46" s="72">
        <f t="shared" si="1"/>
        <v>33</v>
      </c>
      <c r="B46" s="72" t="s">
        <v>26</v>
      </c>
      <c r="C46" s="56" t="s">
        <v>1</v>
      </c>
      <c r="D46" s="57"/>
    </row>
    <row r="47" spans="1:4" x14ac:dyDescent="0.25">
      <c r="A47" s="72">
        <f t="shared" si="1"/>
        <v>34</v>
      </c>
      <c r="B47" s="72" t="s">
        <v>27</v>
      </c>
      <c r="C47" s="56" t="s">
        <v>1</v>
      </c>
      <c r="D47" s="57"/>
    </row>
    <row r="48" spans="1:4" x14ac:dyDescent="0.25">
      <c r="A48" s="72">
        <f t="shared" si="1"/>
        <v>35</v>
      </c>
      <c r="B48" s="72" t="s">
        <v>28</v>
      </c>
      <c r="C48" s="56" t="s">
        <v>1</v>
      </c>
      <c r="D48" s="57"/>
    </row>
    <row r="49" spans="1:4" x14ac:dyDescent="0.25">
      <c r="A49" s="72">
        <f t="shared" si="1"/>
        <v>36</v>
      </c>
      <c r="B49" s="72" t="s">
        <v>29</v>
      </c>
      <c r="C49" s="56" t="s">
        <v>1</v>
      </c>
      <c r="D49" s="57"/>
    </row>
    <row r="50" spans="1:4" x14ac:dyDescent="0.25">
      <c r="A50" s="72">
        <f t="shared" si="1"/>
        <v>37</v>
      </c>
      <c r="B50" s="72" t="s">
        <v>30</v>
      </c>
      <c r="C50" s="56" t="s">
        <v>1</v>
      </c>
      <c r="D50" s="57"/>
    </row>
    <row r="51" spans="1:4" x14ac:dyDescent="0.25">
      <c r="A51" s="72">
        <f t="shared" si="1"/>
        <v>38</v>
      </c>
      <c r="B51" s="72" t="s">
        <v>31</v>
      </c>
      <c r="C51" s="56" t="s">
        <v>1</v>
      </c>
      <c r="D51" s="57"/>
    </row>
    <row r="52" spans="1:4" x14ac:dyDescent="0.25">
      <c r="A52" s="72">
        <f t="shared" si="1"/>
        <v>39</v>
      </c>
      <c r="B52" s="72" t="s">
        <v>32</v>
      </c>
      <c r="C52" s="56" t="s">
        <v>1</v>
      </c>
      <c r="D52" s="57"/>
    </row>
    <row r="53" spans="1:4" x14ac:dyDescent="0.25">
      <c r="A53" s="72">
        <f t="shared" si="1"/>
        <v>40</v>
      </c>
      <c r="B53" s="72" t="s">
        <v>33</v>
      </c>
      <c r="C53" s="56" t="s">
        <v>1</v>
      </c>
      <c r="D53" s="57"/>
    </row>
    <row r="54" spans="1:4" x14ac:dyDescent="0.25">
      <c r="A54" s="72">
        <f t="shared" si="1"/>
        <v>41</v>
      </c>
      <c r="B54" s="72" t="s">
        <v>34</v>
      </c>
      <c r="C54" s="56" t="s">
        <v>1</v>
      </c>
      <c r="D54" s="57"/>
    </row>
    <row r="55" spans="1:4" x14ac:dyDescent="0.25">
      <c r="A55" s="72">
        <f t="shared" si="1"/>
        <v>42</v>
      </c>
      <c r="B55" s="72" t="s">
        <v>35</v>
      </c>
      <c r="C55" s="56" t="s">
        <v>1</v>
      </c>
      <c r="D55" s="57"/>
    </row>
    <row r="56" spans="1:4" x14ac:dyDescent="0.25">
      <c r="A56" s="72">
        <f t="shared" si="1"/>
        <v>43</v>
      </c>
      <c r="B56" s="72" t="s">
        <v>36</v>
      </c>
      <c r="C56" s="56" t="s">
        <v>1</v>
      </c>
      <c r="D56" s="57"/>
    </row>
    <row r="57" spans="1:4" x14ac:dyDescent="0.25">
      <c r="A57" s="72">
        <f t="shared" si="1"/>
        <v>44</v>
      </c>
      <c r="B57" s="72" t="s">
        <v>37</v>
      </c>
      <c r="C57" s="56" t="s">
        <v>1</v>
      </c>
      <c r="D57" s="57"/>
    </row>
    <row r="58" spans="1:4" x14ac:dyDescent="0.25">
      <c r="A58" s="72">
        <f t="shared" si="1"/>
        <v>45</v>
      </c>
      <c r="B58" s="72" t="s">
        <v>38</v>
      </c>
      <c r="C58" s="56" t="s">
        <v>1</v>
      </c>
      <c r="D58" s="57"/>
    </row>
    <row r="59" spans="1:4" x14ac:dyDescent="0.25">
      <c r="A59" s="72">
        <f t="shared" si="1"/>
        <v>46</v>
      </c>
      <c r="B59" s="72" t="s">
        <v>39</v>
      </c>
      <c r="C59" s="56" t="s">
        <v>1</v>
      </c>
      <c r="D59" s="57"/>
    </row>
    <row r="60" spans="1:4" x14ac:dyDescent="0.25">
      <c r="A60" s="72">
        <f t="shared" si="1"/>
        <v>47</v>
      </c>
      <c r="B60" s="72" t="s">
        <v>40</v>
      </c>
      <c r="C60" s="56" t="s">
        <v>1</v>
      </c>
      <c r="D60" s="57"/>
    </row>
    <row r="61" spans="1:4" x14ac:dyDescent="0.25">
      <c r="A61" s="72">
        <f t="shared" si="1"/>
        <v>48</v>
      </c>
      <c r="B61" s="72" t="s">
        <v>41</v>
      </c>
      <c r="C61" s="56" t="s">
        <v>1</v>
      </c>
      <c r="D61" s="57"/>
    </row>
    <row r="62" spans="1:4" x14ac:dyDescent="0.25">
      <c r="A62" s="207" t="s">
        <v>327</v>
      </c>
      <c r="B62" s="196"/>
      <c r="C62" s="197"/>
      <c r="D62" s="72"/>
    </row>
    <row r="63" spans="1:4" x14ac:dyDescent="0.25">
      <c r="A63" s="72">
        <f>A61+1</f>
        <v>49</v>
      </c>
      <c r="B63" s="72" t="s">
        <v>20</v>
      </c>
      <c r="C63" s="56" t="s">
        <v>1</v>
      </c>
      <c r="D63" s="57"/>
    </row>
    <row r="64" spans="1:4" x14ac:dyDescent="0.25">
      <c r="A64" s="72">
        <f>A63+1</f>
        <v>50</v>
      </c>
      <c r="B64" s="72" t="s">
        <v>21</v>
      </c>
      <c r="C64" s="56" t="s">
        <v>1</v>
      </c>
      <c r="D64" s="57"/>
    </row>
    <row r="65" spans="1:4" x14ac:dyDescent="0.25">
      <c r="A65" s="72">
        <f t="shared" ref="A65:A84" si="2">A64+1</f>
        <v>51</v>
      </c>
      <c r="B65" s="72" t="s">
        <v>22</v>
      </c>
      <c r="C65" s="56" t="s">
        <v>1</v>
      </c>
      <c r="D65" s="57"/>
    </row>
    <row r="66" spans="1:4" x14ac:dyDescent="0.25">
      <c r="A66" s="72">
        <f t="shared" si="2"/>
        <v>52</v>
      </c>
      <c r="B66" s="72" t="s">
        <v>23</v>
      </c>
      <c r="C66" s="56" t="s">
        <v>1</v>
      </c>
      <c r="D66" s="57"/>
    </row>
    <row r="67" spans="1:4" x14ac:dyDescent="0.25">
      <c r="A67" s="72">
        <f t="shared" si="2"/>
        <v>53</v>
      </c>
      <c r="B67" s="72" t="s">
        <v>24</v>
      </c>
      <c r="C67" s="56" t="s">
        <v>1</v>
      </c>
      <c r="D67" s="57"/>
    </row>
    <row r="68" spans="1:4" x14ac:dyDescent="0.25">
      <c r="A68" s="72">
        <f t="shared" si="2"/>
        <v>54</v>
      </c>
      <c r="B68" s="72" t="s">
        <v>25</v>
      </c>
      <c r="C68" s="56" t="s">
        <v>1</v>
      </c>
      <c r="D68" s="57"/>
    </row>
    <row r="69" spans="1:4" x14ac:dyDescent="0.25">
      <c r="A69" s="72">
        <f t="shared" si="2"/>
        <v>55</v>
      </c>
      <c r="B69" s="72" t="s">
        <v>26</v>
      </c>
      <c r="C69" s="56" t="s">
        <v>1</v>
      </c>
      <c r="D69" s="57"/>
    </row>
    <row r="70" spans="1:4" x14ac:dyDescent="0.25">
      <c r="A70" s="72">
        <f t="shared" si="2"/>
        <v>56</v>
      </c>
      <c r="B70" s="72" t="s">
        <v>27</v>
      </c>
      <c r="C70" s="56" t="s">
        <v>1</v>
      </c>
      <c r="D70" s="57"/>
    </row>
    <row r="71" spans="1:4" x14ac:dyDescent="0.25">
      <c r="A71" s="72">
        <f t="shared" si="2"/>
        <v>57</v>
      </c>
      <c r="B71" s="72" t="s">
        <v>28</v>
      </c>
      <c r="C71" s="56" t="s">
        <v>1</v>
      </c>
      <c r="D71" s="57"/>
    </row>
    <row r="72" spans="1:4" x14ac:dyDescent="0.25">
      <c r="A72" s="72">
        <f t="shared" si="2"/>
        <v>58</v>
      </c>
      <c r="B72" s="72" t="s">
        <v>29</v>
      </c>
      <c r="C72" s="56" t="s">
        <v>1</v>
      </c>
      <c r="D72" s="57"/>
    </row>
    <row r="73" spans="1:4" x14ac:dyDescent="0.25">
      <c r="A73" s="72">
        <f t="shared" si="2"/>
        <v>59</v>
      </c>
      <c r="B73" s="72" t="s">
        <v>30</v>
      </c>
      <c r="C73" s="56" t="s">
        <v>1</v>
      </c>
      <c r="D73" s="57"/>
    </row>
    <row r="74" spans="1:4" x14ac:dyDescent="0.25">
      <c r="A74" s="72">
        <f t="shared" si="2"/>
        <v>60</v>
      </c>
      <c r="B74" s="72" t="s">
        <v>31</v>
      </c>
      <c r="C74" s="56" t="s">
        <v>1</v>
      </c>
      <c r="D74" s="57"/>
    </row>
    <row r="75" spans="1:4" x14ac:dyDescent="0.25">
      <c r="A75" s="72">
        <f t="shared" si="2"/>
        <v>61</v>
      </c>
      <c r="B75" s="72" t="s">
        <v>32</v>
      </c>
      <c r="C75" s="56" t="s">
        <v>1</v>
      </c>
      <c r="D75" s="57"/>
    </row>
    <row r="76" spans="1:4" x14ac:dyDescent="0.25">
      <c r="A76" s="72">
        <f t="shared" si="2"/>
        <v>62</v>
      </c>
      <c r="B76" s="72" t="s">
        <v>33</v>
      </c>
      <c r="C76" s="56" t="s">
        <v>1</v>
      </c>
      <c r="D76" s="57"/>
    </row>
    <row r="77" spans="1:4" x14ac:dyDescent="0.25">
      <c r="A77" s="72">
        <f t="shared" si="2"/>
        <v>63</v>
      </c>
      <c r="B77" s="72" t="s">
        <v>34</v>
      </c>
      <c r="C77" s="56" t="s">
        <v>1</v>
      </c>
      <c r="D77" s="57"/>
    </row>
    <row r="78" spans="1:4" x14ac:dyDescent="0.25">
      <c r="A78" s="72">
        <f t="shared" si="2"/>
        <v>64</v>
      </c>
      <c r="B78" s="72" t="s">
        <v>35</v>
      </c>
      <c r="C78" s="56" t="s">
        <v>1</v>
      </c>
      <c r="D78" s="57"/>
    </row>
    <row r="79" spans="1:4" x14ac:dyDescent="0.25">
      <c r="A79" s="72">
        <f t="shared" si="2"/>
        <v>65</v>
      </c>
      <c r="B79" s="72" t="s">
        <v>36</v>
      </c>
      <c r="C79" s="56" t="s">
        <v>1</v>
      </c>
      <c r="D79" s="57"/>
    </row>
    <row r="80" spans="1:4" x14ac:dyDescent="0.25">
      <c r="A80" s="72">
        <f t="shared" si="2"/>
        <v>66</v>
      </c>
      <c r="B80" s="72" t="s">
        <v>37</v>
      </c>
      <c r="C80" s="56" t="s">
        <v>1</v>
      </c>
      <c r="D80" s="57"/>
    </row>
    <row r="81" spans="1:4" x14ac:dyDescent="0.25">
      <c r="A81" s="72">
        <f t="shared" si="2"/>
        <v>67</v>
      </c>
      <c r="B81" s="72" t="s">
        <v>38</v>
      </c>
      <c r="C81" s="56" t="s">
        <v>1</v>
      </c>
      <c r="D81" s="57"/>
    </row>
    <row r="82" spans="1:4" x14ac:dyDescent="0.25">
      <c r="A82" s="72">
        <f t="shared" si="2"/>
        <v>68</v>
      </c>
      <c r="B82" s="72" t="s">
        <v>39</v>
      </c>
      <c r="C82" s="56" t="s">
        <v>1</v>
      </c>
      <c r="D82" s="57"/>
    </row>
    <row r="83" spans="1:4" x14ac:dyDescent="0.25">
      <c r="A83" s="72">
        <f t="shared" si="2"/>
        <v>69</v>
      </c>
      <c r="B83" s="72" t="s">
        <v>40</v>
      </c>
      <c r="C83" s="56" t="s">
        <v>1</v>
      </c>
      <c r="D83" s="57"/>
    </row>
    <row r="84" spans="1:4" x14ac:dyDescent="0.25">
      <c r="A84" s="72">
        <f t="shared" si="2"/>
        <v>70</v>
      </c>
      <c r="B84" s="72" t="s">
        <v>41</v>
      </c>
      <c r="C84" s="56" t="s">
        <v>1</v>
      </c>
      <c r="D84" s="57"/>
    </row>
    <row r="85" spans="1:4" x14ac:dyDescent="0.25">
      <c r="A85" s="207" t="s">
        <v>328</v>
      </c>
      <c r="B85" s="196"/>
      <c r="C85" s="197"/>
      <c r="D85" s="72"/>
    </row>
    <row r="86" spans="1:4" x14ac:dyDescent="0.25">
      <c r="A86" s="72">
        <f>A84+1</f>
        <v>71</v>
      </c>
      <c r="B86" s="72" t="s">
        <v>20</v>
      </c>
      <c r="C86" s="56" t="s">
        <v>1</v>
      </c>
      <c r="D86" s="57"/>
    </row>
    <row r="87" spans="1:4" x14ac:dyDescent="0.25">
      <c r="A87" s="72">
        <f>A86+1</f>
        <v>72</v>
      </c>
      <c r="B87" s="72" t="s">
        <v>21</v>
      </c>
      <c r="C87" s="56" t="s">
        <v>1</v>
      </c>
      <c r="D87" s="57"/>
    </row>
    <row r="88" spans="1:4" x14ac:dyDescent="0.25">
      <c r="A88" s="72">
        <f t="shared" ref="A88:A107" si="3">A87+1</f>
        <v>73</v>
      </c>
      <c r="B88" s="72" t="s">
        <v>22</v>
      </c>
      <c r="C88" s="56" t="s">
        <v>1</v>
      </c>
      <c r="D88" s="57"/>
    </row>
    <row r="89" spans="1:4" x14ac:dyDescent="0.25">
      <c r="A89" s="72">
        <f t="shared" si="3"/>
        <v>74</v>
      </c>
      <c r="B89" s="72" t="s">
        <v>23</v>
      </c>
      <c r="C89" s="56" t="s">
        <v>1</v>
      </c>
      <c r="D89" s="57"/>
    </row>
    <row r="90" spans="1:4" x14ac:dyDescent="0.25">
      <c r="A90" s="72">
        <f t="shared" si="3"/>
        <v>75</v>
      </c>
      <c r="B90" s="72" t="s">
        <v>24</v>
      </c>
      <c r="C90" s="56" t="s">
        <v>1</v>
      </c>
      <c r="D90" s="57"/>
    </row>
    <row r="91" spans="1:4" x14ac:dyDescent="0.25">
      <c r="A91" s="72">
        <f t="shared" si="3"/>
        <v>76</v>
      </c>
      <c r="B91" s="72" t="s">
        <v>25</v>
      </c>
      <c r="C91" s="56" t="s">
        <v>1</v>
      </c>
      <c r="D91" s="57"/>
    </row>
    <row r="92" spans="1:4" x14ac:dyDescent="0.25">
      <c r="A92" s="72">
        <f t="shared" si="3"/>
        <v>77</v>
      </c>
      <c r="B92" s="72" t="s">
        <v>26</v>
      </c>
      <c r="C92" s="56" t="s">
        <v>1</v>
      </c>
      <c r="D92" s="57"/>
    </row>
    <row r="93" spans="1:4" x14ac:dyDescent="0.25">
      <c r="A93" s="72">
        <f t="shared" si="3"/>
        <v>78</v>
      </c>
      <c r="B93" s="72" t="s">
        <v>27</v>
      </c>
      <c r="C93" s="56" t="s">
        <v>1</v>
      </c>
      <c r="D93" s="57"/>
    </row>
    <row r="94" spans="1:4" x14ac:dyDescent="0.25">
      <c r="A94" s="72">
        <f t="shared" si="3"/>
        <v>79</v>
      </c>
      <c r="B94" s="72" t="s">
        <v>28</v>
      </c>
      <c r="C94" s="56" t="s">
        <v>1</v>
      </c>
      <c r="D94" s="57"/>
    </row>
    <row r="95" spans="1:4" x14ac:dyDescent="0.25">
      <c r="A95" s="72">
        <f t="shared" si="3"/>
        <v>80</v>
      </c>
      <c r="B95" s="72" t="s">
        <v>29</v>
      </c>
      <c r="C95" s="56" t="s">
        <v>1</v>
      </c>
      <c r="D95" s="57"/>
    </row>
    <row r="96" spans="1:4" x14ac:dyDescent="0.25">
      <c r="A96" s="72">
        <f t="shared" si="3"/>
        <v>81</v>
      </c>
      <c r="B96" s="72" t="s">
        <v>30</v>
      </c>
      <c r="C96" s="56" t="s">
        <v>1</v>
      </c>
      <c r="D96" s="57"/>
    </row>
    <row r="97" spans="1:4" x14ac:dyDescent="0.25">
      <c r="A97" s="72">
        <f t="shared" si="3"/>
        <v>82</v>
      </c>
      <c r="B97" s="72" t="s">
        <v>31</v>
      </c>
      <c r="C97" s="56" t="s">
        <v>1</v>
      </c>
      <c r="D97" s="57"/>
    </row>
    <row r="98" spans="1:4" x14ac:dyDescent="0.25">
      <c r="A98" s="72">
        <f t="shared" si="3"/>
        <v>83</v>
      </c>
      <c r="B98" s="72" t="s">
        <v>32</v>
      </c>
      <c r="C98" s="56" t="s">
        <v>1</v>
      </c>
      <c r="D98" s="57"/>
    </row>
    <row r="99" spans="1:4" x14ac:dyDescent="0.25">
      <c r="A99" s="72">
        <f t="shared" si="3"/>
        <v>84</v>
      </c>
      <c r="B99" s="72" t="s">
        <v>33</v>
      </c>
      <c r="C99" s="56" t="s">
        <v>1</v>
      </c>
      <c r="D99" s="57"/>
    </row>
    <row r="100" spans="1:4" x14ac:dyDescent="0.25">
      <c r="A100" s="72">
        <f t="shared" si="3"/>
        <v>85</v>
      </c>
      <c r="B100" s="72" t="s">
        <v>34</v>
      </c>
      <c r="C100" s="56" t="s">
        <v>1</v>
      </c>
      <c r="D100" s="57"/>
    </row>
    <row r="101" spans="1:4" x14ac:dyDescent="0.25">
      <c r="A101" s="72">
        <f t="shared" si="3"/>
        <v>86</v>
      </c>
      <c r="B101" s="72" t="s">
        <v>35</v>
      </c>
      <c r="C101" s="56" t="s">
        <v>1</v>
      </c>
      <c r="D101" s="57"/>
    </row>
    <row r="102" spans="1:4" x14ac:dyDescent="0.25">
      <c r="A102" s="72">
        <f t="shared" si="3"/>
        <v>87</v>
      </c>
      <c r="B102" s="72" t="s">
        <v>36</v>
      </c>
      <c r="C102" s="56" t="s">
        <v>1</v>
      </c>
      <c r="D102" s="57"/>
    </row>
    <row r="103" spans="1:4" x14ac:dyDescent="0.25">
      <c r="A103" s="72">
        <f t="shared" si="3"/>
        <v>88</v>
      </c>
      <c r="B103" s="72" t="s">
        <v>37</v>
      </c>
      <c r="C103" s="56" t="s">
        <v>1</v>
      </c>
      <c r="D103" s="57"/>
    </row>
    <row r="104" spans="1:4" x14ac:dyDescent="0.25">
      <c r="A104" s="72">
        <f t="shared" si="3"/>
        <v>89</v>
      </c>
      <c r="B104" s="72" t="s">
        <v>38</v>
      </c>
      <c r="C104" s="56" t="s">
        <v>1</v>
      </c>
      <c r="D104" s="57"/>
    </row>
    <row r="105" spans="1:4" x14ac:dyDescent="0.25">
      <c r="A105" s="72">
        <f t="shared" si="3"/>
        <v>90</v>
      </c>
      <c r="B105" s="72" t="s">
        <v>39</v>
      </c>
      <c r="C105" s="56" t="s">
        <v>1</v>
      </c>
      <c r="D105" s="57"/>
    </row>
    <row r="106" spans="1:4" x14ac:dyDescent="0.25">
      <c r="A106" s="72">
        <f t="shared" si="3"/>
        <v>91</v>
      </c>
      <c r="B106" s="72" t="s">
        <v>40</v>
      </c>
      <c r="C106" s="56" t="s">
        <v>1</v>
      </c>
      <c r="D106" s="57"/>
    </row>
    <row r="107" spans="1:4" x14ac:dyDescent="0.25">
      <c r="A107" s="72">
        <f t="shared" si="3"/>
        <v>92</v>
      </c>
      <c r="B107" s="72" t="s">
        <v>41</v>
      </c>
      <c r="C107" s="56" t="s">
        <v>1</v>
      </c>
      <c r="D107" s="57"/>
    </row>
  </sheetData>
  <sheetProtection formatCells="0" formatColumns="0" formatRows="0" insertColumns="0" insertRows="0" insertHyperlinks="0" deleteColumns="0" deleteRows="0" sort="0" autoFilter="0" pivotTables="0"/>
  <mergeCells count="14">
    <mergeCell ref="A39:C39"/>
    <mergeCell ref="A62:C62"/>
    <mergeCell ref="A85:C85"/>
    <mergeCell ref="A9:C9"/>
    <mergeCell ref="A1:D1"/>
    <mergeCell ref="A3:D3"/>
    <mergeCell ref="A8:C8"/>
    <mergeCell ref="B32:C32"/>
    <mergeCell ref="A38:C38"/>
    <mergeCell ref="B33:C33"/>
    <mergeCell ref="B34:C34"/>
    <mergeCell ref="B35:C35"/>
    <mergeCell ref="B36:C36"/>
    <mergeCell ref="B37:C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27"/>
  <sheetViews>
    <sheetView topLeftCell="A187" zoomScaleNormal="100" workbookViewId="0">
      <selection activeCell="B203" sqref="B203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183" t="s">
        <v>184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8" t="s">
        <v>80</v>
      </c>
      <c r="B3" s="208"/>
      <c r="C3" s="208"/>
      <c r="D3" s="208"/>
    </row>
    <row r="4" spans="1:4" x14ac:dyDescent="0.25">
      <c r="A4" s="72">
        <v>1</v>
      </c>
      <c r="B4" s="87" t="s">
        <v>258</v>
      </c>
      <c r="C4" s="56" t="s">
        <v>1</v>
      </c>
      <c r="D4" s="57"/>
    </row>
    <row r="5" spans="1:4" x14ac:dyDescent="0.25">
      <c r="A5" s="111">
        <f>A4+1</f>
        <v>2</v>
      </c>
      <c r="B5" s="112" t="s">
        <v>240</v>
      </c>
      <c r="C5" s="113" t="s">
        <v>1</v>
      </c>
      <c r="D5" s="114"/>
    </row>
    <row r="6" spans="1:4" x14ac:dyDescent="0.25">
      <c r="A6" s="72">
        <f t="shared" ref="A6:A12" si="0">A5+1</f>
        <v>3</v>
      </c>
      <c r="B6" s="87" t="s">
        <v>241</v>
      </c>
      <c r="C6" s="56" t="s">
        <v>1</v>
      </c>
      <c r="D6" s="57"/>
    </row>
    <row r="7" spans="1:4" x14ac:dyDescent="0.25">
      <c r="A7" s="111">
        <f t="shared" si="0"/>
        <v>4</v>
      </c>
      <c r="B7" s="112" t="s">
        <v>361</v>
      </c>
      <c r="C7" s="113" t="s">
        <v>1</v>
      </c>
      <c r="D7" s="114"/>
    </row>
    <row r="8" spans="1:4" x14ac:dyDescent="0.25">
      <c r="A8" s="72">
        <f t="shared" si="0"/>
        <v>5</v>
      </c>
      <c r="B8" s="110" t="s">
        <v>362</v>
      </c>
      <c r="C8" s="56" t="s">
        <v>1</v>
      </c>
      <c r="D8" s="57"/>
    </row>
    <row r="9" spans="1:4" x14ac:dyDescent="0.25">
      <c r="A9" s="111">
        <f t="shared" si="0"/>
        <v>6</v>
      </c>
      <c r="B9" s="112" t="s">
        <v>363</v>
      </c>
      <c r="C9" s="113" t="s">
        <v>1</v>
      </c>
      <c r="D9" s="114"/>
    </row>
    <row r="10" spans="1:4" x14ac:dyDescent="0.25">
      <c r="A10" s="72">
        <f t="shared" si="0"/>
        <v>7</v>
      </c>
      <c r="B10" s="110" t="s">
        <v>364</v>
      </c>
      <c r="C10" s="56" t="s">
        <v>1</v>
      </c>
      <c r="D10" s="57"/>
    </row>
    <row r="11" spans="1:4" x14ac:dyDescent="0.25">
      <c r="A11" s="111">
        <f t="shared" si="0"/>
        <v>8</v>
      </c>
      <c r="B11" s="117" t="s">
        <v>365</v>
      </c>
      <c r="C11" s="113" t="s">
        <v>1</v>
      </c>
      <c r="D11" s="114"/>
    </row>
    <row r="12" spans="1:4" x14ac:dyDescent="0.25">
      <c r="A12" s="72">
        <f t="shared" si="0"/>
        <v>9</v>
      </c>
      <c r="B12" s="110" t="s">
        <v>366</v>
      </c>
      <c r="C12" s="56" t="s">
        <v>1</v>
      </c>
      <c r="D12" s="57"/>
    </row>
    <row r="13" spans="1:4" x14ac:dyDescent="0.25">
      <c r="A13" s="195" t="s">
        <v>81</v>
      </c>
      <c r="B13" s="196"/>
      <c r="C13" s="197"/>
      <c r="D13" s="72"/>
    </row>
    <row r="14" spans="1:4" x14ac:dyDescent="0.25">
      <c r="A14" s="201" t="s">
        <v>258</v>
      </c>
      <c r="B14" s="196"/>
      <c r="C14" s="197"/>
      <c r="D14" s="72"/>
    </row>
    <row r="15" spans="1:4" x14ac:dyDescent="0.25">
      <c r="A15" s="72">
        <f>A12+1</f>
        <v>10</v>
      </c>
      <c r="B15" s="72" t="s">
        <v>39</v>
      </c>
      <c r="C15" s="56" t="s">
        <v>1</v>
      </c>
      <c r="D15" s="57"/>
    </row>
    <row r="16" spans="1:4" x14ac:dyDescent="0.25">
      <c r="A16" s="72">
        <f>A15+1</f>
        <v>11</v>
      </c>
      <c r="B16" s="72" t="s">
        <v>45</v>
      </c>
      <c r="C16" s="56" t="s">
        <v>1</v>
      </c>
      <c r="D16" s="57"/>
    </row>
    <row r="17" spans="1:4" x14ac:dyDescent="0.25">
      <c r="A17" s="72">
        <f t="shared" ref="A17:A38" si="1">A16+1</f>
        <v>12</v>
      </c>
      <c r="B17" s="72" t="s">
        <v>46</v>
      </c>
      <c r="C17" s="56" t="s">
        <v>1</v>
      </c>
      <c r="D17" s="57"/>
    </row>
    <row r="18" spans="1:4" x14ac:dyDescent="0.25">
      <c r="A18" s="72">
        <f t="shared" si="1"/>
        <v>13</v>
      </c>
      <c r="B18" s="72" t="s">
        <v>47</v>
      </c>
      <c r="C18" s="56" t="s">
        <v>1</v>
      </c>
      <c r="D18" s="57"/>
    </row>
    <row r="19" spans="1:4" x14ac:dyDescent="0.25">
      <c r="A19" s="72">
        <f t="shared" si="1"/>
        <v>14</v>
      </c>
      <c r="B19" s="72" t="s">
        <v>48</v>
      </c>
      <c r="C19" s="56" t="s">
        <v>1</v>
      </c>
      <c r="D19" s="57"/>
    </row>
    <row r="20" spans="1:4" x14ac:dyDescent="0.25">
      <c r="A20" s="72">
        <f t="shared" si="1"/>
        <v>15</v>
      </c>
      <c r="B20" s="72" t="s">
        <v>49</v>
      </c>
      <c r="C20" s="56" t="s">
        <v>1</v>
      </c>
      <c r="D20" s="57"/>
    </row>
    <row r="21" spans="1:4" x14ac:dyDescent="0.25">
      <c r="A21" s="72">
        <f t="shared" si="1"/>
        <v>16</v>
      </c>
      <c r="B21" s="72" t="s">
        <v>50</v>
      </c>
      <c r="C21" s="56" t="s">
        <v>1</v>
      </c>
      <c r="D21" s="57"/>
    </row>
    <row r="22" spans="1:4" x14ac:dyDescent="0.25">
      <c r="A22" s="72">
        <f t="shared" si="1"/>
        <v>17</v>
      </c>
      <c r="B22" s="72" t="s">
        <v>51</v>
      </c>
      <c r="C22" s="56" t="s">
        <v>1</v>
      </c>
      <c r="D22" s="57"/>
    </row>
    <row r="23" spans="1:4" x14ac:dyDescent="0.25">
      <c r="A23" s="72">
        <f t="shared" si="1"/>
        <v>18</v>
      </c>
      <c r="B23" s="72" t="s">
        <v>52</v>
      </c>
      <c r="C23" s="56" t="s">
        <v>1</v>
      </c>
      <c r="D23" s="57"/>
    </row>
    <row r="24" spans="1:4" x14ac:dyDescent="0.25">
      <c r="A24" s="72">
        <f t="shared" si="1"/>
        <v>19</v>
      </c>
      <c r="B24" s="72" t="s">
        <v>53</v>
      </c>
      <c r="C24" s="56" t="s">
        <v>1</v>
      </c>
      <c r="D24" s="57"/>
    </row>
    <row r="25" spans="1:4" x14ac:dyDescent="0.25">
      <c r="A25" s="72">
        <f t="shared" si="1"/>
        <v>20</v>
      </c>
      <c r="B25" s="72" t="s">
        <v>44</v>
      </c>
      <c r="C25" s="56" t="s">
        <v>1</v>
      </c>
      <c r="D25" s="57"/>
    </row>
    <row r="26" spans="1:4" x14ac:dyDescent="0.25">
      <c r="A26" s="72">
        <f t="shared" si="1"/>
        <v>21</v>
      </c>
      <c r="B26" s="72" t="s">
        <v>54</v>
      </c>
      <c r="C26" s="56" t="s">
        <v>1</v>
      </c>
      <c r="D26" s="57"/>
    </row>
    <row r="27" spans="1:4" x14ac:dyDescent="0.25">
      <c r="A27" s="72">
        <f t="shared" si="1"/>
        <v>22</v>
      </c>
      <c r="B27" s="72" t="s">
        <v>21</v>
      </c>
      <c r="C27" s="56" t="s">
        <v>1</v>
      </c>
      <c r="D27" s="57"/>
    </row>
    <row r="28" spans="1:4" x14ac:dyDescent="0.25">
      <c r="A28" s="72">
        <f t="shared" si="1"/>
        <v>23</v>
      </c>
      <c r="B28" s="72" t="s">
        <v>24</v>
      </c>
      <c r="C28" s="56" t="s">
        <v>1</v>
      </c>
      <c r="D28" s="57"/>
    </row>
    <row r="29" spans="1:4" x14ac:dyDescent="0.25">
      <c r="A29" s="72">
        <f t="shared" si="1"/>
        <v>24</v>
      </c>
      <c r="B29" s="72" t="s">
        <v>55</v>
      </c>
      <c r="C29" s="56" t="s">
        <v>1</v>
      </c>
      <c r="D29" s="57"/>
    </row>
    <row r="30" spans="1:4" x14ac:dyDescent="0.25">
      <c r="A30" s="72">
        <f t="shared" si="1"/>
        <v>25</v>
      </c>
      <c r="B30" s="72" t="s">
        <v>26</v>
      </c>
      <c r="C30" s="56" t="s">
        <v>1</v>
      </c>
      <c r="D30" s="57"/>
    </row>
    <row r="31" spans="1:4" x14ac:dyDescent="0.25">
      <c r="A31" s="72">
        <f t="shared" si="1"/>
        <v>26</v>
      </c>
      <c r="B31" s="72" t="s">
        <v>28</v>
      </c>
      <c r="C31" s="56" t="s">
        <v>1</v>
      </c>
      <c r="D31" s="57"/>
    </row>
    <row r="32" spans="1:4" x14ac:dyDescent="0.25">
      <c r="A32" s="72">
        <f t="shared" si="1"/>
        <v>27</v>
      </c>
      <c r="B32" s="72" t="s">
        <v>42</v>
      </c>
      <c r="C32" s="56" t="s">
        <v>1</v>
      </c>
      <c r="D32" s="57"/>
    </row>
    <row r="33" spans="1:4" x14ac:dyDescent="0.25">
      <c r="A33" s="72">
        <f t="shared" si="1"/>
        <v>28</v>
      </c>
      <c r="B33" s="72" t="s">
        <v>56</v>
      </c>
      <c r="C33" s="56" t="s">
        <v>1</v>
      </c>
      <c r="D33" s="57"/>
    </row>
    <row r="34" spans="1:4" x14ac:dyDescent="0.25">
      <c r="A34" s="72">
        <f t="shared" si="1"/>
        <v>29</v>
      </c>
      <c r="B34" s="72" t="s">
        <v>57</v>
      </c>
      <c r="C34" s="56" t="s">
        <v>1</v>
      </c>
      <c r="D34" s="57"/>
    </row>
    <row r="35" spans="1:4" x14ac:dyDescent="0.25">
      <c r="A35" s="72">
        <f t="shared" si="1"/>
        <v>30</v>
      </c>
      <c r="B35" s="79" t="s">
        <v>41</v>
      </c>
      <c r="C35" s="56" t="s">
        <v>1</v>
      </c>
      <c r="D35" s="57"/>
    </row>
    <row r="36" spans="1:4" x14ac:dyDescent="0.25">
      <c r="A36" s="72">
        <f t="shared" si="1"/>
        <v>31</v>
      </c>
      <c r="B36" s="234" t="s">
        <v>369</v>
      </c>
      <c r="C36" s="56" t="s">
        <v>1</v>
      </c>
      <c r="D36" s="57"/>
    </row>
    <row r="37" spans="1:4" x14ac:dyDescent="0.25">
      <c r="A37" s="72">
        <f t="shared" si="1"/>
        <v>32</v>
      </c>
      <c r="B37" s="234" t="s">
        <v>370</v>
      </c>
      <c r="C37" s="56" t="s">
        <v>1</v>
      </c>
      <c r="D37" s="57"/>
    </row>
    <row r="38" spans="1:4" x14ac:dyDescent="0.25">
      <c r="A38" s="72">
        <f t="shared" si="1"/>
        <v>33</v>
      </c>
      <c r="B38" s="234" t="s">
        <v>192</v>
      </c>
      <c r="C38" s="56" t="s">
        <v>1</v>
      </c>
      <c r="D38" s="57"/>
    </row>
    <row r="39" spans="1:4" x14ac:dyDescent="0.25">
      <c r="A39" s="214" t="s">
        <v>240</v>
      </c>
      <c r="B39" s="212"/>
      <c r="C39" s="213"/>
      <c r="D39" s="115"/>
    </row>
    <row r="40" spans="1:4" x14ac:dyDescent="0.25">
      <c r="A40" s="115">
        <f>A38+1</f>
        <v>34</v>
      </c>
      <c r="B40" s="115" t="s">
        <v>39</v>
      </c>
      <c r="C40" s="113" t="s">
        <v>1</v>
      </c>
      <c r="D40" s="114"/>
    </row>
    <row r="41" spans="1:4" x14ac:dyDescent="0.25">
      <c r="A41" s="115">
        <f>A40+1</f>
        <v>35</v>
      </c>
      <c r="B41" s="115" t="s">
        <v>45</v>
      </c>
      <c r="C41" s="113" t="s">
        <v>1</v>
      </c>
      <c r="D41" s="114"/>
    </row>
    <row r="42" spans="1:4" x14ac:dyDescent="0.25">
      <c r="A42" s="115">
        <f t="shared" ref="A42:A86" si="2">A41+1</f>
        <v>36</v>
      </c>
      <c r="B42" s="115" t="s">
        <v>46</v>
      </c>
      <c r="C42" s="113" t="s">
        <v>1</v>
      </c>
      <c r="D42" s="114"/>
    </row>
    <row r="43" spans="1:4" x14ac:dyDescent="0.25">
      <c r="A43" s="115">
        <f t="shared" si="2"/>
        <v>37</v>
      </c>
      <c r="B43" s="115" t="s">
        <v>47</v>
      </c>
      <c r="C43" s="113" t="s">
        <v>1</v>
      </c>
      <c r="D43" s="114"/>
    </row>
    <row r="44" spans="1:4" x14ac:dyDescent="0.25">
      <c r="A44" s="115">
        <f t="shared" si="2"/>
        <v>38</v>
      </c>
      <c r="B44" s="115" t="s">
        <v>48</v>
      </c>
      <c r="C44" s="113" t="s">
        <v>1</v>
      </c>
      <c r="D44" s="114"/>
    </row>
    <row r="45" spans="1:4" x14ac:dyDescent="0.25">
      <c r="A45" s="115">
        <f t="shared" si="2"/>
        <v>39</v>
      </c>
      <c r="B45" s="115" t="s">
        <v>49</v>
      </c>
      <c r="C45" s="113" t="s">
        <v>1</v>
      </c>
      <c r="D45" s="114"/>
    </row>
    <row r="46" spans="1:4" x14ac:dyDescent="0.25">
      <c r="A46" s="115">
        <f t="shared" si="2"/>
        <v>40</v>
      </c>
      <c r="B46" s="115" t="s">
        <v>50</v>
      </c>
      <c r="C46" s="113" t="s">
        <v>1</v>
      </c>
      <c r="D46" s="114"/>
    </row>
    <row r="47" spans="1:4" x14ac:dyDescent="0.25">
      <c r="A47" s="115">
        <f t="shared" si="2"/>
        <v>41</v>
      </c>
      <c r="B47" s="115" t="s">
        <v>51</v>
      </c>
      <c r="C47" s="113" t="s">
        <v>1</v>
      </c>
      <c r="D47" s="114"/>
    </row>
    <row r="48" spans="1:4" x14ac:dyDescent="0.25">
      <c r="A48" s="115">
        <f t="shared" si="2"/>
        <v>42</v>
      </c>
      <c r="B48" s="115" t="s">
        <v>52</v>
      </c>
      <c r="C48" s="113" t="s">
        <v>1</v>
      </c>
      <c r="D48" s="114"/>
    </row>
    <row r="49" spans="1:4" x14ac:dyDescent="0.25">
      <c r="A49" s="115">
        <f t="shared" si="2"/>
        <v>43</v>
      </c>
      <c r="B49" s="115" t="s">
        <v>53</v>
      </c>
      <c r="C49" s="113" t="s">
        <v>1</v>
      </c>
      <c r="D49" s="114"/>
    </row>
    <row r="50" spans="1:4" x14ac:dyDescent="0.25">
      <c r="A50" s="115">
        <f t="shared" si="2"/>
        <v>44</v>
      </c>
      <c r="B50" s="115" t="s">
        <v>44</v>
      </c>
      <c r="C50" s="113" t="s">
        <v>1</v>
      </c>
      <c r="D50" s="114"/>
    </row>
    <row r="51" spans="1:4" x14ac:dyDescent="0.25">
      <c r="A51" s="115">
        <f t="shared" si="2"/>
        <v>45</v>
      </c>
      <c r="B51" s="115" t="s">
        <v>54</v>
      </c>
      <c r="C51" s="113" t="s">
        <v>1</v>
      </c>
      <c r="D51" s="114"/>
    </row>
    <row r="52" spans="1:4" x14ac:dyDescent="0.25">
      <c r="A52" s="115">
        <f t="shared" si="2"/>
        <v>46</v>
      </c>
      <c r="B52" s="115" t="s">
        <v>21</v>
      </c>
      <c r="C52" s="113" t="s">
        <v>1</v>
      </c>
      <c r="D52" s="114"/>
    </row>
    <row r="53" spans="1:4" x14ac:dyDescent="0.25">
      <c r="A53" s="115">
        <f t="shared" si="2"/>
        <v>47</v>
      </c>
      <c r="B53" s="115" t="s">
        <v>24</v>
      </c>
      <c r="C53" s="113" t="s">
        <v>1</v>
      </c>
      <c r="D53" s="114"/>
    </row>
    <row r="54" spans="1:4" x14ac:dyDescent="0.25">
      <c r="A54" s="115">
        <f t="shared" si="2"/>
        <v>48</v>
      </c>
      <c r="B54" s="115" t="s">
        <v>55</v>
      </c>
      <c r="C54" s="113" t="s">
        <v>1</v>
      </c>
      <c r="D54" s="114"/>
    </row>
    <row r="55" spans="1:4" x14ac:dyDescent="0.25">
      <c r="A55" s="115">
        <f t="shared" si="2"/>
        <v>49</v>
      </c>
      <c r="B55" s="115" t="s">
        <v>26</v>
      </c>
      <c r="C55" s="113" t="s">
        <v>1</v>
      </c>
      <c r="D55" s="114"/>
    </row>
    <row r="56" spans="1:4" x14ac:dyDescent="0.25">
      <c r="A56" s="115">
        <f t="shared" si="2"/>
        <v>50</v>
      </c>
      <c r="B56" s="115" t="s">
        <v>28</v>
      </c>
      <c r="C56" s="113" t="s">
        <v>1</v>
      </c>
      <c r="D56" s="114"/>
    </row>
    <row r="57" spans="1:4" x14ac:dyDescent="0.25">
      <c r="A57" s="115">
        <f t="shared" si="2"/>
        <v>51</v>
      </c>
      <c r="B57" s="115" t="s">
        <v>42</v>
      </c>
      <c r="C57" s="113" t="s">
        <v>1</v>
      </c>
      <c r="D57" s="114"/>
    </row>
    <row r="58" spans="1:4" x14ac:dyDescent="0.25">
      <c r="A58" s="115">
        <f t="shared" si="2"/>
        <v>52</v>
      </c>
      <c r="B58" s="115" t="s">
        <v>56</v>
      </c>
      <c r="C58" s="113" t="s">
        <v>1</v>
      </c>
      <c r="D58" s="114"/>
    </row>
    <row r="59" spans="1:4" x14ac:dyDescent="0.25">
      <c r="A59" s="115">
        <f t="shared" si="2"/>
        <v>53</v>
      </c>
      <c r="B59" s="115" t="s">
        <v>57</v>
      </c>
      <c r="C59" s="113" t="s">
        <v>1</v>
      </c>
      <c r="D59" s="114"/>
    </row>
    <row r="60" spans="1:4" x14ac:dyDescent="0.25">
      <c r="A60" s="115">
        <f t="shared" si="2"/>
        <v>54</v>
      </c>
      <c r="B60" s="116" t="s">
        <v>41</v>
      </c>
      <c r="C60" s="113" t="s">
        <v>1</v>
      </c>
      <c r="D60" s="114"/>
    </row>
    <row r="61" spans="1:4" x14ac:dyDescent="0.25">
      <c r="A61" s="115">
        <f t="shared" si="2"/>
        <v>55</v>
      </c>
      <c r="B61" s="116" t="s">
        <v>369</v>
      </c>
      <c r="C61" s="113" t="s">
        <v>1</v>
      </c>
      <c r="D61" s="114"/>
    </row>
    <row r="62" spans="1:4" x14ac:dyDescent="0.25">
      <c r="A62" s="115">
        <f t="shared" si="2"/>
        <v>56</v>
      </c>
      <c r="B62" s="116" t="s">
        <v>370</v>
      </c>
      <c r="C62" s="113" t="s">
        <v>1</v>
      </c>
      <c r="D62" s="114"/>
    </row>
    <row r="63" spans="1:4" x14ac:dyDescent="0.25">
      <c r="A63" s="115">
        <f t="shared" si="2"/>
        <v>57</v>
      </c>
      <c r="B63" s="116" t="s">
        <v>192</v>
      </c>
      <c r="C63" s="113" t="s">
        <v>1</v>
      </c>
      <c r="D63" s="114"/>
    </row>
    <row r="64" spans="1:4" x14ac:dyDescent="0.25">
      <c r="A64" s="201" t="s">
        <v>241</v>
      </c>
      <c r="B64" s="196"/>
      <c r="C64" s="197"/>
      <c r="D64" s="72"/>
    </row>
    <row r="65" spans="1:4" x14ac:dyDescent="0.25">
      <c r="A65" s="72">
        <f>A63+1</f>
        <v>58</v>
      </c>
      <c r="B65" s="72" t="s">
        <v>39</v>
      </c>
      <c r="C65" s="56" t="s">
        <v>1</v>
      </c>
      <c r="D65" s="57"/>
    </row>
    <row r="66" spans="1:4" x14ac:dyDescent="0.25">
      <c r="A66" s="72">
        <f t="shared" si="2"/>
        <v>59</v>
      </c>
      <c r="B66" s="72" t="s">
        <v>45</v>
      </c>
      <c r="C66" s="56" t="s">
        <v>1</v>
      </c>
      <c r="D66" s="57"/>
    </row>
    <row r="67" spans="1:4" x14ac:dyDescent="0.25">
      <c r="A67" s="72">
        <f t="shared" si="2"/>
        <v>60</v>
      </c>
      <c r="B67" s="72" t="s">
        <v>46</v>
      </c>
      <c r="C67" s="56" t="s">
        <v>1</v>
      </c>
      <c r="D67" s="57"/>
    </row>
    <row r="68" spans="1:4" x14ac:dyDescent="0.25">
      <c r="A68" s="72">
        <f t="shared" si="2"/>
        <v>61</v>
      </c>
      <c r="B68" s="72" t="s">
        <v>47</v>
      </c>
      <c r="C68" s="56" t="s">
        <v>1</v>
      </c>
      <c r="D68" s="57"/>
    </row>
    <row r="69" spans="1:4" x14ac:dyDescent="0.25">
      <c r="A69" s="72">
        <f t="shared" si="2"/>
        <v>62</v>
      </c>
      <c r="B69" s="72" t="s">
        <v>48</v>
      </c>
      <c r="C69" s="56" t="s">
        <v>1</v>
      </c>
      <c r="D69" s="57"/>
    </row>
    <row r="70" spans="1:4" x14ac:dyDescent="0.25">
      <c r="A70" s="72">
        <f t="shared" si="2"/>
        <v>63</v>
      </c>
      <c r="B70" s="72" t="s">
        <v>51</v>
      </c>
      <c r="C70" s="56" t="s">
        <v>1</v>
      </c>
      <c r="D70" s="57"/>
    </row>
    <row r="71" spans="1:4" x14ac:dyDescent="0.25">
      <c r="A71" s="72">
        <f t="shared" si="2"/>
        <v>64</v>
      </c>
      <c r="B71" s="72" t="s">
        <v>52</v>
      </c>
      <c r="C71" s="56" t="s">
        <v>1</v>
      </c>
      <c r="D71" s="57"/>
    </row>
    <row r="72" spans="1:4" x14ac:dyDescent="0.25">
      <c r="A72" s="72">
        <f t="shared" si="2"/>
        <v>65</v>
      </c>
      <c r="B72" s="72" t="s">
        <v>53</v>
      </c>
      <c r="C72" s="56" t="s">
        <v>1</v>
      </c>
      <c r="D72" s="57"/>
    </row>
    <row r="73" spans="1:4" x14ac:dyDescent="0.25">
      <c r="A73" s="72">
        <f t="shared" si="2"/>
        <v>66</v>
      </c>
      <c r="B73" s="72" t="s">
        <v>44</v>
      </c>
      <c r="C73" s="56" t="s">
        <v>1</v>
      </c>
      <c r="D73" s="57"/>
    </row>
    <row r="74" spans="1:4" x14ac:dyDescent="0.25">
      <c r="A74" s="72">
        <f t="shared" si="2"/>
        <v>67</v>
      </c>
      <c r="B74" s="72" t="s">
        <v>54</v>
      </c>
      <c r="C74" s="56" t="s">
        <v>1</v>
      </c>
      <c r="D74" s="57"/>
    </row>
    <row r="75" spans="1:4" x14ac:dyDescent="0.25">
      <c r="A75" s="72">
        <f t="shared" si="2"/>
        <v>68</v>
      </c>
      <c r="B75" s="72" t="s">
        <v>21</v>
      </c>
      <c r="C75" s="56" t="s">
        <v>1</v>
      </c>
      <c r="D75" s="57"/>
    </row>
    <row r="76" spans="1:4" x14ac:dyDescent="0.25">
      <c r="A76" s="72">
        <f t="shared" si="2"/>
        <v>69</v>
      </c>
      <c r="B76" s="72" t="s">
        <v>24</v>
      </c>
      <c r="C76" s="56" t="s">
        <v>1</v>
      </c>
      <c r="D76" s="57"/>
    </row>
    <row r="77" spans="1:4" x14ac:dyDescent="0.25">
      <c r="A77" s="72">
        <f t="shared" si="2"/>
        <v>70</v>
      </c>
      <c r="B77" s="72" t="s">
        <v>55</v>
      </c>
      <c r="C77" s="56" t="s">
        <v>1</v>
      </c>
      <c r="D77" s="57"/>
    </row>
    <row r="78" spans="1:4" x14ac:dyDescent="0.25">
      <c r="A78" s="72">
        <f t="shared" si="2"/>
        <v>71</v>
      </c>
      <c r="B78" s="72" t="s">
        <v>26</v>
      </c>
      <c r="C78" s="56" t="s">
        <v>1</v>
      </c>
      <c r="D78" s="57"/>
    </row>
    <row r="79" spans="1:4" x14ac:dyDescent="0.25">
      <c r="A79" s="72">
        <f t="shared" si="2"/>
        <v>72</v>
      </c>
      <c r="B79" s="72" t="s">
        <v>28</v>
      </c>
      <c r="C79" s="56" t="s">
        <v>1</v>
      </c>
      <c r="D79" s="57"/>
    </row>
    <row r="80" spans="1:4" x14ac:dyDescent="0.25">
      <c r="A80" s="72">
        <f t="shared" si="2"/>
        <v>73</v>
      </c>
      <c r="B80" s="72" t="s">
        <v>42</v>
      </c>
      <c r="C80" s="56" t="s">
        <v>1</v>
      </c>
      <c r="D80" s="57"/>
    </row>
    <row r="81" spans="1:4" x14ac:dyDescent="0.25">
      <c r="A81" s="72">
        <f t="shared" si="2"/>
        <v>74</v>
      </c>
      <c r="B81" s="72" t="s">
        <v>56</v>
      </c>
      <c r="C81" s="56" t="s">
        <v>1</v>
      </c>
      <c r="D81" s="57"/>
    </row>
    <row r="82" spans="1:4" x14ac:dyDescent="0.25">
      <c r="A82" s="72">
        <f t="shared" si="2"/>
        <v>75</v>
      </c>
      <c r="B82" s="72" t="s">
        <v>57</v>
      </c>
      <c r="C82" s="56" t="s">
        <v>1</v>
      </c>
      <c r="D82" s="57"/>
    </row>
    <row r="83" spans="1:4" x14ac:dyDescent="0.25">
      <c r="A83" s="72">
        <f t="shared" si="2"/>
        <v>76</v>
      </c>
      <c r="B83" s="79" t="s">
        <v>41</v>
      </c>
      <c r="C83" s="56" t="s">
        <v>1</v>
      </c>
      <c r="D83" s="57"/>
    </row>
    <row r="84" spans="1:4" x14ac:dyDescent="0.25">
      <c r="A84" s="72">
        <f t="shared" si="2"/>
        <v>77</v>
      </c>
      <c r="B84" s="234" t="s">
        <v>369</v>
      </c>
      <c r="C84" s="56" t="s">
        <v>1</v>
      </c>
      <c r="D84" s="57"/>
    </row>
    <row r="85" spans="1:4" x14ac:dyDescent="0.25">
      <c r="A85" s="72">
        <f t="shared" si="2"/>
        <v>78</v>
      </c>
      <c r="B85" s="234" t="s">
        <v>370</v>
      </c>
      <c r="C85" s="56" t="s">
        <v>1</v>
      </c>
      <c r="D85" s="57"/>
    </row>
    <row r="86" spans="1:4" x14ac:dyDescent="0.25">
      <c r="A86" s="72">
        <f t="shared" si="2"/>
        <v>79</v>
      </c>
      <c r="B86" s="234" t="s">
        <v>192</v>
      </c>
      <c r="C86" s="56" t="s">
        <v>1</v>
      </c>
      <c r="D86" s="57"/>
    </row>
    <row r="87" spans="1:4" x14ac:dyDescent="0.25">
      <c r="A87" s="211" t="s">
        <v>361</v>
      </c>
      <c r="B87" s="212"/>
      <c r="C87" s="213"/>
      <c r="D87" s="115"/>
    </row>
    <row r="88" spans="1:4" x14ac:dyDescent="0.25">
      <c r="A88" s="115">
        <f>A86+1</f>
        <v>80</v>
      </c>
      <c r="B88" s="115" t="s">
        <v>39</v>
      </c>
      <c r="C88" s="113" t="s">
        <v>1</v>
      </c>
      <c r="D88" s="114"/>
    </row>
    <row r="89" spans="1:4" x14ac:dyDescent="0.25">
      <c r="A89" s="115">
        <f>A88+1</f>
        <v>81</v>
      </c>
      <c r="B89" s="115" t="s">
        <v>45</v>
      </c>
      <c r="C89" s="113" t="s">
        <v>1</v>
      </c>
      <c r="D89" s="114"/>
    </row>
    <row r="90" spans="1:4" x14ac:dyDescent="0.25">
      <c r="A90" s="115">
        <f t="shared" ref="A90:A110" si="3">A89+1</f>
        <v>82</v>
      </c>
      <c r="B90" s="115" t="s">
        <v>46</v>
      </c>
      <c r="C90" s="113" t="s">
        <v>1</v>
      </c>
      <c r="D90" s="114"/>
    </row>
    <row r="91" spans="1:4" x14ac:dyDescent="0.25">
      <c r="A91" s="115">
        <f t="shared" si="3"/>
        <v>83</v>
      </c>
      <c r="B91" s="115" t="s">
        <v>47</v>
      </c>
      <c r="C91" s="113" t="s">
        <v>1</v>
      </c>
      <c r="D91" s="114"/>
    </row>
    <row r="92" spans="1:4" x14ac:dyDescent="0.25">
      <c r="A92" s="115">
        <f t="shared" si="3"/>
        <v>84</v>
      </c>
      <c r="B92" s="115" t="s">
        <v>48</v>
      </c>
      <c r="C92" s="113" t="s">
        <v>1</v>
      </c>
      <c r="D92" s="114"/>
    </row>
    <row r="93" spans="1:4" x14ac:dyDescent="0.25">
      <c r="A93" s="115">
        <f t="shared" si="3"/>
        <v>85</v>
      </c>
      <c r="B93" s="115" t="s">
        <v>49</v>
      </c>
      <c r="C93" s="113" t="s">
        <v>1</v>
      </c>
      <c r="D93" s="114"/>
    </row>
    <row r="94" spans="1:4" x14ac:dyDescent="0.25">
      <c r="A94" s="115">
        <f t="shared" si="3"/>
        <v>86</v>
      </c>
      <c r="B94" s="115" t="s">
        <v>50</v>
      </c>
      <c r="C94" s="113" t="s">
        <v>1</v>
      </c>
      <c r="D94" s="114"/>
    </row>
    <row r="95" spans="1:4" x14ac:dyDescent="0.25">
      <c r="A95" s="115">
        <f t="shared" si="3"/>
        <v>87</v>
      </c>
      <c r="B95" s="115" t="s">
        <v>51</v>
      </c>
      <c r="C95" s="113" t="s">
        <v>1</v>
      </c>
      <c r="D95" s="114"/>
    </row>
    <row r="96" spans="1:4" x14ac:dyDescent="0.25">
      <c r="A96" s="115">
        <f t="shared" si="3"/>
        <v>88</v>
      </c>
      <c r="B96" s="115" t="s">
        <v>52</v>
      </c>
      <c r="C96" s="113" t="s">
        <v>1</v>
      </c>
      <c r="D96" s="114"/>
    </row>
    <row r="97" spans="1:4" x14ac:dyDescent="0.25">
      <c r="A97" s="115">
        <f t="shared" si="3"/>
        <v>89</v>
      </c>
      <c r="B97" s="115" t="s">
        <v>53</v>
      </c>
      <c r="C97" s="113" t="s">
        <v>1</v>
      </c>
      <c r="D97" s="114"/>
    </row>
    <row r="98" spans="1:4" x14ac:dyDescent="0.25">
      <c r="A98" s="115">
        <f t="shared" si="3"/>
        <v>90</v>
      </c>
      <c r="B98" s="115" t="s">
        <v>44</v>
      </c>
      <c r="C98" s="113" t="s">
        <v>1</v>
      </c>
      <c r="D98" s="114"/>
    </row>
    <row r="99" spans="1:4" x14ac:dyDescent="0.25">
      <c r="A99" s="115">
        <f t="shared" si="3"/>
        <v>91</v>
      </c>
      <c r="B99" s="115" t="s">
        <v>54</v>
      </c>
      <c r="C99" s="113" t="s">
        <v>1</v>
      </c>
      <c r="D99" s="114"/>
    </row>
    <row r="100" spans="1:4" x14ac:dyDescent="0.25">
      <c r="A100" s="115">
        <f t="shared" si="3"/>
        <v>92</v>
      </c>
      <c r="B100" s="115" t="s">
        <v>21</v>
      </c>
      <c r="C100" s="113" t="s">
        <v>1</v>
      </c>
      <c r="D100" s="114"/>
    </row>
    <row r="101" spans="1:4" x14ac:dyDescent="0.25">
      <c r="A101" s="115">
        <f t="shared" si="3"/>
        <v>93</v>
      </c>
      <c r="B101" s="115" t="s">
        <v>24</v>
      </c>
      <c r="C101" s="113" t="s">
        <v>1</v>
      </c>
      <c r="D101" s="114"/>
    </row>
    <row r="102" spans="1:4" x14ac:dyDescent="0.25">
      <c r="A102" s="115">
        <f t="shared" si="3"/>
        <v>94</v>
      </c>
      <c r="B102" s="115" t="s">
        <v>55</v>
      </c>
      <c r="C102" s="113" t="s">
        <v>1</v>
      </c>
      <c r="D102" s="114"/>
    </row>
    <row r="103" spans="1:4" x14ac:dyDescent="0.25">
      <c r="A103" s="115">
        <f t="shared" si="3"/>
        <v>95</v>
      </c>
      <c r="B103" s="115" t="s">
        <v>26</v>
      </c>
      <c r="C103" s="113" t="s">
        <v>1</v>
      </c>
      <c r="D103" s="114"/>
    </row>
    <row r="104" spans="1:4" x14ac:dyDescent="0.25">
      <c r="A104" s="115">
        <f t="shared" si="3"/>
        <v>96</v>
      </c>
      <c r="B104" s="115" t="s">
        <v>28</v>
      </c>
      <c r="C104" s="113" t="s">
        <v>1</v>
      </c>
      <c r="D104" s="114"/>
    </row>
    <row r="105" spans="1:4" x14ac:dyDescent="0.25">
      <c r="A105" s="115">
        <f t="shared" si="3"/>
        <v>97</v>
      </c>
      <c r="B105" s="115" t="s">
        <v>42</v>
      </c>
      <c r="C105" s="113" t="s">
        <v>1</v>
      </c>
      <c r="D105" s="114"/>
    </row>
    <row r="106" spans="1:4" x14ac:dyDescent="0.25">
      <c r="A106" s="115">
        <f t="shared" si="3"/>
        <v>98</v>
      </c>
      <c r="B106" s="115" t="s">
        <v>56</v>
      </c>
      <c r="C106" s="113" t="s">
        <v>1</v>
      </c>
      <c r="D106" s="114"/>
    </row>
    <row r="107" spans="1:4" x14ac:dyDescent="0.25">
      <c r="A107" s="115">
        <f t="shared" si="3"/>
        <v>99</v>
      </c>
      <c r="B107" s="115" t="s">
        <v>57</v>
      </c>
      <c r="C107" s="113" t="s">
        <v>1</v>
      </c>
      <c r="D107" s="114"/>
    </row>
    <row r="108" spans="1:4" x14ac:dyDescent="0.25">
      <c r="A108" s="115">
        <f t="shared" si="3"/>
        <v>100</v>
      </c>
      <c r="B108" s="116" t="s">
        <v>41</v>
      </c>
      <c r="C108" s="113" t="s">
        <v>1</v>
      </c>
      <c r="D108" s="114"/>
    </row>
    <row r="109" spans="1:4" x14ac:dyDescent="0.25">
      <c r="A109" s="115">
        <f t="shared" si="3"/>
        <v>101</v>
      </c>
      <c r="B109" s="116" t="s">
        <v>369</v>
      </c>
      <c r="C109" s="113" t="s">
        <v>1</v>
      </c>
      <c r="D109" s="114"/>
    </row>
    <row r="110" spans="1:4" x14ac:dyDescent="0.25">
      <c r="A110" s="115">
        <f t="shared" si="3"/>
        <v>102</v>
      </c>
      <c r="B110" s="116" t="s">
        <v>192</v>
      </c>
      <c r="C110" s="113" t="s">
        <v>1</v>
      </c>
      <c r="D110" s="114"/>
    </row>
    <row r="111" spans="1:4" x14ac:dyDescent="0.25">
      <c r="A111" s="206" t="s">
        <v>362</v>
      </c>
      <c r="B111" s="196"/>
      <c r="C111" s="197"/>
      <c r="D111" s="72"/>
    </row>
    <row r="112" spans="1:4" x14ac:dyDescent="0.25">
      <c r="A112" s="72">
        <f>A110+1</f>
        <v>103</v>
      </c>
      <c r="B112" s="72" t="s">
        <v>39</v>
      </c>
      <c r="C112" s="56" t="s">
        <v>1</v>
      </c>
      <c r="D112" s="57"/>
    </row>
    <row r="113" spans="1:4" x14ac:dyDescent="0.25">
      <c r="A113" s="72">
        <f>A112+1</f>
        <v>104</v>
      </c>
      <c r="B113" s="72" t="s">
        <v>45</v>
      </c>
      <c r="C113" s="56" t="s">
        <v>1</v>
      </c>
      <c r="D113" s="57"/>
    </row>
    <row r="114" spans="1:4" x14ac:dyDescent="0.25">
      <c r="A114" s="72">
        <f t="shared" ref="A114:A156" si="4">A113+1</f>
        <v>105</v>
      </c>
      <c r="B114" s="72" t="s">
        <v>46</v>
      </c>
      <c r="C114" s="56" t="s">
        <v>1</v>
      </c>
      <c r="D114" s="57"/>
    </row>
    <row r="115" spans="1:4" x14ac:dyDescent="0.25">
      <c r="A115" s="72">
        <f t="shared" si="4"/>
        <v>106</v>
      </c>
      <c r="B115" s="72" t="s">
        <v>47</v>
      </c>
      <c r="C115" s="56" t="s">
        <v>1</v>
      </c>
      <c r="D115" s="57"/>
    </row>
    <row r="116" spans="1:4" x14ac:dyDescent="0.25">
      <c r="A116" s="72">
        <f t="shared" si="4"/>
        <v>107</v>
      </c>
      <c r="B116" s="72" t="s">
        <v>48</v>
      </c>
      <c r="C116" s="56" t="s">
        <v>1</v>
      </c>
      <c r="D116" s="57"/>
    </row>
    <row r="117" spans="1:4" x14ac:dyDescent="0.25">
      <c r="A117" s="72">
        <f t="shared" si="4"/>
        <v>108</v>
      </c>
      <c r="B117" s="72" t="s">
        <v>49</v>
      </c>
      <c r="C117" s="56" t="s">
        <v>1</v>
      </c>
      <c r="D117" s="57"/>
    </row>
    <row r="118" spans="1:4" x14ac:dyDescent="0.25">
      <c r="A118" s="72">
        <f t="shared" si="4"/>
        <v>109</v>
      </c>
      <c r="B118" s="72" t="s">
        <v>50</v>
      </c>
      <c r="C118" s="56" t="s">
        <v>1</v>
      </c>
      <c r="D118" s="57"/>
    </row>
    <row r="119" spans="1:4" x14ac:dyDescent="0.25">
      <c r="A119" s="72">
        <f t="shared" si="4"/>
        <v>110</v>
      </c>
      <c r="B119" s="72" t="s">
        <v>51</v>
      </c>
      <c r="C119" s="56" t="s">
        <v>1</v>
      </c>
      <c r="D119" s="57"/>
    </row>
    <row r="120" spans="1:4" x14ac:dyDescent="0.25">
      <c r="A120" s="72">
        <f t="shared" si="4"/>
        <v>111</v>
      </c>
      <c r="B120" s="72" t="s">
        <v>52</v>
      </c>
      <c r="C120" s="56" t="s">
        <v>1</v>
      </c>
      <c r="D120" s="57"/>
    </row>
    <row r="121" spans="1:4" x14ac:dyDescent="0.25">
      <c r="A121" s="72">
        <f t="shared" si="4"/>
        <v>112</v>
      </c>
      <c r="B121" s="72" t="s">
        <v>53</v>
      </c>
      <c r="C121" s="56" t="s">
        <v>1</v>
      </c>
      <c r="D121" s="57"/>
    </row>
    <row r="122" spans="1:4" x14ac:dyDescent="0.25">
      <c r="A122" s="72">
        <f t="shared" si="4"/>
        <v>113</v>
      </c>
      <c r="B122" s="72" t="s">
        <v>44</v>
      </c>
      <c r="C122" s="56" t="s">
        <v>1</v>
      </c>
      <c r="D122" s="57"/>
    </row>
    <row r="123" spans="1:4" x14ac:dyDescent="0.25">
      <c r="A123" s="72">
        <f t="shared" si="4"/>
        <v>114</v>
      </c>
      <c r="B123" s="72" t="s">
        <v>54</v>
      </c>
      <c r="C123" s="56" t="s">
        <v>1</v>
      </c>
      <c r="D123" s="57"/>
    </row>
    <row r="124" spans="1:4" x14ac:dyDescent="0.25">
      <c r="A124" s="72">
        <f t="shared" si="4"/>
        <v>115</v>
      </c>
      <c r="B124" s="72" t="s">
        <v>21</v>
      </c>
      <c r="C124" s="56" t="s">
        <v>1</v>
      </c>
      <c r="D124" s="57"/>
    </row>
    <row r="125" spans="1:4" x14ac:dyDescent="0.25">
      <c r="A125" s="72">
        <f t="shared" si="4"/>
        <v>116</v>
      </c>
      <c r="B125" s="72" t="s">
        <v>24</v>
      </c>
      <c r="C125" s="56" t="s">
        <v>1</v>
      </c>
      <c r="D125" s="57"/>
    </row>
    <row r="126" spans="1:4" x14ac:dyDescent="0.25">
      <c r="A126" s="72">
        <f t="shared" si="4"/>
        <v>117</v>
      </c>
      <c r="B126" s="72" t="s">
        <v>55</v>
      </c>
      <c r="C126" s="56" t="s">
        <v>1</v>
      </c>
      <c r="D126" s="57"/>
    </row>
    <row r="127" spans="1:4" x14ac:dyDescent="0.25">
      <c r="A127" s="72">
        <f t="shared" si="4"/>
        <v>118</v>
      </c>
      <c r="B127" s="72" t="s">
        <v>26</v>
      </c>
      <c r="C127" s="56" t="s">
        <v>1</v>
      </c>
      <c r="D127" s="57"/>
    </row>
    <row r="128" spans="1:4" x14ac:dyDescent="0.25">
      <c r="A128" s="72">
        <f t="shared" si="4"/>
        <v>119</v>
      </c>
      <c r="B128" s="72" t="s">
        <v>28</v>
      </c>
      <c r="C128" s="56" t="s">
        <v>1</v>
      </c>
      <c r="D128" s="57"/>
    </row>
    <row r="129" spans="1:4" x14ac:dyDescent="0.25">
      <c r="A129" s="72">
        <f t="shared" si="4"/>
        <v>120</v>
      </c>
      <c r="B129" s="72" t="s">
        <v>42</v>
      </c>
      <c r="C129" s="56" t="s">
        <v>1</v>
      </c>
      <c r="D129" s="57"/>
    </row>
    <row r="130" spans="1:4" x14ac:dyDescent="0.25">
      <c r="A130" s="72">
        <f t="shared" si="4"/>
        <v>121</v>
      </c>
      <c r="B130" s="72" t="s">
        <v>56</v>
      </c>
      <c r="C130" s="56" t="s">
        <v>1</v>
      </c>
      <c r="D130" s="57"/>
    </row>
    <row r="131" spans="1:4" x14ac:dyDescent="0.25">
      <c r="A131" s="72">
        <f t="shared" si="4"/>
        <v>122</v>
      </c>
      <c r="B131" s="72" t="s">
        <v>57</v>
      </c>
      <c r="C131" s="56" t="s">
        <v>1</v>
      </c>
      <c r="D131" s="57"/>
    </row>
    <row r="132" spans="1:4" x14ac:dyDescent="0.25">
      <c r="A132" s="72">
        <f t="shared" si="4"/>
        <v>123</v>
      </c>
      <c r="B132" s="79" t="s">
        <v>41</v>
      </c>
      <c r="C132" s="56" t="s">
        <v>1</v>
      </c>
      <c r="D132" s="57"/>
    </row>
    <row r="133" spans="1:4" x14ac:dyDescent="0.25">
      <c r="A133" s="72">
        <f t="shared" si="4"/>
        <v>124</v>
      </c>
      <c r="B133" s="79" t="s">
        <v>369</v>
      </c>
      <c r="C133" s="56" t="s">
        <v>1</v>
      </c>
      <c r="D133" s="57"/>
    </row>
    <row r="134" spans="1:4" x14ac:dyDescent="0.25">
      <c r="A134" s="72">
        <f t="shared" si="4"/>
        <v>125</v>
      </c>
      <c r="B134" s="79" t="s">
        <v>192</v>
      </c>
      <c r="C134" s="56" t="s">
        <v>1</v>
      </c>
      <c r="D134" s="57"/>
    </row>
    <row r="135" spans="1:4" x14ac:dyDescent="0.25">
      <c r="A135" s="211" t="s">
        <v>363</v>
      </c>
      <c r="B135" s="212"/>
      <c r="C135" s="213"/>
      <c r="D135" s="115"/>
    </row>
    <row r="136" spans="1:4" x14ac:dyDescent="0.25">
      <c r="A136" s="115">
        <f>A134+1</f>
        <v>126</v>
      </c>
      <c r="B136" s="115" t="s">
        <v>39</v>
      </c>
      <c r="C136" s="113" t="s">
        <v>1</v>
      </c>
      <c r="D136" s="114"/>
    </row>
    <row r="137" spans="1:4" x14ac:dyDescent="0.25">
      <c r="A137" s="115">
        <f t="shared" si="4"/>
        <v>127</v>
      </c>
      <c r="B137" s="115" t="s">
        <v>45</v>
      </c>
      <c r="C137" s="113" t="s">
        <v>1</v>
      </c>
      <c r="D137" s="114"/>
    </row>
    <row r="138" spans="1:4" x14ac:dyDescent="0.25">
      <c r="A138" s="115">
        <f t="shared" si="4"/>
        <v>128</v>
      </c>
      <c r="B138" s="115" t="s">
        <v>46</v>
      </c>
      <c r="C138" s="113" t="s">
        <v>1</v>
      </c>
      <c r="D138" s="114"/>
    </row>
    <row r="139" spans="1:4" x14ac:dyDescent="0.25">
      <c r="A139" s="115">
        <f t="shared" si="4"/>
        <v>129</v>
      </c>
      <c r="B139" s="115" t="s">
        <v>47</v>
      </c>
      <c r="C139" s="113" t="s">
        <v>1</v>
      </c>
      <c r="D139" s="114"/>
    </row>
    <row r="140" spans="1:4" x14ac:dyDescent="0.25">
      <c r="A140" s="115">
        <f t="shared" si="4"/>
        <v>130</v>
      </c>
      <c r="B140" s="115" t="s">
        <v>48</v>
      </c>
      <c r="C140" s="113" t="s">
        <v>1</v>
      </c>
      <c r="D140" s="114"/>
    </row>
    <row r="141" spans="1:4" x14ac:dyDescent="0.25">
      <c r="A141" s="115">
        <f t="shared" si="4"/>
        <v>131</v>
      </c>
      <c r="B141" s="115" t="s">
        <v>51</v>
      </c>
      <c r="C141" s="113" t="s">
        <v>1</v>
      </c>
      <c r="D141" s="114"/>
    </row>
    <row r="142" spans="1:4" x14ac:dyDescent="0.25">
      <c r="A142" s="115">
        <f t="shared" si="4"/>
        <v>132</v>
      </c>
      <c r="B142" s="115" t="s">
        <v>52</v>
      </c>
      <c r="C142" s="113" t="s">
        <v>1</v>
      </c>
      <c r="D142" s="114"/>
    </row>
    <row r="143" spans="1:4" x14ac:dyDescent="0.25">
      <c r="A143" s="115">
        <f t="shared" si="4"/>
        <v>133</v>
      </c>
      <c r="B143" s="115" t="s">
        <v>53</v>
      </c>
      <c r="C143" s="113" t="s">
        <v>1</v>
      </c>
      <c r="D143" s="114"/>
    </row>
    <row r="144" spans="1:4" x14ac:dyDescent="0.25">
      <c r="A144" s="115">
        <f t="shared" si="4"/>
        <v>134</v>
      </c>
      <c r="B144" s="115" t="s">
        <v>44</v>
      </c>
      <c r="C144" s="113" t="s">
        <v>1</v>
      </c>
      <c r="D144" s="114"/>
    </row>
    <row r="145" spans="1:4" x14ac:dyDescent="0.25">
      <c r="A145" s="115">
        <f t="shared" si="4"/>
        <v>135</v>
      </c>
      <c r="B145" s="115" t="s">
        <v>54</v>
      </c>
      <c r="C145" s="113" t="s">
        <v>1</v>
      </c>
      <c r="D145" s="114"/>
    </row>
    <row r="146" spans="1:4" x14ac:dyDescent="0.25">
      <c r="A146" s="115">
        <f t="shared" si="4"/>
        <v>136</v>
      </c>
      <c r="B146" s="115" t="s">
        <v>21</v>
      </c>
      <c r="C146" s="113" t="s">
        <v>1</v>
      </c>
      <c r="D146" s="114"/>
    </row>
    <row r="147" spans="1:4" x14ac:dyDescent="0.25">
      <c r="A147" s="115">
        <f t="shared" si="4"/>
        <v>137</v>
      </c>
      <c r="B147" s="115" t="s">
        <v>24</v>
      </c>
      <c r="C147" s="113" t="s">
        <v>1</v>
      </c>
      <c r="D147" s="114"/>
    </row>
    <row r="148" spans="1:4" x14ac:dyDescent="0.25">
      <c r="A148" s="115">
        <f t="shared" si="4"/>
        <v>138</v>
      </c>
      <c r="B148" s="115" t="s">
        <v>55</v>
      </c>
      <c r="C148" s="113" t="s">
        <v>1</v>
      </c>
      <c r="D148" s="114"/>
    </row>
    <row r="149" spans="1:4" x14ac:dyDescent="0.25">
      <c r="A149" s="115">
        <f t="shared" si="4"/>
        <v>139</v>
      </c>
      <c r="B149" s="115" t="s">
        <v>26</v>
      </c>
      <c r="C149" s="113" t="s">
        <v>1</v>
      </c>
      <c r="D149" s="114"/>
    </row>
    <row r="150" spans="1:4" x14ac:dyDescent="0.25">
      <c r="A150" s="115">
        <f t="shared" si="4"/>
        <v>140</v>
      </c>
      <c r="B150" s="115" t="s">
        <v>28</v>
      </c>
      <c r="C150" s="113" t="s">
        <v>1</v>
      </c>
      <c r="D150" s="114"/>
    </row>
    <row r="151" spans="1:4" x14ac:dyDescent="0.25">
      <c r="A151" s="115">
        <f t="shared" si="4"/>
        <v>141</v>
      </c>
      <c r="B151" s="115" t="s">
        <v>42</v>
      </c>
      <c r="C151" s="113" t="s">
        <v>1</v>
      </c>
      <c r="D151" s="114"/>
    </row>
    <row r="152" spans="1:4" x14ac:dyDescent="0.25">
      <c r="A152" s="115">
        <f t="shared" si="4"/>
        <v>142</v>
      </c>
      <c r="B152" s="115" t="s">
        <v>56</v>
      </c>
      <c r="C152" s="113" t="s">
        <v>1</v>
      </c>
      <c r="D152" s="114"/>
    </row>
    <row r="153" spans="1:4" x14ac:dyDescent="0.25">
      <c r="A153" s="115">
        <f t="shared" si="4"/>
        <v>143</v>
      </c>
      <c r="B153" s="115" t="s">
        <v>57</v>
      </c>
      <c r="C153" s="113" t="s">
        <v>1</v>
      </c>
      <c r="D153" s="114"/>
    </row>
    <row r="154" spans="1:4" x14ac:dyDescent="0.25">
      <c r="A154" s="115">
        <f t="shared" si="4"/>
        <v>144</v>
      </c>
      <c r="B154" s="115" t="s">
        <v>41</v>
      </c>
      <c r="C154" s="113" t="s">
        <v>1</v>
      </c>
      <c r="D154" s="114"/>
    </row>
    <row r="155" spans="1:4" x14ac:dyDescent="0.25">
      <c r="A155" s="115">
        <f t="shared" si="4"/>
        <v>145</v>
      </c>
      <c r="B155" s="115" t="s">
        <v>369</v>
      </c>
      <c r="C155" s="113" t="s">
        <v>1</v>
      </c>
      <c r="D155" s="114"/>
    </row>
    <row r="156" spans="1:4" x14ac:dyDescent="0.25">
      <c r="A156" s="115">
        <f t="shared" si="4"/>
        <v>146</v>
      </c>
      <c r="B156" s="115" t="s">
        <v>371</v>
      </c>
      <c r="C156" s="113" t="s">
        <v>1</v>
      </c>
      <c r="D156" s="114"/>
    </row>
    <row r="157" spans="1:4" x14ac:dyDescent="0.25">
      <c r="A157" s="206" t="s">
        <v>364</v>
      </c>
      <c r="B157" s="196"/>
      <c r="C157" s="197"/>
      <c r="D157" s="72"/>
    </row>
    <row r="158" spans="1:4" x14ac:dyDescent="0.25">
      <c r="A158" s="72">
        <f>A156+1</f>
        <v>147</v>
      </c>
      <c r="B158" s="72" t="s">
        <v>39</v>
      </c>
      <c r="C158" s="56" t="s">
        <v>1</v>
      </c>
      <c r="D158" s="57"/>
    </row>
    <row r="159" spans="1:4" x14ac:dyDescent="0.25">
      <c r="A159" s="72">
        <f>A158+1</f>
        <v>148</v>
      </c>
      <c r="B159" s="72" t="s">
        <v>45</v>
      </c>
      <c r="C159" s="56" t="s">
        <v>1</v>
      </c>
      <c r="D159" s="57"/>
    </row>
    <row r="160" spans="1:4" x14ac:dyDescent="0.25">
      <c r="A160" s="72">
        <f t="shared" ref="A160:A181" si="5">A159+1</f>
        <v>149</v>
      </c>
      <c r="B160" s="72" t="s">
        <v>46</v>
      </c>
      <c r="C160" s="56" t="s">
        <v>1</v>
      </c>
      <c r="D160" s="57"/>
    </row>
    <row r="161" spans="1:4" x14ac:dyDescent="0.25">
      <c r="A161" s="72">
        <f t="shared" si="5"/>
        <v>150</v>
      </c>
      <c r="B161" s="72" t="s">
        <v>47</v>
      </c>
      <c r="C161" s="56" t="s">
        <v>1</v>
      </c>
      <c r="D161" s="57"/>
    </row>
    <row r="162" spans="1:4" x14ac:dyDescent="0.25">
      <c r="A162" s="72">
        <f t="shared" si="5"/>
        <v>151</v>
      </c>
      <c r="B162" s="72" t="s">
        <v>48</v>
      </c>
      <c r="C162" s="56" t="s">
        <v>1</v>
      </c>
      <c r="D162" s="57"/>
    </row>
    <row r="163" spans="1:4" x14ac:dyDescent="0.25">
      <c r="A163" s="72">
        <f t="shared" si="5"/>
        <v>152</v>
      </c>
      <c r="B163" s="72" t="s">
        <v>49</v>
      </c>
      <c r="C163" s="56" t="s">
        <v>1</v>
      </c>
      <c r="D163" s="57"/>
    </row>
    <row r="164" spans="1:4" x14ac:dyDescent="0.25">
      <c r="A164" s="72">
        <f t="shared" si="5"/>
        <v>153</v>
      </c>
      <c r="B164" s="110" t="s">
        <v>50</v>
      </c>
      <c r="C164" s="56" t="s">
        <v>1</v>
      </c>
      <c r="D164" s="57"/>
    </row>
    <row r="165" spans="1:4" x14ac:dyDescent="0.25">
      <c r="A165" s="72">
        <f t="shared" si="5"/>
        <v>154</v>
      </c>
      <c r="B165" s="72" t="s">
        <v>51</v>
      </c>
      <c r="C165" s="56" t="s">
        <v>1</v>
      </c>
      <c r="D165" s="57"/>
    </row>
    <row r="166" spans="1:4" x14ac:dyDescent="0.25">
      <c r="A166" s="72">
        <f t="shared" si="5"/>
        <v>155</v>
      </c>
      <c r="B166" s="72" t="s">
        <v>52</v>
      </c>
      <c r="C166" s="56" t="s">
        <v>1</v>
      </c>
      <c r="D166" s="57"/>
    </row>
    <row r="167" spans="1:4" x14ac:dyDescent="0.25">
      <c r="A167" s="72">
        <f t="shared" si="5"/>
        <v>156</v>
      </c>
      <c r="B167" s="72" t="s">
        <v>53</v>
      </c>
      <c r="C167" s="56" t="s">
        <v>1</v>
      </c>
      <c r="D167" s="57"/>
    </row>
    <row r="168" spans="1:4" x14ac:dyDescent="0.25">
      <c r="A168" s="72">
        <f t="shared" si="5"/>
        <v>157</v>
      </c>
      <c r="B168" s="72" t="s">
        <v>44</v>
      </c>
      <c r="C168" s="56" t="s">
        <v>1</v>
      </c>
      <c r="D168" s="57"/>
    </row>
    <row r="169" spans="1:4" x14ac:dyDescent="0.25">
      <c r="A169" s="72">
        <f t="shared" si="5"/>
        <v>158</v>
      </c>
      <c r="B169" s="72" t="s">
        <v>54</v>
      </c>
      <c r="C169" s="56" t="s">
        <v>1</v>
      </c>
      <c r="D169" s="57"/>
    </row>
    <row r="170" spans="1:4" x14ac:dyDescent="0.25">
      <c r="A170" s="72">
        <f t="shared" si="5"/>
        <v>159</v>
      </c>
      <c r="B170" s="72" t="s">
        <v>21</v>
      </c>
      <c r="C170" s="56" t="s">
        <v>1</v>
      </c>
      <c r="D170" s="57"/>
    </row>
    <row r="171" spans="1:4" x14ac:dyDescent="0.25">
      <c r="A171" s="72">
        <f t="shared" si="5"/>
        <v>160</v>
      </c>
      <c r="B171" s="72" t="s">
        <v>24</v>
      </c>
      <c r="C171" s="56" t="s">
        <v>1</v>
      </c>
      <c r="D171" s="57"/>
    </row>
    <row r="172" spans="1:4" x14ac:dyDescent="0.25">
      <c r="A172" s="72">
        <f t="shared" si="5"/>
        <v>161</v>
      </c>
      <c r="B172" s="72" t="s">
        <v>55</v>
      </c>
      <c r="C172" s="56" t="s">
        <v>1</v>
      </c>
      <c r="D172" s="57"/>
    </row>
    <row r="173" spans="1:4" x14ac:dyDescent="0.25">
      <c r="A173" s="72">
        <f t="shared" si="5"/>
        <v>162</v>
      </c>
      <c r="B173" s="72" t="s">
        <v>26</v>
      </c>
      <c r="C173" s="56" t="s">
        <v>1</v>
      </c>
      <c r="D173" s="57"/>
    </row>
    <row r="174" spans="1:4" x14ac:dyDescent="0.25">
      <c r="A174" s="72">
        <f t="shared" si="5"/>
        <v>163</v>
      </c>
      <c r="B174" s="72" t="s">
        <v>28</v>
      </c>
      <c r="C174" s="56" t="s">
        <v>1</v>
      </c>
      <c r="D174" s="57"/>
    </row>
    <row r="175" spans="1:4" x14ac:dyDescent="0.25">
      <c r="A175" s="72">
        <f t="shared" si="5"/>
        <v>164</v>
      </c>
      <c r="B175" s="72" t="s">
        <v>42</v>
      </c>
      <c r="C175" s="56" t="s">
        <v>1</v>
      </c>
      <c r="D175" s="57"/>
    </row>
    <row r="176" spans="1:4" x14ac:dyDescent="0.25">
      <c r="A176" s="72">
        <f t="shared" si="5"/>
        <v>165</v>
      </c>
      <c r="B176" s="72" t="s">
        <v>56</v>
      </c>
      <c r="C176" s="56" t="s">
        <v>1</v>
      </c>
      <c r="D176" s="57"/>
    </row>
    <row r="177" spans="1:4" x14ac:dyDescent="0.25">
      <c r="A177" s="72">
        <f t="shared" si="5"/>
        <v>166</v>
      </c>
      <c r="B177" s="72" t="s">
        <v>57</v>
      </c>
      <c r="C177" s="56" t="s">
        <v>1</v>
      </c>
      <c r="D177" s="57"/>
    </row>
    <row r="178" spans="1:4" x14ac:dyDescent="0.25">
      <c r="A178" s="72">
        <f t="shared" si="5"/>
        <v>167</v>
      </c>
      <c r="B178" s="79" t="s">
        <v>41</v>
      </c>
      <c r="C178" s="56" t="s">
        <v>1</v>
      </c>
      <c r="D178" s="57"/>
    </row>
    <row r="179" spans="1:4" x14ac:dyDescent="0.25">
      <c r="A179" s="72">
        <f t="shared" si="5"/>
        <v>168</v>
      </c>
      <c r="B179" s="79" t="s">
        <v>192</v>
      </c>
      <c r="C179" s="56" t="s">
        <v>1</v>
      </c>
      <c r="D179" s="57"/>
    </row>
    <row r="180" spans="1:4" x14ac:dyDescent="0.25">
      <c r="A180" s="72">
        <f t="shared" si="5"/>
        <v>169</v>
      </c>
      <c r="B180" s="79" t="s">
        <v>369</v>
      </c>
      <c r="C180" s="56" t="s">
        <v>1</v>
      </c>
      <c r="D180" s="57"/>
    </row>
    <row r="181" spans="1:4" x14ac:dyDescent="0.25">
      <c r="A181" s="72">
        <f t="shared" si="5"/>
        <v>170</v>
      </c>
      <c r="B181" s="79" t="s">
        <v>372</v>
      </c>
      <c r="C181" s="56" t="s">
        <v>1</v>
      </c>
      <c r="D181" s="57"/>
    </row>
    <row r="182" spans="1:4" x14ac:dyDescent="0.25">
      <c r="A182" s="211" t="s">
        <v>365</v>
      </c>
      <c r="B182" s="212"/>
      <c r="C182" s="213"/>
      <c r="D182" s="115"/>
    </row>
    <row r="183" spans="1:4" x14ac:dyDescent="0.25">
      <c r="A183" s="115">
        <f>A181+1</f>
        <v>171</v>
      </c>
      <c r="B183" s="115" t="s">
        <v>39</v>
      </c>
      <c r="C183" s="113" t="s">
        <v>1</v>
      </c>
      <c r="D183" s="114"/>
    </row>
    <row r="184" spans="1:4" x14ac:dyDescent="0.25">
      <c r="A184" s="115">
        <f>A183+1</f>
        <v>172</v>
      </c>
      <c r="B184" s="115" t="s">
        <v>45</v>
      </c>
      <c r="C184" s="113" t="s">
        <v>1</v>
      </c>
      <c r="D184" s="114"/>
    </row>
    <row r="185" spans="1:4" x14ac:dyDescent="0.25">
      <c r="A185" s="115">
        <f t="shared" ref="A185:A227" si="6">A184+1</f>
        <v>173</v>
      </c>
      <c r="B185" s="115" t="s">
        <v>46</v>
      </c>
      <c r="C185" s="113" t="s">
        <v>1</v>
      </c>
      <c r="D185" s="114"/>
    </row>
    <row r="186" spans="1:4" x14ac:dyDescent="0.25">
      <c r="A186" s="115">
        <f t="shared" si="6"/>
        <v>174</v>
      </c>
      <c r="B186" s="115" t="s">
        <v>47</v>
      </c>
      <c r="C186" s="113" t="s">
        <v>1</v>
      </c>
      <c r="D186" s="114"/>
    </row>
    <row r="187" spans="1:4" x14ac:dyDescent="0.25">
      <c r="A187" s="115">
        <f t="shared" si="6"/>
        <v>175</v>
      </c>
      <c r="B187" s="115" t="s">
        <v>48</v>
      </c>
      <c r="C187" s="113" t="s">
        <v>1</v>
      </c>
      <c r="D187" s="114"/>
    </row>
    <row r="188" spans="1:4" x14ac:dyDescent="0.25">
      <c r="A188" s="115">
        <f t="shared" si="6"/>
        <v>176</v>
      </c>
      <c r="B188" s="115" t="s">
        <v>49</v>
      </c>
      <c r="C188" s="113" t="s">
        <v>1</v>
      </c>
      <c r="D188" s="114"/>
    </row>
    <row r="189" spans="1:4" x14ac:dyDescent="0.25">
      <c r="A189" s="115">
        <f t="shared" si="6"/>
        <v>177</v>
      </c>
      <c r="B189" s="115" t="s">
        <v>50</v>
      </c>
      <c r="C189" s="113" t="s">
        <v>1</v>
      </c>
      <c r="D189" s="114"/>
    </row>
    <row r="190" spans="1:4" x14ac:dyDescent="0.25">
      <c r="A190" s="115">
        <f t="shared" si="6"/>
        <v>178</v>
      </c>
      <c r="B190" s="115" t="s">
        <v>51</v>
      </c>
      <c r="C190" s="113" t="s">
        <v>1</v>
      </c>
      <c r="D190" s="114"/>
    </row>
    <row r="191" spans="1:4" x14ac:dyDescent="0.25">
      <c r="A191" s="115">
        <f t="shared" si="6"/>
        <v>179</v>
      </c>
      <c r="B191" s="115" t="s">
        <v>52</v>
      </c>
      <c r="C191" s="113" t="s">
        <v>1</v>
      </c>
      <c r="D191" s="114"/>
    </row>
    <row r="192" spans="1:4" x14ac:dyDescent="0.25">
      <c r="A192" s="115">
        <f t="shared" si="6"/>
        <v>180</v>
      </c>
      <c r="B192" s="115" t="s">
        <v>53</v>
      </c>
      <c r="C192" s="113" t="s">
        <v>1</v>
      </c>
      <c r="D192" s="114"/>
    </row>
    <row r="193" spans="1:4" x14ac:dyDescent="0.25">
      <c r="A193" s="115">
        <f t="shared" si="6"/>
        <v>181</v>
      </c>
      <c r="B193" s="115" t="s">
        <v>44</v>
      </c>
      <c r="C193" s="113" t="s">
        <v>1</v>
      </c>
      <c r="D193" s="114"/>
    </row>
    <row r="194" spans="1:4" x14ac:dyDescent="0.25">
      <c r="A194" s="115">
        <f t="shared" si="6"/>
        <v>182</v>
      </c>
      <c r="B194" s="115" t="s">
        <v>54</v>
      </c>
      <c r="C194" s="113" t="s">
        <v>1</v>
      </c>
      <c r="D194" s="114"/>
    </row>
    <row r="195" spans="1:4" x14ac:dyDescent="0.25">
      <c r="A195" s="115">
        <f t="shared" si="6"/>
        <v>183</v>
      </c>
      <c r="B195" s="115" t="s">
        <v>21</v>
      </c>
      <c r="C195" s="113" t="s">
        <v>1</v>
      </c>
      <c r="D195" s="114"/>
    </row>
    <row r="196" spans="1:4" x14ac:dyDescent="0.25">
      <c r="A196" s="115">
        <f t="shared" si="6"/>
        <v>184</v>
      </c>
      <c r="B196" s="115" t="s">
        <v>24</v>
      </c>
      <c r="C196" s="113" t="s">
        <v>1</v>
      </c>
      <c r="D196" s="114"/>
    </row>
    <row r="197" spans="1:4" x14ac:dyDescent="0.25">
      <c r="A197" s="115">
        <f t="shared" si="6"/>
        <v>185</v>
      </c>
      <c r="B197" s="115" t="s">
        <v>55</v>
      </c>
      <c r="C197" s="113" t="s">
        <v>1</v>
      </c>
      <c r="D197" s="114"/>
    </row>
    <row r="198" spans="1:4" x14ac:dyDescent="0.25">
      <c r="A198" s="115">
        <f t="shared" si="6"/>
        <v>186</v>
      </c>
      <c r="B198" s="115" t="s">
        <v>26</v>
      </c>
      <c r="C198" s="113" t="s">
        <v>1</v>
      </c>
      <c r="D198" s="114"/>
    </row>
    <row r="199" spans="1:4" x14ac:dyDescent="0.25">
      <c r="A199" s="115">
        <f t="shared" si="6"/>
        <v>187</v>
      </c>
      <c r="B199" s="115" t="s">
        <v>28</v>
      </c>
      <c r="C199" s="113" t="s">
        <v>1</v>
      </c>
      <c r="D199" s="114"/>
    </row>
    <row r="200" spans="1:4" x14ac:dyDescent="0.25">
      <c r="A200" s="115">
        <f t="shared" si="6"/>
        <v>188</v>
      </c>
      <c r="B200" s="115" t="s">
        <v>42</v>
      </c>
      <c r="C200" s="113" t="s">
        <v>1</v>
      </c>
      <c r="D200" s="114"/>
    </row>
    <row r="201" spans="1:4" x14ac:dyDescent="0.25">
      <c r="A201" s="115">
        <f t="shared" si="6"/>
        <v>189</v>
      </c>
      <c r="B201" s="115" t="s">
        <v>56</v>
      </c>
      <c r="C201" s="113" t="s">
        <v>1</v>
      </c>
      <c r="D201" s="114"/>
    </row>
    <row r="202" spans="1:4" x14ac:dyDescent="0.25">
      <c r="A202" s="115">
        <f t="shared" si="6"/>
        <v>190</v>
      </c>
      <c r="B202" s="115" t="s">
        <v>57</v>
      </c>
      <c r="C202" s="113" t="s">
        <v>1</v>
      </c>
      <c r="D202" s="114"/>
    </row>
    <row r="203" spans="1:4" x14ac:dyDescent="0.25">
      <c r="A203" s="115">
        <f>A202+1</f>
        <v>191</v>
      </c>
      <c r="B203" s="116" t="s">
        <v>41</v>
      </c>
      <c r="C203" s="113" t="s">
        <v>1</v>
      </c>
      <c r="D203" s="114"/>
    </row>
    <row r="204" spans="1:4" x14ac:dyDescent="0.25">
      <c r="A204" s="115">
        <f t="shared" ref="A204:A206" si="7">A203+1</f>
        <v>192</v>
      </c>
      <c r="B204" s="116" t="s">
        <v>192</v>
      </c>
      <c r="C204" s="113" t="s">
        <v>1</v>
      </c>
      <c r="D204" s="114"/>
    </row>
    <row r="205" spans="1:4" x14ac:dyDescent="0.25">
      <c r="A205" s="115">
        <f t="shared" si="7"/>
        <v>193</v>
      </c>
      <c r="B205" s="116" t="s">
        <v>370</v>
      </c>
      <c r="C205" s="113" t="s">
        <v>1</v>
      </c>
      <c r="D205" s="114"/>
    </row>
    <row r="206" spans="1:4" x14ac:dyDescent="0.25">
      <c r="A206" s="115">
        <f t="shared" si="7"/>
        <v>194</v>
      </c>
      <c r="B206" s="116" t="s">
        <v>369</v>
      </c>
      <c r="C206" s="113" t="s">
        <v>1</v>
      </c>
      <c r="D206" s="114"/>
    </row>
    <row r="207" spans="1:4" x14ac:dyDescent="0.25">
      <c r="A207" s="206" t="s">
        <v>366</v>
      </c>
      <c r="B207" s="196"/>
      <c r="C207" s="197"/>
      <c r="D207" s="72"/>
    </row>
    <row r="208" spans="1:4" x14ac:dyDescent="0.25">
      <c r="A208" s="72">
        <f>A206+1</f>
        <v>195</v>
      </c>
      <c r="B208" s="72" t="s">
        <v>39</v>
      </c>
      <c r="C208" s="56" t="s">
        <v>1</v>
      </c>
      <c r="D208" s="57"/>
    </row>
    <row r="209" spans="1:4" x14ac:dyDescent="0.25">
      <c r="A209" s="72">
        <f t="shared" si="6"/>
        <v>196</v>
      </c>
      <c r="B209" s="72" t="s">
        <v>45</v>
      </c>
      <c r="C209" s="56" t="s">
        <v>1</v>
      </c>
      <c r="D209" s="57"/>
    </row>
    <row r="210" spans="1:4" x14ac:dyDescent="0.25">
      <c r="A210" s="72">
        <f t="shared" si="6"/>
        <v>197</v>
      </c>
      <c r="B210" s="72" t="s">
        <v>46</v>
      </c>
      <c r="C210" s="56" t="s">
        <v>1</v>
      </c>
      <c r="D210" s="57"/>
    </row>
    <row r="211" spans="1:4" x14ac:dyDescent="0.25">
      <c r="A211" s="72">
        <f t="shared" si="6"/>
        <v>198</v>
      </c>
      <c r="B211" s="72" t="s">
        <v>47</v>
      </c>
      <c r="C211" s="56" t="s">
        <v>1</v>
      </c>
      <c r="D211" s="57"/>
    </row>
    <row r="212" spans="1:4" x14ac:dyDescent="0.25">
      <c r="A212" s="72">
        <f t="shared" si="6"/>
        <v>199</v>
      </c>
      <c r="B212" s="72" t="s">
        <v>48</v>
      </c>
      <c r="C212" s="56" t="s">
        <v>1</v>
      </c>
      <c r="D212" s="57"/>
    </row>
    <row r="213" spans="1:4" x14ac:dyDescent="0.25">
      <c r="A213" s="72">
        <f t="shared" si="6"/>
        <v>200</v>
      </c>
      <c r="B213" s="72" t="s">
        <v>51</v>
      </c>
      <c r="C213" s="56" t="s">
        <v>1</v>
      </c>
      <c r="D213" s="57"/>
    </row>
    <row r="214" spans="1:4" x14ac:dyDescent="0.25">
      <c r="A214" s="72">
        <f t="shared" si="6"/>
        <v>201</v>
      </c>
      <c r="B214" s="72" t="s">
        <v>52</v>
      </c>
      <c r="C214" s="56" t="s">
        <v>1</v>
      </c>
      <c r="D214" s="57"/>
    </row>
    <row r="215" spans="1:4" x14ac:dyDescent="0.25">
      <c r="A215" s="72">
        <f t="shared" si="6"/>
        <v>202</v>
      </c>
      <c r="B215" s="72" t="s">
        <v>53</v>
      </c>
      <c r="C215" s="56" t="s">
        <v>1</v>
      </c>
      <c r="D215" s="57"/>
    </row>
    <row r="216" spans="1:4" x14ac:dyDescent="0.25">
      <c r="A216" s="72">
        <f t="shared" si="6"/>
        <v>203</v>
      </c>
      <c r="B216" s="72" t="s">
        <v>44</v>
      </c>
      <c r="C216" s="56" t="s">
        <v>1</v>
      </c>
      <c r="D216" s="57"/>
    </row>
    <row r="217" spans="1:4" x14ac:dyDescent="0.25">
      <c r="A217" s="72">
        <f t="shared" si="6"/>
        <v>204</v>
      </c>
      <c r="B217" s="72" t="s">
        <v>54</v>
      </c>
      <c r="C217" s="56" t="s">
        <v>1</v>
      </c>
      <c r="D217" s="57"/>
    </row>
    <row r="218" spans="1:4" x14ac:dyDescent="0.25">
      <c r="A218" s="72">
        <f t="shared" si="6"/>
        <v>205</v>
      </c>
      <c r="B218" s="72" t="s">
        <v>21</v>
      </c>
      <c r="C218" s="56" t="s">
        <v>1</v>
      </c>
      <c r="D218" s="57"/>
    </row>
    <row r="219" spans="1:4" x14ac:dyDescent="0.25">
      <c r="A219" s="72">
        <f t="shared" si="6"/>
        <v>206</v>
      </c>
      <c r="B219" s="72" t="s">
        <v>24</v>
      </c>
      <c r="C219" s="56" t="s">
        <v>1</v>
      </c>
      <c r="D219" s="57"/>
    </row>
    <row r="220" spans="1:4" x14ac:dyDescent="0.25">
      <c r="A220" s="72">
        <f t="shared" si="6"/>
        <v>207</v>
      </c>
      <c r="B220" s="72" t="s">
        <v>55</v>
      </c>
      <c r="C220" s="56" t="s">
        <v>1</v>
      </c>
      <c r="D220" s="57"/>
    </row>
    <row r="221" spans="1:4" x14ac:dyDescent="0.25">
      <c r="A221" s="72">
        <f t="shared" si="6"/>
        <v>208</v>
      </c>
      <c r="B221" s="72" t="s">
        <v>26</v>
      </c>
      <c r="C221" s="56" t="s">
        <v>1</v>
      </c>
      <c r="D221" s="57"/>
    </row>
    <row r="222" spans="1:4" x14ac:dyDescent="0.25">
      <c r="A222" s="72">
        <f t="shared" si="6"/>
        <v>209</v>
      </c>
      <c r="B222" s="72" t="s">
        <v>28</v>
      </c>
      <c r="C222" s="56" t="s">
        <v>1</v>
      </c>
      <c r="D222" s="57"/>
    </row>
    <row r="223" spans="1:4" x14ac:dyDescent="0.25">
      <c r="A223" s="72">
        <f t="shared" si="6"/>
        <v>210</v>
      </c>
      <c r="B223" s="72" t="s">
        <v>42</v>
      </c>
      <c r="C223" s="56" t="s">
        <v>1</v>
      </c>
      <c r="D223" s="57"/>
    </row>
    <row r="224" spans="1:4" x14ac:dyDescent="0.25">
      <c r="A224" s="72">
        <f t="shared" si="6"/>
        <v>211</v>
      </c>
      <c r="B224" s="72" t="s">
        <v>56</v>
      </c>
      <c r="C224" s="56" t="s">
        <v>1</v>
      </c>
      <c r="D224" s="57"/>
    </row>
    <row r="225" spans="1:4" x14ac:dyDescent="0.25">
      <c r="A225" s="72">
        <f t="shared" si="6"/>
        <v>212</v>
      </c>
      <c r="B225" s="72" t="s">
        <v>57</v>
      </c>
      <c r="C225" s="56" t="s">
        <v>1</v>
      </c>
      <c r="D225" s="57"/>
    </row>
    <row r="226" spans="1:4" x14ac:dyDescent="0.25">
      <c r="A226" s="72">
        <f t="shared" si="6"/>
        <v>213</v>
      </c>
      <c r="B226" s="79" t="s">
        <v>41</v>
      </c>
      <c r="C226" s="56" t="s">
        <v>1</v>
      </c>
      <c r="D226" s="57"/>
    </row>
    <row r="227" spans="1:4" x14ac:dyDescent="0.25">
      <c r="A227" s="72">
        <f t="shared" si="6"/>
        <v>214</v>
      </c>
      <c r="B227" s="235" t="s">
        <v>192</v>
      </c>
      <c r="C227" s="56" t="s">
        <v>1</v>
      </c>
      <c r="D227" s="72"/>
    </row>
  </sheetData>
  <sheetProtection formatCells="0" formatColumns="0" formatRows="0" insertColumns="0" insertRows="0" insertHyperlinks="0" deleteColumns="0" deleteRows="0" sort="0" autoFilter="0" pivotTables="0"/>
  <mergeCells count="12">
    <mergeCell ref="A87:C87"/>
    <mergeCell ref="A64:C64"/>
    <mergeCell ref="A39:C39"/>
    <mergeCell ref="A14:C14"/>
    <mergeCell ref="A1:D1"/>
    <mergeCell ref="A3:D3"/>
    <mergeCell ref="A13:C13"/>
    <mergeCell ref="A111:C111"/>
    <mergeCell ref="A135:C135"/>
    <mergeCell ref="A157:C157"/>
    <mergeCell ref="A182:C182"/>
    <mergeCell ref="A207:C20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1"/>
  <sheetViews>
    <sheetView zoomScaleNormal="100" workbookViewId="0">
      <selection activeCell="D76" sqref="D76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183" t="s">
        <v>185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2" t="s">
        <v>80</v>
      </c>
      <c r="B3" s="203"/>
      <c r="C3" s="203"/>
      <c r="D3" s="204"/>
    </row>
    <row r="4" spans="1:4" x14ac:dyDescent="0.25">
      <c r="A4" s="72">
        <v>1</v>
      </c>
      <c r="B4" s="72" t="s">
        <v>74</v>
      </c>
      <c r="C4" s="56" t="s">
        <v>1</v>
      </c>
      <c r="D4" s="57"/>
    </row>
    <row r="5" spans="1:4" x14ac:dyDescent="0.25">
      <c r="A5" s="72">
        <v>2</v>
      </c>
      <c r="B5" s="88" t="s">
        <v>239</v>
      </c>
      <c r="C5" s="56" t="s">
        <v>1</v>
      </c>
      <c r="D5" s="57"/>
    </row>
    <row r="6" spans="1:4" x14ac:dyDescent="0.25">
      <c r="A6" s="195" t="s">
        <v>81</v>
      </c>
      <c r="B6" s="196"/>
      <c r="C6" s="197"/>
      <c r="D6" s="72"/>
    </row>
    <row r="7" spans="1:4" x14ac:dyDescent="0.25">
      <c r="A7" s="195" t="s">
        <v>74</v>
      </c>
      <c r="B7" s="196"/>
      <c r="C7" s="197"/>
      <c r="D7" s="72"/>
    </row>
    <row r="8" spans="1:4" x14ac:dyDescent="0.25">
      <c r="A8" s="72">
        <f>A5+1</f>
        <v>3</v>
      </c>
      <c r="B8" s="72" t="s">
        <v>188</v>
      </c>
      <c r="C8" s="56" t="s">
        <v>1</v>
      </c>
      <c r="D8" s="65"/>
    </row>
    <row r="9" spans="1:4" x14ac:dyDescent="0.25">
      <c r="A9" s="72">
        <f>A8+1</f>
        <v>4</v>
      </c>
      <c r="B9" s="72" t="s">
        <v>189</v>
      </c>
      <c r="C9" s="56" t="s">
        <v>1</v>
      </c>
      <c r="D9" s="65"/>
    </row>
    <row r="10" spans="1:4" x14ac:dyDescent="0.25">
      <c r="A10" s="72">
        <f t="shared" ref="A10:A22" si="0">A9+1</f>
        <v>5</v>
      </c>
      <c r="B10" s="72" t="s">
        <v>190</v>
      </c>
      <c r="C10" s="56" t="s">
        <v>1</v>
      </c>
      <c r="D10" s="65"/>
    </row>
    <row r="11" spans="1:4" x14ac:dyDescent="0.25">
      <c r="A11" s="72">
        <f t="shared" si="0"/>
        <v>6</v>
      </c>
      <c r="B11" s="72" t="s">
        <v>191</v>
      </c>
      <c r="C11" s="56" t="s">
        <v>1</v>
      </c>
      <c r="D11" s="65"/>
    </row>
    <row r="12" spans="1:4" x14ac:dyDescent="0.25">
      <c r="A12" s="72">
        <f t="shared" si="0"/>
        <v>7</v>
      </c>
      <c r="B12" s="72" t="s">
        <v>192</v>
      </c>
      <c r="C12" s="56" t="s">
        <v>1</v>
      </c>
      <c r="D12" s="65"/>
    </row>
    <row r="13" spans="1:4" x14ac:dyDescent="0.25">
      <c r="A13" s="72">
        <f t="shared" si="0"/>
        <v>8</v>
      </c>
      <c r="B13" s="72" t="s">
        <v>193</v>
      </c>
      <c r="C13" s="56" t="s">
        <v>1</v>
      </c>
      <c r="D13" s="65"/>
    </row>
    <row r="14" spans="1:4" x14ac:dyDescent="0.25">
      <c r="A14" s="72">
        <f t="shared" si="0"/>
        <v>9</v>
      </c>
      <c r="B14" s="72" t="s">
        <v>194</v>
      </c>
      <c r="C14" s="56" t="s">
        <v>1</v>
      </c>
      <c r="D14" s="65"/>
    </row>
    <row r="15" spans="1:4" x14ac:dyDescent="0.25">
      <c r="A15" s="72">
        <f t="shared" si="0"/>
        <v>10</v>
      </c>
      <c r="B15" s="72" t="s">
        <v>195</v>
      </c>
      <c r="C15" s="56" t="s">
        <v>1</v>
      </c>
      <c r="D15" s="65"/>
    </row>
    <row r="16" spans="1:4" x14ac:dyDescent="0.25">
      <c r="A16" s="72">
        <f t="shared" si="0"/>
        <v>11</v>
      </c>
      <c r="B16" s="72" t="s">
        <v>196</v>
      </c>
      <c r="C16" s="56" t="s">
        <v>1</v>
      </c>
      <c r="D16" s="65"/>
    </row>
    <row r="17" spans="1:4" x14ac:dyDescent="0.25">
      <c r="A17" s="72">
        <f t="shared" si="0"/>
        <v>12</v>
      </c>
      <c r="B17" s="72" t="s">
        <v>26</v>
      </c>
      <c r="C17" s="56" t="s">
        <v>1</v>
      </c>
      <c r="D17" s="65"/>
    </row>
    <row r="18" spans="1:4" x14ac:dyDescent="0.25">
      <c r="A18" s="72">
        <f t="shared" si="0"/>
        <v>13</v>
      </c>
      <c r="B18" s="72" t="s">
        <v>197</v>
      </c>
      <c r="C18" s="56" t="s">
        <v>1</v>
      </c>
      <c r="D18" s="65"/>
    </row>
    <row r="19" spans="1:4" x14ac:dyDescent="0.25">
      <c r="A19" s="72">
        <f t="shared" si="0"/>
        <v>14</v>
      </c>
      <c r="B19" s="72" t="s">
        <v>198</v>
      </c>
      <c r="C19" s="56" t="s">
        <v>1</v>
      </c>
      <c r="D19" s="65"/>
    </row>
    <row r="20" spans="1:4" x14ac:dyDescent="0.25">
      <c r="A20" s="72">
        <f t="shared" si="0"/>
        <v>15</v>
      </c>
      <c r="B20" s="72" t="s">
        <v>199</v>
      </c>
      <c r="C20" s="56" t="s">
        <v>1</v>
      </c>
      <c r="D20" s="65"/>
    </row>
    <row r="21" spans="1:4" x14ac:dyDescent="0.25">
      <c r="A21" s="72">
        <f t="shared" si="0"/>
        <v>16</v>
      </c>
      <c r="B21" s="72" t="s">
        <v>200</v>
      </c>
      <c r="C21" s="56" t="s">
        <v>1</v>
      </c>
      <c r="D21" s="65"/>
    </row>
    <row r="22" spans="1:4" x14ac:dyDescent="0.25">
      <c r="A22" s="72">
        <f t="shared" si="0"/>
        <v>17</v>
      </c>
      <c r="B22" s="72" t="s">
        <v>201</v>
      </c>
      <c r="C22" s="56" t="s">
        <v>1</v>
      </c>
      <c r="D22" s="65"/>
    </row>
    <row r="23" spans="1:4" x14ac:dyDescent="0.25">
      <c r="A23" s="201" t="s">
        <v>239</v>
      </c>
      <c r="B23" s="196"/>
      <c r="C23" s="197"/>
      <c r="D23" s="72"/>
    </row>
    <row r="24" spans="1:4" x14ac:dyDescent="0.25">
      <c r="A24" s="72">
        <f>A22+1</f>
        <v>18</v>
      </c>
      <c r="B24" s="72" t="s">
        <v>188</v>
      </c>
      <c r="C24" s="56" t="s">
        <v>1</v>
      </c>
      <c r="D24" s="65"/>
    </row>
    <row r="25" spans="1:4" x14ac:dyDescent="0.25">
      <c r="A25" s="72">
        <f>A24+1</f>
        <v>19</v>
      </c>
      <c r="B25" s="72" t="s">
        <v>189</v>
      </c>
      <c r="C25" s="56" t="s">
        <v>1</v>
      </c>
      <c r="D25" s="65"/>
    </row>
    <row r="26" spans="1:4" x14ac:dyDescent="0.25">
      <c r="A26" s="72">
        <f t="shared" ref="A26:A38" si="1">A25+1</f>
        <v>20</v>
      </c>
      <c r="B26" s="72" t="s">
        <v>190</v>
      </c>
      <c r="C26" s="56" t="s">
        <v>1</v>
      </c>
      <c r="D26" s="65"/>
    </row>
    <row r="27" spans="1:4" x14ac:dyDescent="0.25">
      <c r="A27" s="72">
        <f t="shared" si="1"/>
        <v>21</v>
      </c>
      <c r="B27" s="72" t="s">
        <v>191</v>
      </c>
      <c r="C27" s="56" t="s">
        <v>1</v>
      </c>
      <c r="D27" s="65"/>
    </row>
    <row r="28" spans="1:4" x14ac:dyDescent="0.25">
      <c r="A28" s="72">
        <f t="shared" si="1"/>
        <v>22</v>
      </c>
      <c r="B28" s="72" t="s">
        <v>192</v>
      </c>
      <c r="C28" s="56" t="s">
        <v>1</v>
      </c>
      <c r="D28" s="65"/>
    </row>
    <row r="29" spans="1:4" x14ac:dyDescent="0.25">
      <c r="A29" s="72">
        <f t="shared" si="1"/>
        <v>23</v>
      </c>
      <c r="B29" s="72" t="s">
        <v>193</v>
      </c>
      <c r="C29" s="56" t="s">
        <v>1</v>
      </c>
      <c r="D29" s="65"/>
    </row>
    <row r="30" spans="1:4" x14ac:dyDescent="0.25">
      <c r="A30" s="72">
        <f t="shared" si="1"/>
        <v>24</v>
      </c>
      <c r="B30" s="72" t="s">
        <v>194</v>
      </c>
      <c r="C30" s="56" t="s">
        <v>1</v>
      </c>
      <c r="D30" s="65"/>
    </row>
    <row r="31" spans="1:4" x14ac:dyDescent="0.25">
      <c r="A31" s="72">
        <f t="shared" si="1"/>
        <v>25</v>
      </c>
      <c r="B31" s="72" t="s">
        <v>195</v>
      </c>
      <c r="C31" s="56" t="s">
        <v>1</v>
      </c>
      <c r="D31" s="65"/>
    </row>
    <row r="32" spans="1:4" x14ac:dyDescent="0.25">
      <c r="A32" s="72">
        <f t="shared" si="1"/>
        <v>26</v>
      </c>
      <c r="B32" s="72" t="s">
        <v>196</v>
      </c>
      <c r="C32" s="56" t="s">
        <v>1</v>
      </c>
      <c r="D32" s="65"/>
    </row>
    <row r="33" spans="1:4" x14ac:dyDescent="0.25">
      <c r="A33" s="72">
        <f t="shared" si="1"/>
        <v>27</v>
      </c>
      <c r="B33" s="72" t="s">
        <v>26</v>
      </c>
      <c r="C33" s="56" t="s">
        <v>1</v>
      </c>
      <c r="D33" s="65"/>
    </row>
    <row r="34" spans="1:4" x14ac:dyDescent="0.25">
      <c r="A34" s="72">
        <f t="shared" si="1"/>
        <v>28</v>
      </c>
      <c r="B34" s="72" t="s">
        <v>197</v>
      </c>
      <c r="C34" s="56" t="s">
        <v>1</v>
      </c>
      <c r="D34" s="65"/>
    </row>
    <row r="35" spans="1:4" x14ac:dyDescent="0.25">
      <c r="A35" s="72">
        <f t="shared" si="1"/>
        <v>29</v>
      </c>
      <c r="B35" s="72" t="s">
        <v>198</v>
      </c>
      <c r="C35" s="56" t="s">
        <v>1</v>
      </c>
      <c r="D35" s="65"/>
    </row>
    <row r="36" spans="1:4" x14ac:dyDescent="0.25">
      <c r="A36" s="72">
        <f t="shared" si="1"/>
        <v>30</v>
      </c>
      <c r="B36" s="72" t="s">
        <v>199</v>
      </c>
      <c r="C36" s="56" t="s">
        <v>1</v>
      </c>
      <c r="D36" s="65"/>
    </row>
    <row r="37" spans="1:4" x14ac:dyDescent="0.25">
      <c r="A37" s="72">
        <f t="shared" si="1"/>
        <v>31</v>
      </c>
      <c r="B37" s="72" t="s">
        <v>200</v>
      </c>
      <c r="C37" s="56" t="s">
        <v>1</v>
      </c>
      <c r="D37" s="65"/>
    </row>
    <row r="38" spans="1:4" x14ac:dyDescent="0.25">
      <c r="A38" s="72">
        <f t="shared" si="1"/>
        <v>32</v>
      </c>
      <c r="B38" s="72" t="s">
        <v>201</v>
      </c>
      <c r="C38" s="56" t="s">
        <v>1</v>
      </c>
      <c r="D38" s="65"/>
    </row>
    <row r="39" spans="1:4" ht="30" hidden="1" customHeight="1" x14ac:dyDescent="0.25">
      <c r="A39" s="83" t="s">
        <v>111</v>
      </c>
      <c r="B39" s="192" t="s">
        <v>291</v>
      </c>
      <c r="C39" s="193"/>
      <c r="D39" s="59">
        <f>SUM(D8:D22)</f>
        <v>0</v>
      </c>
    </row>
    <row r="40" spans="1:4" ht="30" hidden="1" customHeight="1" x14ac:dyDescent="0.25">
      <c r="A40" s="83" t="s">
        <v>112</v>
      </c>
      <c r="B40" s="192" t="s">
        <v>113</v>
      </c>
      <c r="C40" s="193"/>
      <c r="D40" s="60">
        <f>kalkulacja!$F$35</f>
        <v>0.35</v>
      </c>
    </row>
    <row r="41" spans="1:4" ht="30" hidden="1" customHeight="1" x14ac:dyDescent="0.25">
      <c r="A41" s="83" t="s">
        <v>114</v>
      </c>
      <c r="B41" s="192" t="s">
        <v>115</v>
      </c>
      <c r="C41" s="193"/>
      <c r="D41" s="59">
        <f>D40*D39</f>
        <v>0</v>
      </c>
    </row>
    <row r="42" spans="1:4" ht="30" hidden="1" customHeight="1" x14ac:dyDescent="0.25">
      <c r="A42" s="83" t="s">
        <v>116</v>
      </c>
      <c r="B42" s="192" t="s">
        <v>299</v>
      </c>
      <c r="C42" s="193"/>
      <c r="D42" s="59">
        <f>D4+D41</f>
        <v>0</v>
      </c>
    </row>
    <row r="43" spans="1:4" ht="30" hidden="1" customHeight="1" x14ac:dyDescent="0.25">
      <c r="A43" s="83" t="s">
        <v>117</v>
      </c>
      <c r="B43" s="192" t="s">
        <v>289</v>
      </c>
      <c r="C43" s="193"/>
      <c r="D43" s="61">
        <f>kalkulacja!$C$35</f>
        <v>3</v>
      </c>
    </row>
    <row r="44" spans="1:4" ht="30" hidden="1" customHeight="1" x14ac:dyDescent="0.25">
      <c r="A44" s="83" t="s">
        <v>118</v>
      </c>
      <c r="B44" s="192" t="s">
        <v>290</v>
      </c>
      <c r="C44" s="193"/>
      <c r="D44" s="59">
        <f>D43*D42</f>
        <v>0</v>
      </c>
    </row>
    <row r="45" spans="1:4" ht="30" hidden="1" customHeight="1" x14ac:dyDescent="0.25">
      <c r="A45" s="89" t="s">
        <v>119</v>
      </c>
      <c r="B45" s="187" t="s">
        <v>292</v>
      </c>
      <c r="C45" s="186"/>
      <c r="D45" s="62">
        <f>SUM(D24:D38)</f>
        <v>0</v>
      </c>
    </row>
    <row r="46" spans="1:4" ht="30" hidden="1" customHeight="1" x14ac:dyDescent="0.25">
      <c r="A46" s="89" t="s">
        <v>120</v>
      </c>
      <c r="B46" s="187" t="s">
        <v>113</v>
      </c>
      <c r="C46" s="186"/>
      <c r="D46" s="63">
        <f>kalkulacja!$F$36</f>
        <v>0.45</v>
      </c>
    </row>
    <row r="47" spans="1:4" ht="30" hidden="1" customHeight="1" x14ac:dyDescent="0.25">
      <c r="A47" s="89" t="s">
        <v>121</v>
      </c>
      <c r="B47" s="187" t="s">
        <v>122</v>
      </c>
      <c r="C47" s="186"/>
      <c r="D47" s="62">
        <f>D45*D46</f>
        <v>0</v>
      </c>
    </row>
    <row r="48" spans="1:4" ht="30" hidden="1" customHeight="1" x14ac:dyDescent="0.25">
      <c r="A48" s="89" t="s">
        <v>123</v>
      </c>
      <c r="B48" s="187" t="s">
        <v>293</v>
      </c>
      <c r="C48" s="186"/>
      <c r="D48" s="62">
        <f>D5+D47</f>
        <v>0</v>
      </c>
    </row>
    <row r="49" spans="1:4" ht="30" hidden="1" customHeight="1" x14ac:dyDescent="0.25">
      <c r="A49" s="89" t="s">
        <v>124</v>
      </c>
      <c r="B49" s="187" t="s">
        <v>295</v>
      </c>
      <c r="C49" s="186"/>
      <c r="D49" s="64">
        <f>kalkulacja!$C$36</f>
        <v>2</v>
      </c>
    </row>
    <row r="50" spans="1:4" ht="30" hidden="1" customHeight="1" x14ac:dyDescent="0.25">
      <c r="A50" s="89" t="s">
        <v>125</v>
      </c>
      <c r="B50" s="187" t="s">
        <v>294</v>
      </c>
      <c r="C50" s="186"/>
      <c r="D50" s="62">
        <f>D49*D48</f>
        <v>0</v>
      </c>
    </row>
    <row r="51" spans="1:4" ht="30" hidden="1" customHeight="1" x14ac:dyDescent="0.25">
      <c r="A51" s="215" t="s">
        <v>298</v>
      </c>
      <c r="B51" s="184"/>
      <c r="C51" s="184"/>
      <c r="D51" s="59">
        <f>D50+D44</f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23:C23"/>
    <mergeCell ref="A7:C7"/>
    <mergeCell ref="A1:D1"/>
    <mergeCell ref="A3:D3"/>
    <mergeCell ref="A6:C6"/>
    <mergeCell ref="B39:C39"/>
    <mergeCell ref="B40:C40"/>
    <mergeCell ref="B41:C41"/>
    <mergeCell ref="B42:C42"/>
    <mergeCell ref="B43:C43"/>
    <mergeCell ref="A51:C51"/>
    <mergeCell ref="B49:C49"/>
    <mergeCell ref="B50:C50"/>
    <mergeCell ref="B44:C44"/>
    <mergeCell ref="B45:C45"/>
    <mergeCell ref="B46:C46"/>
    <mergeCell ref="B47:C47"/>
    <mergeCell ref="B48:C4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6"/>
  <sheetViews>
    <sheetView zoomScale="115" zoomScaleNormal="115" workbookViewId="0">
      <selection activeCell="B12" sqref="B12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183" t="s">
        <v>203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2" t="s">
        <v>80</v>
      </c>
      <c r="B3" s="203"/>
      <c r="C3" s="203"/>
      <c r="D3" s="204"/>
    </row>
    <row r="4" spans="1:4" x14ac:dyDescent="0.25">
      <c r="A4" s="72">
        <v>1</v>
      </c>
      <c r="B4" s="94" t="s">
        <v>75</v>
      </c>
      <c r="C4" s="56" t="s">
        <v>1</v>
      </c>
      <c r="D4" s="57"/>
    </row>
    <row r="5" spans="1:4" x14ac:dyDescent="0.25">
      <c r="A5" s="195" t="s">
        <v>81</v>
      </c>
      <c r="B5" s="196"/>
      <c r="C5" s="197"/>
      <c r="D5" s="72"/>
    </row>
    <row r="6" spans="1:4" x14ac:dyDescent="0.25">
      <c r="A6" s="216" t="s">
        <v>75</v>
      </c>
      <c r="B6" s="196"/>
      <c r="C6" s="197"/>
      <c r="D6" s="72"/>
    </row>
    <row r="7" spans="1:4" x14ac:dyDescent="0.25">
      <c r="A7" s="72">
        <v>2</v>
      </c>
      <c r="B7" s="72" t="s">
        <v>204</v>
      </c>
      <c r="C7" s="56" t="s">
        <v>1</v>
      </c>
      <c r="D7" s="65"/>
    </row>
    <row r="8" spans="1:4" x14ac:dyDescent="0.25">
      <c r="A8" s="72">
        <v>3</v>
      </c>
      <c r="B8" s="72" t="s">
        <v>205</v>
      </c>
      <c r="C8" s="56" t="s">
        <v>1</v>
      </c>
      <c r="D8" s="65"/>
    </row>
    <row r="9" spans="1:4" x14ac:dyDescent="0.25">
      <c r="A9" s="72">
        <v>4</v>
      </c>
      <c r="B9" s="72" t="s">
        <v>206</v>
      </c>
      <c r="C9" s="56" t="s">
        <v>1</v>
      </c>
      <c r="D9" s="65"/>
    </row>
    <row r="10" spans="1:4" x14ac:dyDescent="0.25">
      <c r="A10" s="72">
        <v>5</v>
      </c>
      <c r="B10" s="72" t="s">
        <v>207</v>
      </c>
      <c r="C10" s="56" t="s">
        <v>1</v>
      </c>
      <c r="D10" s="65"/>
    </row>
    <row r="11" spans="1:4" x14ac:dyDescent="0.25">
      <c r="A11" s="72">
        <v>6</v>
      </c>
      <c r="B11" s="72" t="s">
        <v>208</v>
      </c>
      <c r="C11" s="56" t="s">
        <v>1</v>
      </c>
      <c r="D11" s="65"/>
    </row>
    <row r="12" spans="1:4" x14ac:dyDescent="0.25">
      <c r="A12" s="72">
        <v>7</v>
      </c>
      <c r="B12" s="72" t="s">
        <v>209</v>
      </c>
      <c r="C12" s="56" t="s">
        <v>1</v>
      </c>
      <c r="D12" s="65"/>
    </row>
    <row r="13" spans="1:4" x14ac:dyDescent="0.25">
      <c r="A13" s="72">
        <v>8</v>
      </c>
      <c r="B13" s="72" t="s">
        <v>210</v>
      </c>
      <c r="C13" s="56" t="s">
        <v>1</v>
      </c>
      <c r="D13" s="65"/>
    </row>
    <row r="14" spans="1:4" x14ac:dyDescent="0.25">
      <c r="A14" s="72">
        <v>9</v>
      </c>
      <c r="B14" s="72" t="s">
        <v>211</v>
      </c>
      <c r="C14" s="56" t="s">
        <v>1</v>
      </c>
      <c r="D14" s="65"/>
    </row>
    <row r="15" spans="1:4" x14ac:dyDescent="0.25">
      <c r="A15" s="72">
        <v>10</v>
      </c>
      <c r="B15" s="72" t="s">
        <v>212</v>
      </c>
      <c r="C15" s="56" t="s">
        <v>1</v>
      </c>
      <c r="D15" s="65"/>
    </row>
    <row r="16" spans="1:4" x14ac:dyDescent="0.25">
      <c r="A16" s="72">
        <v>11</v>
      </c>
      <c r="B16" s="72" t="s">
        <v>47</v>
      </c>
      <c r="C16" s="56" t="s">
        <v>1</v>
      </c>
      <c r="D16" s="65"/>
    </row>
    <row r="17" spans="1:4" x14ac:dyDescent="0.25">
      <c r="A17" s="72">
        <v>12</v>
      </c>
      <c r="B17" s="72" t="s">
        <v>213</v>
      </c>
      <c r="C17" s="56" t="s">
        <v>1</v>
      </c>
      <c r="D17" s="65"/>
    </row>
    <row r="18" spans="1:4" x14ac:dyDescent="0.25">
      <c r="A18" s="72">
        <v>13</v>
      </c>
      <c r="B18" s="72" t="s">
        <v>214</v>
      </c>
      <c r="C18" s="56" t="s">
        <v>1</v>
      </c>
      <c r="D18" s="65"/>
    </row>
    <row r="19" spans="1:4" x14ac:dyDescent="0.25">
      <c r="A19" s="72">
        <v>14</v>
      </c>
      <c r="B19" s="72" t="s">
        <v>215</v>
      </c>
      <c r="C19" s="56" t="s">
        <v>1</v>
      </c>
      <c r="D19" s="65"/>
    </row>
    <row r="20" spans="1:4" x14ac:dyDescent="0.25">
      <c r="A20" s="72">
        <v>15</v>
      </c>
      <c r="B20" s="72" t="s">
        <v>216</v>
      </c>
      <c r="C20" s="56" t="s">
        <v>1</v>
      </c>
      <c r="D20" s="65"/>
    </row>
    <row r="21" spans="1:4" x14ac:dyDescent="0.25">
      <c r="A21" s="72">
        <v>16</v>
      </c>
      <c r="B21" s="72" t="s">
        <v>217</v>
      </c>
      <c r="C21" s="56" t="s">
        <v>1</v>
      </c>
      <c r="D21" s="65"/>
    </row>
    <row r="22" spans="1:4" x14ac:dyDescent="0.25">
      <c r="A22" s="72">
        <v>17</v>
      </c>
      <c r="B22" s="72" t="s">
        <v>218</v>
      </c>
      <c r="C22" s="56" t="s">
        <v>1</v>
      </c>
      <c r="D22" s="65"/>
    </row>
    <row r="23" spans="1:4" x14ac:dyDescent="0.25">
      <c r="A23" s="72">
        <v>18</v>
      </c>
      <c r="B23" s="72" t="s">
        <v>219</v>
      </c>
      <c r="C23" s="56" t="s">
        <v>1</v>
      </c>
      <c r="D23" s="65"/>
    </row>
    <row r="24" spans="1:4" x14ac:dyDescent="0.25">
      <c r="A24" s="72">
        <v>19</v>
      </c>
      <c r="B24" s="72" t="s">
        <v>220</v>
      </c>
      <c r="C24" s="56" t="s">
        <v>1</v>
      </c>
      <c r="D24" s="65"/>
    </row>
    <row r="25" spans="1:4" x14ac:dyDescent="0.25">
      <c r="A25" s="72">
        <v>20</v>
      </c>
      <c r="B25" s="72" t="s">
        <v>221</v>
      </c>
      <c r="C25" s="56" t="s">
        <v>1</v>
      </c>
      <c r="D25" s="65"/>
    </row>
    <row r="26" spans="1:4" x14ac:dyDescent="0.25">
      <c r="A26" s="72">
        <v>21</v>
      </c>
      <c r="B26" s="72" t="s">
        <v>222</v>
      </c>
      <c r="C26" s="56" t="s">
        <v>1</v>
      </c>
      <c r="D26" s="65"/>
    </row>
    <row r="27" spans="1:4" x14ac:dyDescent="0.25">
      <c r="A27" s="72">
        <v>22</v>
      </c>
      <c r="B27" s="72" t="s">
        <v>223</v>
      </c>
      <c r="C27" s="56" t="s">
        <v>1</v>
      </c>
      <c r="D27" s="65"/>
    </row>
    <row r="28" spans="1:4" x14ac:dyDescent="0.25">
      <c r="A28" s="72">
        <v>23</v>
      </c>
      <c r="B28" s="72" t="s">
        <v>224</v>
      </c>
      <c r="C28" s="56" t="s">
        <v>1</v>
      </c>
      <c r="D28" s="65"/>
    </row>
    <row r="29" spans="1:4" x14ac:dyDescent="0.25">
      <c r="A29" s="72">
        <v>24</v>
      </c>
      <c r="B29" s="72" t="s">
        <v>225</v>
      </c>
      <c r="C29" s="56" t="s">
        <v>1</v>
      </c>
      <c r="D29" s="65"/>
    </row>
    <row r="30" spans="1:4" x14ac:dyDescent="0.25">
      <c r="A30" s="72">
        <v>25</v>
      </c>
      <c r="B30" s="72" t="s">
        <v>226</v>
      </c>
      <c r="C30" s="56" t="s">
        <v>1</v>
      </c>
      <c r="D30" s="65"/>
    </row>
    <row r="31" spans="1:4" x14ac:dyDescent="0.25">
      <c r="A31" s="72">
        <v>26</v>
      </c>
      <c r="B31" s="72" t="s">
        <v>227</v>
      </c>
      <c r="C31" s="56" t="s">
        <v>1</v>
      </c>
      <c r="D31" s="65"/>
    </row>
    <row r="32" spans="1:4" x14ac:dyDescent="0.25">
      <c r="A32" s="72">
        <v>27</v>
      </c>
      <c r="B32" s="72" t="s">
        <v>228</v>
      </c>
      <c r="C32" s="56" t="s">
        <v>1</v>
      </c>
      <c r="D32" s="65"/>
    </row>
    <row r="33" spans="1:4" x14ac:dyDescent="0.25">
      <c r="A33" s="72">
        <v>28</v>
      </c>
      <c r="B33" s="72" t="s">
        <v>229</v>
      </c>
      <c r="C33" s="56" t="s">
        <v>1</v>
      </c>
      <c r="D33" s="65"/>
    </row>
    <row r="34" spans="1:4" x14ac:dyDescent="0.25">
      <c r="A34" s="72">
        <v>29</v>
      </c>
      <c r="B34" s="72" t="s">
        <v>230</v>
      </c>
      <c r="C34" s="56" t="s">
        <v>1</v>
      </c>
      <c r="D34" s="65"/>
    </row>
    <row r="35" spans="1:4" x14ac:dyDescent="0.25">
      <c r="A35" s="72">
        <v>30</v>
      </c>
      <c r="B35" s="72" t="s">
        <v>231</v>
      </c>
      <c r="C35" s="56" t="s">
        <v>1</v>
      </c>
      <c r="D35" s="65"/>
    </row>
    <row r="36" spans="1:4" ht="45" x14ac:dyDescent="0.25">
      <c r="A36" s="81">
        <v>31</v>
      </c>
      <c r="B36" s="82" t="s">
        <v>238</v>
      </c>
      <c r="C36" s="83" t="s">
        <v>1</v>
      </c>
      <c r="D36" s="84"/>
    </row>
    <row r="37" spans="1:4" x14ac:dyDescent="0.25">
      <c r="A37" s="72">
        <v>32</v>
      </c>
      <c r="B37" s="72" t="s">
        <v>232</v>
      </c>
      <c r="C37" s="56" t="s">
        <v>1</v>
      </c>
      <c r="D37" s="80"/>
    </row>
    <row r="38" spans="1:4" x14ac:dyDescent="0.25">
      <c r="A38" s="72">
        <v>33</v>
      </c>
      <c r="B38" s="72" t="s">
        <v>233</v>
      </c>
      <c r="C38" s="56" t="s">
        <v>1</v>
      </c>
      <c r="D38" s="80"/>
    </row>
    <row r="39" spans="1:4" x14ac:dyDescent="0.25">
      <c r="A39" s="72">
        <v>34</v>
      </c>
      <c r="B39" s="72" t="s">
        <v>234</v>
      </c>
      <c r="C39" s="56" t="s">
        <v>1</v>
      </c>
      <c r="D39" s="80"/>
    </row>
    <row r="40" spans="1:4" ht="30" hidden="1" customHeight="1" x14ac:dyDescent="0.25">
      <c r="A40" s="83" t="s">
        <v>111</v>
      </c>
      <c r="B40" s="217" t="s">
        <v>305</v>
      </c>
      <c r="C40" s="189"/>
      <c r="D40" s="59">
        <f>SUM(D7:D39)</f>
        <v>0</v>
      </c>
    </row>
    <row r="41" spans="1:4" ht="30" hidden="1" customHeight="1" x14ac:dyDescent="0.25">
      <c r="A41" s="83" t="s">
        <v>112</v>
      </c>
      <c r="B41" s="189" t="s">
        <v>113</v>
      </c>
      <c r="C41" s="189"/>
      <c r="D41" s="60">
        <f>kalkulacja!$F$39</f>
        <v>0.2</v>
      </c>
    </row>
    <row r="42" spans="1:4" ht="30" hidden="1" customHeight="1" x14ac:dyDescent="0.25">
      <c r="A42" s="83" t="s">
        <v>114</v>
      </c>
      <c r="B42" s="191" t="s">
        <v>115</v>
      </c>
      <c r="C42" s="191"/>
      <c r="D42" s="59">
        <f>D41*D40</f>
        <v>0</v>
      </c>
    </row>
    <row r="43" spans="1:4" ht="30" hidden="1" customHeight="1" x14ac:dyDescent="0.25">
      <c r="A43" s="83" t="s">
        <v>116</v>
      </c>
      <c r="B43" s="190" t="s">
        <v>235</v>
      </c>
      <c r="C43" s="191"/>
      <c r="D43" s="59">
        <f>D4+D42</f>
        <v>0</v>
      </c>
    </row>
    <row r="44" spans="1:4" ht="30" hidden="1" customHeight="1" x14ac:dyDescent="0.25">
      <c r="A44" s="83" t="s">
        <v>117</v>
      </c>
      <c r="B44" s="190" t="s">
        <v>236</v>
      </c>
      <c r="C44" s="191"/>
      <c r="D44" s="66">
        <f>kalkulacja!$C$39</f>
        <v>1</v>
      </c>
    </row>
    <row r="45" spans="1:4" ht="30" hidden="1" customHeight="1" x14ac:dyDescent="0.25">
      <c r="A45" s="83" t="s">
        <v>118</v>
      </c>
      <c r="B45" s="190" t="s">
        <v>237</v>
      </c>
      <c r="C45" s="191"/>
      <c r="D45" s="59">
        <f>D44*D43</f>
        <v>0</v>
      </c>
    </row>
    <row r="46" spans="1:4" ht="30" hidden="1" customHeight="1" x14ac:dyDescent="0.25">
      <c r="A46" s="215" t="s">
        <v>301</v>
      </c>
      <c r="B46" s="184"/>
      <c r="C46" s="184"/>
      <c r="D46" s="59">
        <f>D45</f>
        <v>0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6:C6"/>
    <mergeCell ref="A1:D1"/>
    <mergeCell ref="A3:D3"/>
    <mergeCell ref="A5:C5"/>
    <mergeCell ref="B40:C40"/>
    <mergeCell ref="A46:C46"/>
    <mergeCell ref="B41:C41"/>
    <mergeCell ref="B42:C42"/>
    <mergeCell ref="B43:C43"/>
    <mergeCell ref="B44:C44"/>
    <mergeCell ref="B45:C4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1"/>
  <sheetViews>
    <sheetView zoomScale="90" zoomScaleNormal="90" workbookViewId="0">
      <selection activeCell="D4" sqref="D4:D7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218" t="s">
        <v>307</v>
      </c>
      <c r="B1" s="223"/>
      <c r="C1" s="223"/>
      <c r="D1" s="223"/>
    </row>
    <row r="2" spans="1:4" ht="18.75" customHeight="1" x14ac:dyDescent="0.25">
      <c r="A2" s="95" t="s">
        <v>0</v>
      </c>
      <c r="B2" s="96" t="s">
        <v>77</v>
      </c>
      <c r="C2" s="96" t="s">
        <v>78</v>
      </c>
      <c r="D2" s="96" t="s">
        <v>79</v>
      </c>
    </row>
    <row r="3" spans="1:4" ht="18.75" customHeight="1" x14ac:dyDescent="0.25">
      <c r="A3" s="224" t="s">
        <v>80</v>
      </c>
      <c r="B3" s="225"/>
      <c r="C3" s="226"/>
      <c r="D3" s="97"/>
    </row>
    <row r="4" spans="1:4" x14ac:dyDescent="0.25">
      <c r="A4" s="98">
        <v>1</v>
      </c>
      <c r="B4" s="99" t="s">
        <v>242</v>
      </c>
      <c r="C4" s="100" t="s">
        <v>1</v>
      </c>
      <c r="D4" s="101"/>
    </row>
    <row r="5" spans="1:4" x14ac:dyDescent="0.25">
      <c r="A5" s="227" t="s">
        <v>81</v>
      </c>
      <c r="B5" s="228"/>
      <c r="C5" s="229"/>
      <c r="D5" s="98"/>
    </row>
    <row r="6" spans="1:4" x14ac:dyDescent="0.25">
      <c r="A6" s="230" t="s">
        <v>242</v>
      </c>
      <c r="B6" s="228"/>
      <c r="C6" s="229"/>
      <c r="D6" s="98"/>
    </row>
    <row r="7" spans="1:4" x14ac:dyDescent="0.25">
      <c r="A7" s="98">
        <v>2</v>
      </c>
      <c r="B7" s="102" t="s">
        <v>243</v>
      </c>
      <c r="C7" s="100" t="s">
        <v>1</v>
      </c>
      <c r="D7" s="101"/>
    </row>
    <row r="8" spans="1:4" x14ac:dyDescent="0.25">
      <c r="A8" s="98">
        <f>A7+1</f>
        <v>3</v>
      </c>
      <c r="B8" s="102" t="s">
        <v>244</v>
      </c>
      <c r="C8" s="100" t="s">
        <v>1</v>
      </c>
      <c r="D8" s="101"/>
    </row>
    <row r="9" spans="1:4" x14ac:dyDescent="0.25">
      <c r="A9" s="98">
        <f t="shared" ref="A9:A14" si="0">A8+1</f>
        <v>4</v>
      </c>
      <c r="B9" s="102" t="s">
        <v>245</v>
      </c>
      <c r="C9" s="100" t="s">
        <v>1</v>
      </c>
      <c r="D9" s="101"/>
    </row>
    <row r="10" spans="1:4" x14ac:dyDescent="0.25">
      <c r="A10" s="98">
        <f t="shared" si="0"/>
        <v>5</v>
      </c>
      <c r="B10" s="102" t="s">
        <v>246</v>
      </c>
      <c r="C10" s="100" t="s">
        <v>1</v>
      </c>
      <c r="D10" s="101"/>
    </row>
    <row r="11" spans="1:4" x14ac:dyDescent="0.25">
      <c r="A11" s="98">
        <f t="shared" si="0"/>
        <v>6</v>
      </c>
      <c r="B11" s="102" t="s">
        <v>247</v>
      </c>
      <c r="C11" s="100" t="s">
        <v>1</v>
      </c>
      <c r="D11" s="101"/>
    </row>
    <row r="12" spans="1:4" x14ac:dyDescent="0.25">
      <c r="A12" s="98">
        <f t="shared" si="0"/>
        <v>7</v>
      </c>
      <c r="B12" s="102" t="s">
        <v>248</v>
      </c>
      <c r="C12" s="100" t="s">
        <v>1</v>
      </c>
      <c r="D12" s="101"/>
    </row>
    <row r="13" spans="1:4" x14ac:dyDescent="0.25">
      <c r="A13" s="98">
        <f t="shared" si="0"/>
        <v>8</v>
      </c>
      <c r="B13" s="102" t="s">
        <v>249</v>
      </c>
      <c r="C13" s="100" t="s">
        <v>1</v>
      </c>
      <c r="D13" s="101"/>
    </row>
    <row r="14" spans="1:4" x14ac:dyDescent="0.25">
      <c r="A14" s="98">
        <f t="shared" si="0"/>
        <v>9</v>
      </c>
      <c r="B14" s="102" t="s">
        <v>250</v>
      </c>
      <c r="C14" s="100" t="s">
        <v>1</v>
      </c>
      <c r="D14" s="101"/>
    </row>
    <row r="15" spans="1:4" ht="30" customHeight="1" x14ac:dyDescent="0.25">
      <c r="A15" s="103" t="s">
        <v>111</v>
      </c>
      <c r="B15" s="231" t="s">
        <v>306</v>
      </c>
      <c r="C15" s="220"/>
      <c r="D15" s="104">
        <f>SUM(D7:D14)</f>
        <v>0</v>
      </c>
    </row>
    <row r="16" spans="1:4" ht="30" customHeight="1" x14ac:dyDescent="0.25">
      <c r="A16" s="103" t="s">
        <v>112</v>
      </c>
      <c r="B16" s="220" t="s">
        <v>113</v>
      </c>
      <c r="C16" s="220"/>
      <c r="D16" s="105" t="e">
        <f>kalkulacja!#REF!</f>
        <v>#REF!</v>
      </c>
    </row>
    <row r="17" spans="1:4" ht="30" customHeight="1" x14ac:dyDescent="0.25">
      <c r="A17" s="103" t="s">
        <v>114</v>
      </c>
      <c r="B17" s="221" t="s">
        <v>115</v>
      </c>
      <c r="C17" s="221"/>
      <c r="D17" s="104" t="e">
        <f>D16*D15</f>
        <v>#REF!</v>
      </c>
    </row>
    <row r="18" spans="1:4" ht="30" customHeight="1" x14ac:dyDescent="0.25">
      <c r="A18" s="103" t="s">
        <v>116</v>
      </c>
      <c r="B18" s="222" t="s">
        <v>302</v>
      </c>
      <c r="C18" s="221"/>
      <c r="D18" s="104" t="e">
        <f>D4+D17</f>
        <v>#REF!</v>
      </c>
    </row>
    <row r="19" spans="1:4" ht="30" customHeight="1" x14ac:dyDescent="0.25">
      <c r="A19" s="103" t="s">
        <v>117</v>
      </c>
      <c r="B19" s="222" t="s">
        <v>303</v>
      </c>
      <c r="C19" s="221"/>
      <c r="D19" s="106" t="e">
        <f>kalkulacja!#REF!</f>
        <v>#REF!</v>
      </c>
    </row>
    <row r="20" spans="1:4" ht="30" customHeight="1" x14ac:dyDescent="0.25">
      <c r="A20" s="103" t="s">
        <v>118</v>
      </c>
      <c r="B20" s="222" t="s">
        <v>304</v>
      </c>
      <c r="C20" s="221"/>
      <c r="D20" s="104" t="e">
        <f>D19*D18</f>
        <v>#REF!</v>
      </c>
    </row>
    <row r="21" spans="1:4" ht="30" customHeight="1" x14ac:dyDescent="0.25">
      <c r="A21" s="218" t="s">
        <v>300</v>
      </c>
      <c r="B21" s="219"/>
      <c r="C21" s="219"/>
      <c r="D21" s="104" t="e">
        <f>D20</f>
        <v>#REF!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1:D1"/>
    <mergeCell ref="A3:C3"/>
    <mergeCell ref="A5:C5"/>
    <mergeCell ref="A6:C6"/>
    <mergeCell ref="B15:C15"/>
    <mergeCell ref="A21:C21"/>
    <mergeCell ref="B16:C16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0"/>
  <sheetViews>
    <sheetView zoomScale="90" zoomScaleNormal="90" workbookViewId="0">
      <selection activeCell="D4" sqref="D4:D7"/>
    </sheetView>
  </sheetViews>
  <sheetFormatPr defaultRowHeight="15" x14ac:dyDescent="0.25"/>
  <cols>
    <col min="1" max="1" width="6" style="68" customWidth="1"/>
    <col min="2" max="2" width="60.7109375" style="68" customWidth="1"/>
    <col min="3" max="3" width="8.7109375" style="68" customWidth="1"/>
    <col min="4" max="4" width="15.42578125" style="68" customWidth="1"/>
    <col min="5" max="16384" width="9.140625" style="68"/>
  </cols>
  <sheetData>
    <row r="1" spans="1:4" ht="34.5" customHeight="1" x14ac:dyDescent="0.25">
      <c r="A1" s="215" t="s">
        <v>257</v>
      </c>
      <c r="B1" s="183"/>
      <c r="C1" s="183"/>
      <c r="D1" s="183"/>
    </row>
    <row r="2" spans="1:4" ht="18.75" customHeight="1" x14ac:dyDescent="0.25">
      <c r="A2" s="69" t="s">
        <v>0</v>
      </c>
      <c r="B2" s="70" t="s">
        <v>77</v>
      </c>
      <c r="C2" s="70" t="s">
        <v>78</v>
      </c>
      <c r="D2" s="70" t="s">
        <v>79</v>
      </c>
    </row>
    <row r="3" spans="1:4" ht="18.75" customHeight="1" x14ac:dyDescent="0.25">
      <c r="A3" s="208" t="s">
        <v>80</v>
      </c>
      <c r="B3" s="208"/>
      <c r="C3" s="208"/>
      <c r="D3" s="208"/>
    </row>
    <row r="4" spans="1:4" x14ac:dyDescent="0.25">
      <c r="A4" s="72">
        <v>1</v>
      </c>
      <c r="B4" s="109" t="s">
        <v>329</v>
      </c>
      <c r="C4" s="56" t="s">
        <v>1</v>
      </c>
      <c r="D4" s="57"/>
    </row>
    <row r="5" spans="1:4" x14ac:dyDescent="0.25">
      <c r="A5" s="72">
        <v>2</v>
      </c>
      <c r="B5" s="107" t="s">
        <v>313</v>
      </c>
      <c r="C5" s="56" t="s">
        <v>1</v>
      </c>
      <c r="D5" s="57"/>
    </row>
    <row r="6" spans="1:4" x14ac:dyDescent="0.25">
      <c r="A6" s="86">
        <v>3</v>
      </c>
      <c r="B6" s="109" t="s">
        <v>330</v>
      </c>
      <c r="C6" s="56" t="s">
        <v>1</v>
      </c>
      <c r="D6" s="57"/>
    </row>
    <row r="7" spans="1:4" x14ac:dyDescent="0.25">
      <c r="A7" s="86">
        <v>4</v>
      </c>
      <c r="B7" s="109" t="s">
        <v>331</v>
      </c>
      <c r="C7" s="56" t="s">
        <v>1</v>
      </c>
      <c r="D7" s="57"/>
    </row>
    <row r="8" spans="1:4" x14ac:dyDescent="0.25">
      <c r="A8" s="195" t="s">
        <v>81</v>
      </c>
      <c r="B8" s="196"/>
      <c r="C8" s="197"/>
      <c r="D8" s="72"/>
    </row>
    <row r="9" spans="1:4" x14ac:dyDescent="0.25">
      <c r="A9" s="207" t="s">
        <v>329</v>
      </c>
      <c r="B9" s="196"/>
      <c r="C9" s="197"/>
      <c r="D9" s="72"/>
    </row>
    <row r="10" spans="1:4" x14ac:dyDescent="0.25">
      <c r="A10" s="72">
        <f>A7+1</f>
        <v>5</v>
      </c>
      <c r="B10" s="87" t="s">
        <v>35</v>
      </c>
      <c r="C10" s="56" t="s">
        <v>1</v>
      </c>
      <c r="D10" s="57"/>
    </row>
    <row r="11" spans="1:4" x14ac:dyDescent="0.25">
      <c r="A11" s="72">
        <f>A10+1</f>
        <v>6</v>
      </c>
      <c r="B11" s="87" t="s">
        <v>254</v>
      </c>
      <c r="C11" s="56" t="s">
        <v>1</v>
      </c>
      <c r="D11" s="57"/>
    </row>
    <row r="12" spans="1:4" x14ac:dyDescent="0.25">
      <c r="A12" s="72">
        <f t="shared" ref="A12:A26" si="0">A11+1</f>
        <v>7</v>
      </c>
      <c r="B12" s="87" t="s">
        <v>211</v>
      </c>
      <c r="C12" s="56" t="s">
        <v>1</v>
      </c>
      <c r="D12" s="57"/>
    </row>
    <row r="13" spans="1:4" x14ac:dyDescent="0.25">
      <c r="A13" s="72">
        <f t="shared" si="0"/>
        <v>8</v>
      </c>
      <c r="B13" s="87" t="s">
        <v>255</v>
      </c>
      <c r="C13" s="56" t="s">
        <v>1</v>
      </c>
      <c r="D13" s="57"/>
    </row>
    <row r="14" spans="1:4" x14ac:dyDescent="0.25">
      <c r="A14" s="72">
        <f t="shared" si="0"/>
        <v>9</v>
      </c>
      <c r="B14" s="72" t="s">
        <v>25</v>
      </c>
      <c r="C14" s="56" t="s">
        <v>1</v>
      </c>
      <c r="D14" s="57"/>
    </row>
    <row r="15" spans="1:4" x14ac:dyDescent="0.25">
      <c r="A15" s="72">
        <f t="shared" si="0"/>
        <v>10</v>
      </c>
      <c r="B15" s="72" t="s">
        <v>26</v>
      </c>
      <c r="C15" s="56" t="s">
        <v>1</v>
      </c>
      <c r="D15" s="57"/>
    </row>
    <row r="16" spans="1:4" x14ac:dyDescent="0.25">
      <c r="A16" s="72">
        <f t="shared" si="0"/>
        <v>11</v>
      </c>
      <c r="B16" s="72" t="s">
        <v>27</v>
      </c>
      <c r="C16" s="56" t="s">
        <v>1</v>
      </c>
      <c r="D16" s="57"/>
    </row>
    <row r="17" spans="1:4" x14ac:dyDescent="0.25">
      <c r="A17" s="72">
        <f t="shared" si="0"/>
        <v>12</v>
      </c>
      <c r="B17" s="72" t="s">
        <v>28</v>
      </c>
      <c r="C17" s="56" t="s">
        <v>1</v>
      </c>
      <c r="D17" s="57"/>
    </row>
    <row r="18" spans="1:4" x14ac:dyDescent="0.25">
      <c r="A18" s="72">
        <f t="shared" si="0"/>
        <v>13</v>
      </c>
      <c r="B18" s="72" t="s">
        <v>29</v>
      </c>
      <c r="C18" s="56" t="s">
        <v>1</v>
      </c>
      <c r="D18" s="57"/>
    </row>
    <row r="19" spans="1:4" x14ac:dyDescent="0.25">
      <c r="A19" s="72">
        <f t="shared" si="0"/>
        <v>14</v>
      </c>
      <c r="B19" s="72" t="s">
        <v>30</v>
      </c>
      <c r="C19" s="56" t="s">
        <v>1</v>
      </c>
      <c r="D19" s="57"/>
    </row>
    <row r="20" spans="1:4" x14ac:dyDescent="0.25">
      <c r="A20" s="72">
        <f t="shared" si="0"/>
        <v>15</v>
      </c>
      <c r="B20" s="87" t="s">
        <v>212</v>
      </c>
      <c r="C20" s="56" t="s">
        <v>1</v>
      </c>
      <c r="D20" s="57"/>
    </row>
    <row r="21" spans="1:4" x14ac:dyDescent="0.25">
      <c r="A21" s="72">
        <f t="shared" si="0"/>
        <v>16</v>
      </c>
      <c r="B21" s="72" t="s">
        <v>33</v>
      </c>
      <c r="C21" s="56" t="s">
        <v>1</v>
      </c>
      <c r="D21" s="57"/>
    </row>
    <row r="22" spans="1:4" x14ac:dyDescent="0.25">
      <c r="A22" s="72">
        <f t="shared" si="0"/>
        <v>17</v>
      </c>
      <c r="B22" s="72" t="s">
        <v>34</v>
      </c>
      <c r="C22" s="56" t="s">
        <v>1</v>
      </c>
      <c r="D22" s="57"/>
    </row>
    <row r="23" spans="1:4" x14ac:dyDescent="0.25">
      <c r="A23" s="72">
        <f t="shared" si="0"/>
        <v>18</v>
      </c>
      <c r="B23" s="72" t="s">
        <v>36</v>
      </c>
      <c r="C23" s="56" t="s">
        <v>1</v>
      </c>
      <c r="D23" s="57"/>
    </row>
    <row r="24" spans="1:4" x14ac:dyDescent="0.25">
      <c r="A24" s="72">
        <f t="shared" si="0"/>
        <v>19</v>
      </c>
      <c r="B24" s="72" t="s">
        <v>39</v>
      </c>
      <c r="C24" s="56" t="s">
        <v>1</v>
      </c>
      <c r="D24" s="57"/>
    </row>
    <row r="25" spans="1:4" x14ac:dyDescent="0.25">
      <c r="A25" s="72">
        <f t="shared" si="0"/>
        <v>20</v>
      </c>
      <c r="B25" s="72" t="s">
        <v>40</v>
      </c>
      <c r="C25" s="56" t="s">
        <v>1</v>
      </c>
      <c r="D25" s="57"/>
    </row>
    <row r="26" spans="1:4" x14ac:dyDescent="0.25">
      <c r="A26" s="72">
        <f t="shared" si="0"/>
        <v>21</v>
      </c>
      <c r="B26" s="72" t="s">
        <v>41</v>
      </c>
      <c r="C26" s="56" t="s">
        <v>1</v>
      </c>
      <c r="D26" s="57"/>
    </row>
    <row r="27" spans="1:4" x14ac:dyDescent="0.25">
      <c r="A27" s="232" t="s">
        <v>313</v>
      </c>
      <c r="B27" s="196"/>
      <c r="C27" s="197"/>
      <c r="D27" s="72"/>
    </row>
    <row r="28" spans="1:4" x14ac:dyDescent="0.25">
      <c r="A28" s="72">
        <f>A26+1</f>
        <v>22</v>
      </c>
      <c r="B28" s="87" t="s">
        <v>35</v>
      </c>
      <c r="C28" s="56" t="s">
        <v>1</v>
      </c>
      <c r="D28" s="57"/>
    </row>
    <row r="29" spans="1:4" x14ac:dyDescent="0.25">
      <c r="A29" s="72">
        <f>A28+1</f>
        <v>23</v>
      </c>
      <c r="B29" s="87" t="s">
        <v>254</v>
      </c>
      <c r="C29" s="56" t="s">
        <v>1</v>
      </c>
      <c r="D29" s="57"/>
    </row>
    <row r="30" spans="1:4" x14ac:dyDescent="0.25">
      <c r="A30" s="72">
        <f t="shared" ref="A30:A44" si="1">A29+1</f>
        <v>24</v>
      </c>
      <c r="B30" s="87" t="s">
        <v>211</v>
      </c>
      <c r="C30" s="56" t="s">
        <v>1</v>
      </c>
      <c r="D30" s="57"/>
    </row>
    <row r="31" spans="1:4" x14ac:dyDescent="0.25">
      <c r="A31" s="72">
        <f t="shared" si="1"/>
        <v>25</v>
      </c>
      <c r="B31" s="87" t="s">
        <v>255</v>
      </c>
      <c r="C31" s="56" t="s">
        <v>1</v>
      </c>
      <c r="D31" s="57"/>
    </row>
    <row r="32" spans="1:4" x14ac:dyDescent="0.25">
      <c r="A32" s="72">
        <f t="shared" si="1"/>
        <v>26</v>
      </c>
      <c r="B32" s="72" t="s">
        <v>25</v>
      </c>
      <c r="C32" s="56" t="s">
        <v>1</v>
      </c>
      <c r="D32" s="57"/>
    </row>
    <row r="33" spans="1:4" x14ac:dyDescent="0.25">
      <c r="A33" s="72">
        <f t="shared" si="1"/>
        <v>27</v>
      </c>
      <c r="B33" s="72" t="s">
        <v>26</v>
      </c>
      <c r="C33" s="56" t="s">
        <v>1</v>
      </c>
      <c r="D33" s="57"/>
    </row>
    <row r="34" spans="1:4" x14ac:dyDescent="0.25">
      <c r="A34" s="72">
        <f t="shared" si="1"/>
        <v>28</v>
      </c>
      <c r="B34" s="72" t="s">
        <v>27</v>
      </c>
      <c r="C34" s="56" t="s">
        <v>1</v>
      </c>
      <c r="D34" s="57"/>
    </row>
    <row r="35" spans="1:4" x14ac:dyDescent="0.25">
      <c r="A35" s="72">
        <f t="shared" si="1"/>
        <v>29</v>
      </c>
      <c r="B35" s="72" t="s">
        <v>28</v>
      </c>
      <c r="C35" s="56" t="s">
        <v>1</v>
      </c>
      <c r="D35" s="57"/>
    </row>
    <row r="36" spans="1:4" x14ac:dyDescent="0.25">
      <c r="A36" s="72">
        <f t="shared" si="1"/>
        <v>30</v>
      </c>
      <c r="B36" s="72" t="s">
        <v>29</v>
      </c>
      <c r="C36" s="56" t="s">
        <v>1</v>
      </c>
      <c r="D36" s="57"/>
    </row>
    <row r="37" spans="1:4" x14ac:dyDescent="0.25">
      <c r="A37" s="72">
        <f t="shared" si="1"/>
        <v>31</v>
      </c>
      <c r="B37" s="72" t="s">
        <v>30</v>
      </c>
      <c r="C37" s="56" t="s">
        <v>1</v>
      </c>
      <c r="D37" s="57"/>
    </row>
    <row r="38" spans="1:4" x14ac:dyDescent="0.25">
      <c r="A38" s="72">
        <f t="shared" si="1"/>
        <v>32</v>
      </c>
      <c r="B38" s="87" t="s">
        <v>212</v>
      </c>
      <c r="C38" s="56" t="s">
        <v>1</v>
      </c>
      <c r="D38" s="57"/>
    </row>
    <row r="39" spans="1:4" x14ac:dyDescent="0.25">
      <c r="A39" s="72">
        <f t="shared" si="1"/>
        <v>33</v>
      </c>
      <c r="B39" s="72" t="s">
        <v>33</v>
      </c>
      <c r="C39" s="56" t="s">
        <v>1</v>
      </c>
      <c r="D39" s="57"/>
    </row>
    <row r="40" spans="1:4" x14ac:dyDescent="0.25">
      <c r="A40" s="72">
        <f t="shared" si="1"/>
        <v>34</v>
      </c>
      <c r="B40" s="72" t="s">
        <v>34</v>
      </c>
      <c r="C40" s="56" t="s">
        <v>1</v>
      </c>
      <c r="D40" s="57"/>
    </row>
    <row r="41" spans="1:4" x14ac:dyDescent="0.25">
      <c r="A41" s="72">
        <f t="shared" si="1"/>
        <v>35</v>
      </c>
      <c r="B41" s="72" t="s">
        <v>36</v>
      </c>
      <c r="C41" s="56" t="s">
        <v>1</v>
      </c>
      <c r="D41" s="57"/>
    </row>
    <row r="42" spans="1:4" x14ac:dyDescent="0.25">
      <c r="A42" s="72">
        <f t="shared" si="1"/>
        <v>36</v>
      </c>
      <c r="B42" s="72" t="s">
        <v>39</v>
      </c>
      <c r="C42" s="56" t="s">
        <v>1</v>
      </c>
      <c r="D42" s="57"/>
    </row>
    <row r="43" spans="1:4" x14ac:dyDescent="0.25">
      <c r="A43" s="72">
        <f t="shared" si="1"/>
        <v>37</v>
      </c>
      <c r="B43" s="72" t="s">
        <v>40</v>
      </c>
      <c r="C43" s="56" t="s">
        <v>1</v>
      </c>
      <c r="D43" s="57"/>
    </row>
    <row r="44" spans="1:4" x14ac:dyDescent="0.25">
      <c r="A44" s="72">
        <f t="shared" si="1"/>
        <v>38</v>
      </c>
      <c r="B44" s="72" t="s">
        <v>41</v>
      </c>
      <c r="C44" s="56" t="s">
        <v>1</v>
      </c>
      <c r="D44" s="57"/>
    </row>
    <row r="45" spans="1:4" x14ac:dyDescent="0.25">
      <c r="A45" s="207" t="s">
        <v>330</v>
      </c>
      <c r="B45" s="196"/>
      <c r="C45" s="197"/>
      <c r="D45" s="72"/>
    </row>
    <row r="46" spans="1:4" x14ac:dyDescent="0.25">
      <c r="A46" s="72">
        <f>A44+1</f>
        <v>39</v>
      </c>
      <c r="B46" s="87" t="s">
        <v>35</v>
      </c>
      <c r="C46" s="56" t="s">
        <v>1</v>
      </c>
      <c r="D46" s="57"/>
    </row>
    <row r="47" spans="1:4" x14ac:dyDescent="0.25">
      <c r="A47" s="72">
        <f>A46+1</f>
        <v>40</v>
      </c>
      <c r="B47" s="87" t="s">
        <v>254</v>
      </c>
      <c r="C47" s="56" t="s">
        <v>1</v>
      </c>
      <c r="D47" s="57"/>
    </row>
    <row r="48" spans="1:4" x14ac:dyDescent="0.25">
      <c r="A48" s="72">
        <f t="shared" ref="A48:A62" si="2">A47+1</f>
        <v>41</v>
      </c>
      <c r="B48" s="87" t="s">
        <v>211</v>
      </c>
      <c r="C48" s="56" t="s">
        <v>1</v>
      </c>
      <c r="D48" s="57"/>
    </row>
    <row r="49" spans="1:4" x14ac:dyDescent="0.25">
      <c r="A49" s="72">
        <f t="shared" si="2"/>
        <v>42</v>
      </c>
      <c r="B49" s="87" t="s">
        <v>255</v>
      </c>
      <c r="C49" s="56" t="s">
        <v>1</v>
      </c>
      <c r="D49" s="57"/>
    </row>
    <row r="50" spans="1:4" x14ac:dyDescent="0.25">
      <c r="A50" s="72">
        <f t="shared" si="2"/>
        <v>43</v>
      </c>
      <c r="B50" s="72" t="s">
        <v>25</v>
      </c>
      <c r="C50" s="56" t="s">
        <v>1</v>
      </c>
      <c r="D50" s="57"/>
    </row>
    <row r="51" spans="1:4" x14ac:dyDescent="0.25">
      <c r="A51" s="72">
        <f t="shared" si="2"/>
        <v>44</v>
      </c>
      <c r="B51" s="72" t="s">
        <v>26</v>
      </c>
      <c r="C51" s="56" t="s">
        <v>1</v>
      </c>
      <c r="D51" s="57"/>
    </row>
    <row r="52" spans="1:4" x14ac:dyDescent="0.25">
      <c r="A52" s="72">
        <f t="shared" si="2"/>
        <v>45</v>
      </c>
      <c r="B52" s="72" t="s">
        <v>27</v>
      </c>
      <c r="C52" s="56" t="s">
        <v>1</v>
      </c>
      <c r="D52" s="57"/>
    </row>
    <row r="53" spans="1:4" x14ac:dyDescent="0.25">
      <c r="A53" s="72">
        <f t="shared" si="2"/>
        <v>46</v>
      </c>
      <c r="B53" s="72" t="s">
        <v>28</v>
      </c>
      <c r="C53" s="56" t="s">
        <v>1</v>
      </c>
      <c r="D53" s="57"/>
    </row>
    <row r="54" spans="1:4" x14ac:dyDescent="0.25">
      <c r="A54" s="72">
        <f t="shared" si="2"/>
        <v>47</v>
      </c>
      <c r="B54" s="72" t="s">
        <v>29</v>
      </c>
      <c r="C54" s="56" t="s">
        <v>1</v>
      </c>
      <c r="D54" s="57"/>
    </row>
    <row r="55" spans="1:4" x14ac:dyDescent="0.25">
      <c r="A55" s="72">
        <f t="shared" si="2"/>
        <v>48</v>
      </c>
      <c r="B55" s="72" t="s">
        <v>30</v>
      </c>
      <c r="C55" s="56" t="s">
        <v>1</v>
      </c>
      <c r="D55" s="57"/>
    </row>
    <row r="56" spans="1:4" x14ac:dyDescent="0.25">
      <c r="A56" s="72">
        <f t="shared" si="2"/>
        <v>49</v>
      </c>
      <c r="B56" s="87" t="s">
        <v>212</v>
      </c>
      <c r="C56" s="56" t="s">
        <v>1</v>
      </c>
      <c r="D56" s="57"/>
    </row>
    <row r="57" spans="1:4" x14ac:dyDescent="0.25">
      <c r="A57" s="72">
        <f t="shared" si="2"/>
        <v>50</v>
      </c>
      <c r="B57" s="72" t="s">
        <v>33</v>
      </c>
      <c r="C57" s="56" t="s">
        <v>1</v>
      </c>
      <c r="D57" s="57"/>
    </row>
    <row r="58" spans="1:4" x14ac:dyDescent="0.25">
      <c r="A58" s="72">
        <f t="shared" si="2"/>
        <v>51</v>
      </c>
      <c r="B58" s="72" t="s">
        <v>34</v>
      </c>
      <c r="C58" s="56" t="s">
        <v>1</v>
      </c>
      <c r="D58" s="57"/>
    </row>
    <row r="59" spans="1:4" x14ac:dyDescent="0.25">
      <c r="A59" s="72">
        <f t="shared" si="2"/>
        <v>52</v>
      </c>
      <c r="B59" s="72" t="s">
        <v>36</v>
      </c>
      <c r="C59" s="56" t="s">
        <v>1</v>
      </c>
      <c r="D59" s="57"/>
    </row>
    <row r="60" spans="1:4" x14ac:dyDescent="0.25">
      <c r="A60" s="72">
        <f t="shared" si="2"/>
        <v>53</v>
      </c>
      <c r="B60" s="72" t="s">
        <v>39</v>
      </c>
      <c r="C60" s="56" t="s">
        <v>1</v>
      </c>
      <c r="D60" s="57"/>
    </row>
    <row r="61" spans="1:4" x14ac:dyDescent="0.25">
      <c r="A61" s="72">
        <f t="shared" si="2"/>
        <v>54</v>
      </c>
      <c r="B61" s="72" t="s">
        <v>40</v>
      </c>
      <c r="C61" s="56" t="s">
        <v>1</v>
      </c>
      <c r="D61" s="57"/>
    </row>
    <row r="62" spans="1:4" x14ac:dyDescent="0.25">
      <c r="A62" s="72">
        <f t="shared" si="2"/>
        <v>55</v>
      </c>
      <c r="B62" s="72" t="s">
        <v>41</v>
      </c>
      <c r="C62" s="56" t="s">
        <v>1</v>
      </c>
      <c r="D62" s="57"/>
    </row>
    <row r="63" spans="1:4" x14ac:dyDescent="0.25">
      <c r="A63" s="207" t="s">
        <v>331</v>
      </c>
      <c r="B63" s="196"/>
      <c r="C63" s="197"/>
      <c r="D63" s="72"/>
    </row>
    <row r="64" spans="1:4" x14ac:dyDescent="0.25">
      <c r="A64" s="72">
        <f>A62+1</f>
        <v>56</v>
      </c>
      <c r="B64" s="87" t="s">
        <v>35</v>
      </c>
      <c r="C64" s="56" t="s">
        <v>1</v>
      </c>
      <c r="D64" s="57"/>
    </row>
    <row r="65" spans="1:4" x14ac:dyDescent="0.25">
      <c r="A65" s="72">
        <f>A64+1</f>
        <v>57</v>
      </c>
      <c r="B65" s="87" t="s">
        <v>254</v>
      </c>
      <c r="C65" s="56" t="s">
        <v>1</v>
      </c>
      <c r="D65" s="57"/>
    </row>
    <row r="66" spans="1:4" x14ac:dyDescent="0.25">
      <c r="A66" s="72">
        <f t="shared" ref="A66:A80" si="3">A65+1</f>
        <v>58</v>
      </c>
      <c r="B66" s="87" t="s">
        <v>211</v>
      </c>
      <c r="C66" s="56" t="s">
        <v>1</v>
      </c>
      <c r="D66" s="57"/>
    </row>
    <row r="67" spans="1:4" x14ac:dyDescent="0.25">
      <c r="A67" s="72">
        <f t="shared" si="3"/>
        <v>59</v>
      </c>
      <c r="B67" s="87" t="s">
        <v>255</v>
      </c>
      <c r="C67" s="56" t="s">
        <v>1</v>
      </c>
      <c r="D67" s="57"/>
    </row>
    <row r="68" spans="1:4" x14ac:dyDescent="0.25">
      <c r="A68" s="72">
        <f t="shared" si="3"/>
        <v>60</v>
      </c>
      <c r="B68" s="72" t="s">
        <v>25</v>
      </c>
      <c r="C68" s="56" t="s">
        <v>1</v>
      </c>
      <c r="D68" s="57"/>
    </row>
    <row r="69" spans="1:4" x14ac:dyDescent="0.25">
      <c r="A69" s="72">
        <f t="shared" si="3"/>
        <v>61</v>
      </c>
      <c r="B69" s="72" t="s">
        <v>26</v>
      </c>
      <c r="C69" s="56" t="s">
        <v>1</v>
      </c>
      <c r="D69" s="57"/>
    </row>
    <row r="70" spans="1:4" x14ac:dyDescent="0.25">
      <c r="A70" s="72">
        <f t="shared" si="3"/>
        <v>62</v>
      </c>
      <c r="B70" s="72" t="s">
        <v>27</v>
      </c>
      <c r="C70" s="56" t="s">
        <v>1</v>
      </c>
      <c r="D70" s="57"/>
    </row>
    <row r="71" spans="1:4" x14ac:dyDescent="0.25">
      <c r="A71" s="72">
        <f t="shared" si="3"/>
        <v>63</v>
      </c>
      <c r="B71" s="72" t="s">
        <v>28</v>
      </c>
      <c r="C71" s="56" t="s">
        <v>1</v>
      </c>
      <c r="D71" s="57"/>
    </row>
    <row r="72" spans="1:4" x14ac:dyDescent="0.25">
      <c r="A72" s="72">
        <f t="shared" si="3"/>
        <v>64</v>
      </c>
      <c r="B72" s="72" t="s">
        <v>29</v>
      </c>
      <c r="C72" s="56" t="s">
        <v>1</v>
      </c>
      <c r="D72" s="57"/>
    </row>
    <row r="73" spans="1:4" x14ac:dyDescent="0.25">
      <c r="A73" s="72">
        <f t="shared" si="3"/>
        <v>65</v>
      </c>
      <c r="B73" s="72" t="s">
        <v>30</v>
      </c>
      <c r="C73" s="56" t="s">
        <v>1</v>
      </c>
      <c r="D73" s="57"/>
    </row>
    <row r="74" spans="1:4" x14ac:dyDescent="0.25">
      <c r="A74" s="72">
        <f t="shared" si="3"/>
        <v>66</v>
      </c>
      <c r="B74" s="87" t="s">
        <v>212</v>
      </c>
      <c r="C74" s="56" t="s">
        <v>1</v>
      </c>
      <c r="D74" s="57"/>
    </row>
    <row r="75" spans="1:4" x14ac:dyDescent="0.25">
      <c r="A75" s="72">
        <f t="shared" si="3"/>
        <v>67</v>
      </c>
      <c r="B75" s="72" t="s">
        <v>33</v>
      </c>
      <c r="C75" s="56" t="s">
        <v>1</v>
      </c>
      <c r="D75" s="57"/>
    </row>
    <row r="76" spans="1:4" x14ac:dyDescent="0.25">
      <c r="A76" s="72">
        <f t="shared" si="3"/>
        <v>68</v>
      </c>
      <c r="B76" s="72" t="s">
        <v>34</v>
      </c>
      <c r="C76" s="56" t="s">
        <v>1</v>
      </c>
      <c r="D76" s="57"/>
    </row>
    <row r="77" spans="1:4" x14ac:dyDescent="0.25">
      <c r="A77" s="72">
        <f t="shared" si="3"/>
        <v>69</v>
      </c>
      <c r="B77" s="72" t="s">
        <v>36</v>
      </c>
      <c r="C77" s="56" t="s">
        <v>1</v>
      </c>
      <c r="D77" s="57"/>
    </row>
    <row r="78" spans="1:4" x14ac:dyDescent="0.25">
      <c r="A78" s="72">
        <f t="shared" si="3"/>
        <v>70</v>
      </c>
      <c r="B78" s="72" t="s">
        <v>39</v>
      </c>
      <c r="C78" s="56" t="s">
        <v>1</v>
      </c>
      <c r="D78" s="57"/>
    </row>
    <row r="79" spans="1:4" x14ac:dyDescent="0.25">
      <c r="A79" s="72">
        <f t="shared" si="3"/>
        <v>71</v>
      </c>
      <c r="B79" s="72" t="s">
        <v>40</v>
      </c>
      <c r="C79" s="56" t="s">
        <v>1</v>
      </c>
      <c r="D79" s="57"/>
    </row>
    <row r="80" spans="1:4" x14ac:dyDescent="0.25">
      <c r="A80" s="72">
        <f t="shared" si="3"/>
        <v>72</v>
      </c>
      <c r="B80" s="72" t="s">
        <v>41</v>
      </c>
      <c r="C80" s="56" t="s">
        <v>1</v>
      </c>
      <c r="D80" s="57"/>
    </row>
  </sheetData>
  <sheetProtection password="C985" sheet="1" formatCells="0" formatColumns="0" formatRows="0" insertColumns="0" insertRows="0" insertHyperlinks="0" deleteColumns="0" deleteRows="0" sort="0" autoFilter="0" pivotTables="0"/>
  <mergeCells count="7">
    <mergeCell ref="A45:C45"/>
    <mergeCell ref="A63:C63"/>
    <mergeCell ref="A1:D1"/>
    <mergeCell ref="A3:D3"/>
    <mergeCell ref="A8:C8"/>
    <mergeCell ref="A9:C9"/>
    <mergeCell ref="A27:C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</vt:i4>
      </vt:variant>
    </vt:vector>
  </HeadingPairs>
  <TitlesOfParts>
    <vt:vector size="10" baseType="lpstr">
      <vt:lpstr>kalkulacja</vt:lpstr>
      <vt:lpstr>Formularz_cz_nr_1</vt:lpstr>
      <vt:lpstr>Formularz_cz_nr_2</vt:lpstr>
      <vt:lpstr>Formularz_cz_nr_3</vt:lpstr>
      <vt:lpstr>Formularz_cz_nr_4</vt:lpstr>
      <vt:lpstr>Formularz_cz_nr_5</vt:lpstr>
      <vt:lpstr>Formularz_cz_nr_6</vt:lpstr>
      <vt:lpstr>Formularz_cz_nr_7_empty</vt:lpstr>
      <vt:lpstr>Formularz_cz_nr_7</vt:lpstr>
      <vt:lpstr>kalkulacja!Obszar_wydruku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Porebski</dc:creator>
  <cp:lastModifiedBy>Marczewski Kamil (PKW)</cp:lastModifiedBy>
  <cp:lastPrinted>2017-03-02T16:45:17Z</cp:lastPrinted>
  <dcterms:created xsi:type="dcterms:W3CDTF">2007-05-13T05:06:17Z</dcterms:created>
  <dcterms:modified xsi:type="dcterms:W3CDTF">2024-06-17T09:19:15Z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2024-06-12T06:12:11Z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99742f95-be10-4348-ba94-01dd522786d1</vt:lpwstr>
  </property>
  <property fmtid="{D5CDD505-2E9C-101B-9397-08002B2CF9AE}" pid="8" name="MSIP_Label_defa4170-0d19-0005-0004-bc88714345d2_ContentBits">
    <vt:lpwstr>0</vt:lpwstr>
  </property>
</Properties>
</file>