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martyniak\Desktop\Przetargi\Agrotechniczno-remontowe\2025\RFI (badanie rynku)\"/>
    </mc:Choice>
  </mc:AlternateContent>
  <xr:revisionPtr revIDLastSave="0" documentId="13_ncr:1_{DA69FB5B-B98A-4312-9C7E-834984D43940}" xr6:coauthVersionLast="47" xr6:coauthVersionMax="47" xr10:uidLastSave="{00000000-0000-0000-0000-000000000000}"/>
  <bookViews>
    <workbookView xWindow="-120" yWindow="-120" windowWidth="29040" windowHeight="15720" tabRatio="930" xr2:uid="{00000000-000D-0000-FFFF-FFFF00000000}"/>
  </bookViews>
  <sheets>
    <sheet name="Formularz cz.1 Gostyń" sheetId="19" r:id="rId1"/>
    <sheet name="Arkusz2" sheetId="30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7" i="19" l="1"/>
  <c r="H188" i="19"/>
  <c r="H189" i="19"/>
  <c r="H190" i="19"/>
  <c r="H191" i="19"/>
  <c r="H192" i="19"/>
  <c r="H193" i="19"/>
  <c r="H194" i="19"/>
  <c r="H195" i="19"/>
  <c r="H196" i="19"/>
  <c r="H197" i="19"/>
  <c r="H198" i="19"/>
  <c r="H186" i="19" l="1"/>
  <c r="H182" i="19"/>
  <c r="H181" i="19"/>
  <c r="H180" i="19"/>
  <c r="H179" i="19"/>
  <c r="H178" i="19"/>
  <c r="H177" i="19"/>
  <c r="H174" i="19"/>
  <c r="H173" i="19"/>
  <c r="H172" i="19"/>
  <c r="H171" i="19"/>
  <c r="H170" i="19"/>
  <c r="H169" i="19"/>
  <c r="H168" i="19"/>
  <c r="H167" i="19"/>
  <c r="H166" i="19"/>
  <c r="H163" i="19"/>
  <c r="H164" i="19" s="1"/>
  <c r="H160" i="19"/>
  <c r="H159" i="19"/>
  <c r="H158" i="19"/>
  <c r="H154" i="19"/>
  <c r="H150" i="19"/>
  <c r="H149" i="19"/>
  <c r="H148" i="19"/>
  <c r="H147" i="19"/>
  <c r="H144" i="19"/>
  <c r="H143" i="19"/>
  <c r="H142" i="19"/>
  <c r="H141" i="19"/>
  <c r="H138" i="19"/>
  <c r="H137" i="19"/>
  <c r="H136" i="19"/>
  <c r="H135" i="19"/>
  <c r="H132" i="19"/>
  <c r="H131" i="19"/>
  <c r="H130" i="19"/>
  <c r="H129" i="19"/>
  <c r="H126" i="19"/>
  <c r="H125" i="19"/>
  <c r="H124" i="19"/>
  <c r="H123" i="19"/>
  <c r="H120" i="19"/>
  <c r="H119" i="19"/>
  <c r="H118" i="19"/>
  <c r="H117" i="19"/>
  <c r="H116" i="19"/>
  <c r="H113" i="19"/>
  <c r="H112" i="19"/>
  <c r="H111" i="19"/>
  <c r="H110" i="19"/>
  <c r="H109" i="19"/>
  <c r="H106" i="19"/>
  <c r="H105" i="19"/>
  <c r="H104" i="19"/>
  <c r="H103" i="19"/>
  <c r="H102" i="19"/>
  <c r="H99" i="19"/>
  <c r="H98" i="19"/>
  <c r="H97" i="19"/>
  <c r="H96" i="19"/>
  <c r="H95" i="19"/>
  <c r="H92" i="19"/>
  <c r="H91" i="19"/>
  <c r="H90" i="19"/>
  <c r="H89" i="19"/>
  <c r="H88" i="19"/>
  <c r="H85" i="19"/>
  <c r="H84" i="19"/>
  <c r="H83" i="19"/>
  <c r="H80" i="19"/>
  <c r="H79" i="19"/>
  <c r="H78" i="19"/>
  <c r="H75" i="19"/>
  <c r="H74" i="19"/>
  <c r="H73" i="19"/>
  <c r="H70" i="19"/>
  <c r="H69" i="19"/>
  <c r="H68" i="19"/>
  <c r="H65" i="19"/>
  <c r="H64" i="19"/>
  <c r="H63" i="19"/>
  <c r="H60" i="19"/>
  <c r="H59" i="19"/>
  <c r="H58" i="19"/>
  <c r="H57" i="19"/>
  <c r="H54" i="19"/>
  <c r="H53" i="19"/>
  <c r="H52" i="19"/>
  <c r="H51" i="19"/>
  <c r="H48" i="19"/>
  <c r="H47" i="19"/>
  <c r="H46" i="19"/>
  <c r="H45" i="19"/>
  <c r="H42" i="19"/>
  <c r="H41" i="19"/>
  <c r="H40" i="19"/>
  <c r="H39" i="19"/>
  <c r="H36" i="19"/>
  <c r="H35" i="19"/>
  <c r="H34" i="19"/>
  <c r="H33" i="19"/>
  <c r="H30" i="19"/>
  <c r="H29" i="19"/>
  <c r="H28" i="19"/>
  <c r="H25" i="19"/>
  <c r="H24" i="19"/>
  <c r="H23" i="19"/>
  <c r="H20" i="19"/>
  <c r="H19" i="19"/>
  <c r="H18" i="19"/>
  <c r="H15" i="19"/>
  <c r="H14" i="19"/>
  <c r="H13" i="19"/>
  <c r="H10" i="19"/>
  <c r="H8" i="19"/>
  <c r="H9" i="19"/>
  <c r="H11" i="19" l="1"/>
  <c r="H151" i="19"/>
  <c r="E185" i="19"/>
  <c r="H185" i="19" s="1"/>
  <c r="H66" i="19" l="1"/>
  <c r="H86" i="19"/>
  <c r="H16" i="19"/>
  <c r="H199" i="19"/>
  <c r="H183" i="19"/>
  <c r="H43" i="19"/>
  <c r="H55" i="19"/>
  <c r="H155" i="19"/>
  <c r="H156" i="19" s="1"/>
  <c r="H37" i="19"/>
  <c r="H49" i="19"/>
  <c r="H61" i="19"/>
  <c r="H133" i="19"/>
  <c r="H145" i="19"/>
  <c r="H31" i="19"/>
  <c r="H81" i="19"/>
  <c r="H139" i="19"/>
  <c r="H26" i="19"/>
  <c r="H161" i="19"/>
  <c r="H127" i="19"/>
  <c r="H121" i="19"/>
  <c r="H114" i="19"/>
  <c r="H107" i="19"/>
  <c r="H100" i="19"/>
  <c r="H93" i="19"/>
  <c r="H76" i="19"/>
  <c r="H71" i="19"/>
  <c r="H21" i="19"/>
  <c r="H175" i="19"/>
  <c r="H152" i="19" l="1"/>
  <c r="H201" i="19" s="1"/>
</calcChain>
</file>

<file path=xl/sharedStrings.xml><?xml version="1.0" encoding="utf-8"?>
<sst xmlns="http://schemas.openxmlformats.org/spreadsheetml/2006/main" count="469" uniqueCount="233">
  <si>
    <t>Lp.</t>
  </si>
  <si>
    <t>Opis</t>
  </si>
  <si>
    <t>jedn.obm.</t>
  </si>
  <si>
    <t>a</t>
  </si>
  <si>
    <t>b</t>
  </si>
  <si>
    <t>c</t>
  </si>
  <si>
    <t>d</t>
  </si>
  <si>
    <t>e</t>
  </si>
  <si>
    <t>f</t>
  </si>
  <si>
    <t>Rowy o głębokości do 1m grubość namułu do 10 cm</t>
  </si>
  <si>
    <t>1.1</t>
  </si>
  <si>
    <t>Szerokości dna do 0.6 m</t>
  </si>
  <si>
    <t>m</t>
  </si>
  <si>
    <t>1.2</t>
  </si>
  <si>
    <t>Szerokości dna do 0.8 m</t>
  </si>
  <si>
    <t>1.3</t>
  </si>
  <si>
    <t>Szerokości dna do 1.0 m</t>
  </si>
  <si>
    <t>Szerokości dna do 1.2 m</t>
  </si>
  <si>
    <t>Szerokości dna do 1.4 m</t>
  </si>
  <si>
    <t>RAZEM</t>
  </si>
  <si>
    <t>Rowy o głębokości do 1m grubość namułu do 20 cm</t>
  </si>
  <si>
    <t>2.1</t>
  </si>
  <si>
    <t>2.2</t>
  </si>
  <si>
    <t>2.3</t>
  </si>
  <si>
    <t>Rowy o głębokości do 1m grubość namułu do 30 cm</t>
  </si>
  <si>
    <t>3.1</t>
  </si>
  <si>
    <t>3.2</t>
  </si>
  <si>
    <t>3.3</t>
  </si>
  <si>
    <t>Rowy o głębokości do 1m grubość namułu do 40 cm</t>
  </si>
  <si>
    <t>4.1</t>
  </si>
  <si>
    <t>4.2</t>
  </si>
  <si>
    <t>4.3</t>
  </si>
  <si>
    <t>Rowy o głębokości do 1m grubość namułu do 50 cm</t>
  </si>
  <si>
    <t>5.1</t>
  </si>
  <si>
    <t>5.2</t>
  </si>
  <si>
    <t>5.3</t>
  </si>
  <si>
    <t>Rowy o głębokości do 1,5 m grubość namułu do 10 cm</t>
  </si>
  <si>
    <t>6.1</t>
  </si>
  <si>
    <t>6.2</t>
  </si>
  <si>
    <t>6.3</t>
  </si>
  <si>
    <t>6.4</t>
  </si>
  <si>
    <t>Rowy o głębokości do 1,5 m grubość namułu do 20 cm</t>
  </si>
  <si>
    <t>7.1</t>
  </si>
  <si>
    <t>7.2</t>
  </si>
  <si>
    <t>7.3</t>
  </si>
  <si>
    <t>7.4</t>
  </si>
  <si>
    <t>Rowy o głębokości do 1,5 m grubość namułu do 30 cm</t>
  </si>
  <si>
    <t>8.1</t>
  </si>
  <si>
    <t>8.2</t>
  </si>
  <si>
    <t>8.3</t>
  </si>
  <si>
    <t>8.4</t>
  </si>
  <si>
    <t>Rowy o głębokości do 1,5 m grubość namułu do 40 cm</t>
  </si>
  <si>
    <t>9.1</t>
  </si>
  <si>
    <t>9.2</t>
  </si>
  <si>
    <t>9.3</t>
  </si>
  <si>
    <t>9.4</t>
  </si>
  <si>
    <t>Szerokości dna do 2.0 m</t>
  </si>
  <si>
    <t>Rowy o głębokości do 1,5 m grubość namułu do 50 cm</t>
  </si>
  <si>
    <t>10.1</t>
  </si>
  <si>
    <t>10.2</t>
  </si>
  <si>
    <t>10.3</t>
  </si>
  <si>
    <t>10.4</t>
  </si>
  <si>
    <t>Rowy o głębokości do 2 m grubość namułu do 10 cm</t>
  </si>
  <si>
    <t>11.1</t>
  </si>
  <si>
    <t>11.2</t>
  </si>
  <si>
    <t>11.3</t>
  </si>
  <si>
    <t>Rowy o głębokości do 2 m grubość namułu do 20 cm</t>
  </si>
  <si>
    <t>12.1</t>
  </si>
  <si>
    <t>12.2</t>
  </si>
  <si>
    <t>12.3</t>
  </si>
  <si>
    <t>Rowy o głębokości do 2 m grubość namułu do 30 cm</t>
  </si>
  <si>
    <t>13.1</t>
  </si>
  <si>
    <t>13.2</t>
  </si>
  <si>
    <t>13.3</t>
  </si>
  <si>
    <t>Rowy o głębokości do 2 m grubość namułu do 40 cm</t>
  </si>
  <si>
    <t>14.1</t>
  </si>
  <si>
    <t>14.2</t>
  </si>
  <si>
    <t>14.3</t>
  </si>
  <si>
    <t>Rowy o głębokości do 2 m grubość namułu do 50 cm</t>
  </si>
  <si>
    <t>15.1</t>
  </si>
  <si>
    <t>15.2</t>
  </si>
  <si>
    <t>15.3</t>
  </si>
  <si>
    <t>Rowy o głębokości do 2,5 m grubość namułu do 10 cm</t>
  </si>
  <si>
    <t>16.1</t>
  </si>
  <si>
    <t>16.2</t>
  </si>
  <si>
    <t>16.3</t>
  </si>
  <si>
    <t>16.4</t>
  </si>
  <si>
    <t>16.5</t>
  </si>
  <si>
    <t>Rowy o głębokości do 2,5 m grubość namułu do 20 cm</t>
  </si>
  <si>
    <t>17.1</t>
  </si>
  <si>
    <t>17.2</t>
  </si>
  <si>
    <t>17.3</t>
  </si>
  <si>
    <t>17.4</t>
  </si>
  <si>
    <t>17.5</t>
  </si>
  <si>
    <t>Rowy o głębokości do 2,5 m grubość namułu do 30 cm</t>
  </si>
  <si>
    <t>18.1</t>
  </si>
  <si>
    <t>18.2</t>
  </si>
  <si>
    <t>18.3</t>
  </si>
  <si>
    <t>18.4</t>
  </si>
  <si>
    <t>18.5</t>
  </si>
  <si>
    <t>Rowy o głębokości do 2,5 m grubość namułu do 40 cm</t>
  </si>
  <si>
    <t>19.1</t>
  </si>
  <si>
    <t>19.2</t>
  </si>
  <si>
    <t>19.3</t>
  </si>
  <si>
    <t>19.4</t>
  </si>
  <si>
    <t>19.5</t>
  </si>
  <si>
    <t>Rowy o głębokości do 2,5 m grubość namułu do 50 cm</t>
  </si>
  <si>
    <t>20.1</t>
  </si>
  <si>
    <t>20.2</t>
  </si>
  <si>
    <t>20.3</t>
  </si>
  <si>
    <t>20.4</t>
  </si>
  <si>
    <t>20.5</t>
  </si>
  <si>
    <t>Rowy o głębokości powyżej 2,5 m grubość namułu do 10 cm</t>
  </si>
  <si>
    <t>21.1</t>
  </si>
  <si>
    <t>21.2</t>
  </si>
  <si>
    <t>21.3</t>
  </si>
  <si>
    <t>21.4</t>
  </si>
  <si>
    <t>Rowy o głębokości powyżej 2,5 m grubość namułu do 20 cm</t>
  </si>
  <si>
    <t>22.1</t>
  </si>
  <si>
    <t>22.2</t>
  </si>
  <si>
    <t>22.3</t>
  </si>
  <si>
    <t>22.4</t>
  </si>
  <si>
    <t>Rowy o głębokości powyżej 2,5 m grubość namułu do 30 cm</t>
  </si>
  <si>
    <t>23.1</t>
  </si>
  <si>
    <t>23.2</t>
  </si>
  <si>
    <t>23.3</t>
  </si>
  <si>
    <t>23.4</t>
  </si>
  <si>
    <t>Rowy o głębokości powyżej 2,5 m grubość namułu do 40 cm</t>
  </si>
  <si>
    <t>24.1</t>
  </si>
  <si>
    <t>24.2</t>
  </si>
  <si>
    <t>24.3</t>
  </si>
  <si>
    <t>24.4</t>
  </si>
  <si>
    <t>Rowy o głębokości powyżej 2,5 m grubość namułu do 50 cm</t>
  </si>
  <si>
    <t>25.1</t>
  </si>
  <si>
    <t>25.2</t>
  </si>
  <si>
    <t>25.3</t>
  </si>
  <si>
    <t>25.4</t>
  </si>
  <si>
    <t>Czyszczenie przepustów</t>
  </si>
  <si>
    <t>26.1</t>
  </si>
  <si>
    <t>27.1</t>
  </si>
  <si>
    <r>
      <t>m</t>
    </r>
    <r>
      <rPr>
        <vertAlign val="superscript"/>
        <sz val="11"/>
        <color rgb="FF000000"/>
        <rFont val="Calibri"/>
        <family val="2"/>
        <charset val="238"/>
      </rPr>
      <t>2</t>
    </r>
  </si>
  <si>
    <t>27.2</t>
  </si>
  <si>
    <t>28.1</t>
  </si>
  <si>
    <t>Podsiew traw w miejscu pylenia</t>
  </si>
  <si>
    <r>
      <t>m</t>
    </r>
    <r>
      <rPr>
        <vertAlign val="superscript"/>
        <sz val="11"/>
        <color theme="1"/>
        <rFont val="Calibri"/>
        <family val="2"/>
        <charset val="238"/>
      </rPr>
      <t>2</t>
    </r>
  </si>
  <si>
    <t>29.1</t>
  </si>
  <si>
    <t>szt</t>
  </si>
  <si>
    <t>29.2</t>
  </si>
  <si>
    <t>Załadunek i wywóz wraz z zagospodarowaniem drzew i krzewów</t>
  </si>
  <si>
    <r>
      <t>m</t>
    </r>
    <r>
      <rPr>
        <vertAlign val="superscript"/>
        <sz val="11"/>
        <color rgb="FF000000"/>
        <rFont val="Calibri"/>
        <family val="2"/>
        <charset val="238"/>
      </rPr>
      <t>3</t>
    </r>
  </si>
  <si>
    <t>Czyszczenie drenaży</t>
  </si>
  <si>
    <t>mg</t>
  </si>
  <si>
    <t>Obcinanie i odmładzanie drzew do 20 cm</t>
  </si>
  <si>
    <t>Ciągnik rolniczy z przyczepą</t>
  </si>
  <si>
    <t>Przewóz materiałów na odległość do 60 km</t>
  </si>
  <si>
    <t>Roboczogodziny</t>
  </si>
  <si>
    <t>rg</t>
  </si>
  <si>
    <t>Cena jedn.
[zł/jedn.]</t>
  </si>
  <si>
    <t>A. RAZEM</t>
  </si>
  <si>
    <t>B. RAZEM</t>
  </si>
  <si>
    <t>C. RAZEM</t>
  </si>
  <si>
    <t>D. RAZEM</t>
  </si>
  <si>
    <t>E. RAZEM</t>
  </si>
  <si>
    <t>Składowisko odpadów paleniskowych nr 1 w Gostyni – część 1.</t>
  </si>
  <si>
    <t>29.3</t>
  </si>
  <si>
    <t>Czyszczenie i kształtowanie skarpy rowka opaskowego z usunięciem pokosu</t>
  </si>
  <si>
    <t>29.4</t>
  </si>
  <si>
    <t>29.5</t>
  </si>
  <si>
    <t>29.6</t>
  </si>
  <si>
    <t>29.7</t>
  </si>
  <si>
    <t>Wycinka drzew do 80 cm obwodu</t>
  </si>
  <si>
    <t>Wycinka drzew do 100 cm obwodu</t>
  </si>
  <si>
    <t>Wycinka drzew  powyżej 100 cm obwodu</t>
  </si>
  <si>
    <t>Cięcie żywopłotu</t>
  </si>
  <si>
    <t>29.8</t>
  </si>
  <si>
    <t>29.9</t>
  </si>
  <si>
    <t>Piła spalinowa</t>
  </si>
  <si>
    <t>Rębak</t>
  </si>
  <si>
    <t>Zwyżka</t>
  </si>
  <si>
    <t>30.1</t>
  </si>
  <si>
    <t>30.2</t>
  </si>
  <si>
    <t>30.4</t>
  </si>
  <si>
    <t>30.5</t>
  </si>
  <si>
    <t>30.6</t>
  </si>
  <si>
    <t>Rozpylenie pod trasą rurociągów środka chwastobójczego ekologicznego w celu zaprzestania dalszej wegetacji roślin</t>
  </si>
  <si>
    <t>31.1</t>
  </si>
  <si>
    <t>31.2</t>
  </si>
  <si>
    <t>31.3</t>
  </si>
  <si>
    <t>31.4</t>
  </si>
  <si>
    <t>[d*e]</t>
  </si>
  <si>
    <t>Cena netto
[zł/jedn.]</t>
  </si>
  <si>
    <t>F. RAZEM</t>
  </si>
  <si>
    <t>mb</t>
  </si>
  <si>
    <t>31.6</t>
  </si>
  <si>
    <t>31.5</t>
  </si>
  <si>
    <t>31.7</t>
  </si>
  <si>
    <t>31.8</t>
  </si>
  <si>
    <t xml:space="preserve">Wycinka drzew do 20 cm obwodu </t>
  </si>
  <si>
    <t xml:space="preserve">Wycinka drzew do 50 cm obwodu </t>
  </si>
  <si>
    <t>31.9</t>
  </si>
  <si>
    <t>B. Czyszczenie skarpy rowów opaskowych</t>
  </si>
  <si>
    <t>C. Czyszczenie i udrażnianie drenaży oraz przepustów</t>
  </si>
  <si>
    <t>D. Pielęgnacja powierzchni składowiska</t>
  </si>
  <si>
    <t>E. Pielęgnacja drzew i krzewów</t>
  </si>
  <si>
    <t>Obmiar</t>
  </si>
  <si>
    <t>F. Praca sprzętu mechanicznego</t>
  </si>
  <si>
    <t>G. Pozostałe</t>
  </si>
  <si>
    <t>G. RAZEM</t>
  </si>
  <si>
    <t>SUMA CEN (A+B+C+D+E+F+G)</t>
  </si>
  <si>
    <t>31.10</t>
  </si>
  <si>
    <t>31.11</t>
  </si>
  <si>
    <t>31.12</t>
  </si>
  <si>
    <t>Wycinka krzewów</t>
  </si>
  <si>
    <t>27.3</t>
  </si>
  <si>
    <r>
      <t xml:space="preserve">A. Czyszczenie rowów
</t>
    </r>
    <r>
      <rPr>
        <sz val="10"/>
        <color theme="1"/>
        <rFont val="Arial"/>
        <family val="2"/>
        <charset val="238"/>
      </rPr>
      <t>• wydobyciu namułu z cieku z wyrzuceniem na pobocze,
• rozplantowanie namułu lub ubicie.</t>
    </r>
  </si>
  <si>
    <t>Wykonanie i montaż tablicy ostrzegającej o monitoringu wizyjnym składowiska</t>
  </si>
  <si>
    <t>Czyszczenie skrzyni odwadniajacej</t>
  </si>
  <si>
    <t>Dostawa pokrywy studni drenażowej ø 1000</t>
  </si>
  <si>
    <t>Dostawa pokrywy studni drenażowej ø 800</t>
  </si>
  <si>
    <t>Dostawa włazu do pokrywy studni drenażowej ø 1000</t>
  </si>
  <si>
    <t>31.13</t>
  </si>
  <si>
    <t>31.14</t>
  </si>
  <si>
    <t>Pomiar</t>
  </si>
  <si>
    <t>Cofnięcie i powrót włazu  betonowego o średnicy 800 mm, kontrola drożności studni</t>
  </si>
  <si>
    <t>Cofnięcie i powrót pokrywy betonowej dla włazu o średnicy 1000 mm, kontrola drożności studni</t>
  </si>
  <si>
    <t>Czyszczenie drogi (usuwanie darni pomiędzy płytami drogowymi 1000 x 3000 mm)</t>
  </si>
  <si>
    <t>Opisanie studni drenażowej zgodnie z inwentaryzacją i wymianą uszkodzonych pokryw</t>
  </si>
  <si>
    <t>Dzwig</t>
  </si>
  <si>
    <t>30.3</t>
  </si>
  <si>
    <t>Dostawa i montaż betonowego słuba o wysokości 2,2 m nad ziemią dla montażu tablic informacyjnych</t>
  </si>
  <si>
    <t>Naprawa drenażu (odkopanie i demontaż rury PCV, zakup nowej rury PCV wraz z montażem i zasypaniem wykopu)</t>
  </si>
  <si>
    <t>Pomiar poziomu wody w piezometrach (18 piezometrów), Dostarczenie wyników do TEO.</t>
  </si>
  <si>
    <t>Naprawa wylewki drenażu (odkopanie i demontaż uszkodzonej rury, montaż rury PVC, zasypanie)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</si>
</sst>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vertAlign val="superscript"/>
      <sz val="11"/>
      <color rgb="FF000000"/>
      <name val="Calibri"/>
      <family val="2"/>
      <charset val="238"/>
    </font>
    <font>
      <vertAlign val="superscript"/>
      <sz val="11"/>
      <color theme="1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rgb="FF92D05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C5D9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EDB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E8EE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CCC0DA"/>
        <bgColor indexed="64"/>
      </patternFill>
    </fill>
  </fills>
  <borders count="7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148">
    <xf numFmtId="0" fontId="0" fillId="0" borderId="0" xfId="0"/>
    <xf numFmtId="0" fontId="0" fillId="3" borderId="0" xfId="0" applyFill="1"/>
    <xf numFmtId="4" fontId="0" fillId="3" borderId="0" xfId="0" applyNumberFormat="1" applyFill="1"/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vertical="center" wrapText="1"/>
    </xf>
    <xf numFmtId="0" fontId="3" fillId="0" borderId="19" xfId="0" applyFont="1" applyBorder="1" applyAlignment="1">
      <alignment horizontal="center" vertical="center" wrapText="1"/>
    </xf>
    <xf numFmtId="4" fontId="7" fillId="4" borderId="25" xfId="0" applyNumberFormat="1" applyFont="1" applyFill="1" applyBorder="1" applyAlignment="1">
      <alignment horizontal="center" vertical="center" wrapText="1"/>
    </xf>
    <xf numFmtId="0" fontId="8" fillId="3" borderId="0" xfId="0" applyFont="1" applyFill="1"/>
    <xf numFmtId="0" fontId="0" fillId="3" borderId="3" xfId="0" applyFill="1" applyBorder="1"/>
    <xf numFmtId="0" fontId="0" fillId="3" borderId="4" xfId="0" applyFill="1" applyBorder="1"/>
    <xf numFmtId="0" fontId="3" fillId="0" borderId="30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7" borderId="14" xfId="0" applyFont="1" applyFill="1" applyBorder="1" applyAlignment="1">
      <alignment horizontal="center" vertical="center" wrapText="1"/>
    </xf>
    <xf numFmtId="0" fontId="3" fillId="7" borderId="17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/>
    </xf>
    <xf numFmtId="0" fontId="3" fillId="7" borderId="19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3" xfId="0" applyFont="1" applyFill="1" applyBorder="1" applyAlignment="1">
      <alignment horizontal="center" vertical="center" wrapText="1"/>
    </xf>
    <xf numFmtId="0" fontId="2" fillId="5" borderId="44" xfId="0" applyFont="1" applyFill="1" applyBorder="1" applyAlignment="1">
      <alignment horizontal="center" vertical="center" wrapText="1"/>
    </xf>
    <xf numFmtId="4" fontId="2" fillId="5" borderId="41" xfId="0" applyNumberFormat="1" applyFont="1" applyFill="1" applyBorder="1" applyAlignment="1">
      <alignment horizontal="center" vertical="center" wrapText="1"/>
    </xf>
    <xf numFmtId="4" fontId="2" fillId="5" borderId="43" xfId="0" applyNumberFormat="1" applyFont="1" applyFill="1" applyBorder="1" applyAlignment="1">
      <alignment horizontal="center" vertical="center" wrapText="1"/>
    </xf>
    <xf numFmtId="4" fontId="2" fillId="5" borderId="42" xfId="0" applyNumberFormat="1" applyFont="1" applyFill="1" applyBorder="1" applyAlignment="1">
      <alignment horizontal="center" vertical="center" wrapText="1"/>
    </xf>
    <xf numFmtId="4" fontId="3" fillId="7" borderId="46" xfId="0" applyNumberFormat="1" applyFont="1" applyFill="1" applyBorder="1" applyAlignment="1">
      <alignment horizontal="center" vertical="center" wrapText="1"/>
    </xf>
    <xf numFmtId="4" fontId="4" fillId="7" borderId="47" xfId="0" applyNumberFormat="1" applyFont="1" applyFill="1" applyBorder="1" applyAlignment="1">
      <alignment horizontal="center" vertical="center" wrapText="1"/>
    </xf>
    <xf numFmtId="4" fontId="2" fillId="2" borderId="48" xfId="0" applyNumberFormat="1" applyFont="1" applyFill="1" applyBorder="1" applyAlignment="1">
      <alignment horizontal="left" vertical="center" wrapText="1"/>
    </xf>
    <xf numFmtId="4" fontId="3" fillId="7" borderId="50" xfId="0" applyNumberFormat="1" applyFont="1" applyFill="1" applyBorder="1" applyAlignment="1">
      <alignment horizontal="center" vertical="center" wrapText="1"/>
    </xf>
    <xf numFmtId="4" fontId="4" fillId="7" borderId="51" xfId="0" applyNumberFormat="1" applyFont="1" applyFill="1" applyBorder="1" applyAlignment="1">
      <alignment horizontal="center" vertical="center" wrapText="1"/>
    </xf>
    <xf numFmtId="4" fontId="3" fillId="7" borderId="52" xfId="0" applyNumberFormat="1" applyFont="1" applyFill="1" applyBorder="1" applyAlignment="1">
      <alignment horizontal="center" vertical="center" wrapText="1"/>
    </xf>
    <xf numFmtId="4" fontId="4" fillId="6" borderId="45" xfId="0" applyNumberFormat="1" applyFont="1" applyFill="1" applyBorder="1" applyAlignment="1">
      <alignment horizontal="center" vertical="center" wrapText="1"/>
    </xf>
    <xf numFmtId="4" fontId="1" fillId="4" borderId="51" xfId="0" applyNumberFormat="1" applyFont="1" applyFill="1" applyBorder="1" applyAlignment="1">
      <alignment horizontal="left" vertical="center" wrapText="1"/>
    </xf>
    <xf numFmtId="4" fontId="4" fillId="6" borderId="49" xfId="0" applyNumberFormat="1" applyFont="1" applyFill="1" applyBorder="1" applyAlignment="1">
      <alignment horizontal="center" vertical="center" wrapText="1"/>
    </xf>
    <xf numFmtId="0" fontId="1" fillId="4" borderId="53" xfId="0" applyFont="1" applyFill="1" applyBorder="1" applyAlignment="1">
      <alignment vertical="center" wrapText="1"/>
    </xf>
    <xf numFmtId="0" fontId="1" fillId="4" borderId="41" xfId="0" applyFont="1" applyFill="1" applyBorder="1" applyAlignment="1">
      <alignment vertical="center" wrapText="1"/>
    </xf>
    <xf numFmtId="4" fontId="4" fillId="3" borderId="27" xfId="0" applyNumberFormat="1" applyFont="1" applyFill="1" applyBorder="1" applyAlignment="1">
      <alignment horizontal="center" vertical="center" wrapText="1"/>
    </xf>
    <xf numFmtId="4" fontId="2" fillId="2" borderId="57" xfId="0" applyNumberFormat="1" applyFont="1" applyFill="1" applyBorder="1" applyAlignment="1">
      <alignment horizontal="left" vertical="center" wrapText="1"/>
    </xf>
    <xf numFmtId="0" fontId="4" fillId="6" borderId="60" xfId="0" applyFont="1" applyFill="1" applyBorder="1" applyAlignment="1">
      <alignment horizontal="center" vertical="center" wrapText="1"/>
    </xf>
    <xf numFmtId="0" fontId="1" fillId="4" borderId="59" xfId="0" applyFont="1" applyFill="1" applyBorder="1" applyAlignment="1">
      <alignment horizontal="left" vertical="center" wrapText="1"/>
    </xf>
    <xf numFmtId="0" fontId="4" fillId="6" borderId="54" xfId="0" applyFont="1" applyFill="1" applyBorder="1" applyAlignment="1">
      <alignment horizontal="center" vertical="center" wrapText="1"/>
    </xf>
    <xf numFmtId="0" fontId="1" fillId="4" borderId="61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3" fillId="3" borderId="17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0" fontId="3" fillId="3" borderId="19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vertical="center" wrapText="1"/>
    </xf>
    <xf numFmtId="0" fontId="3" fillId="8" borderId="19" xfId="0" applyFont="1" applyFill="1" applyBorder="1" applyAlignment="1">
      <alignment horizontal="center" vertical="center" wrapText="1"/>
    </xf>
    <xf numFmtId="0" fontId="3" fillId="8" borderId="31" xfId="0" applyFont="1" applyFill="1" applyBorder="1" applyAlignment="1">
      <alignment horizontal="center" vertical="center" wrapText="1"/>
    </xf>
    <xf numFmtId="4" fontId="3" fillId="9" borderId="55" xfId="0" applyNumberFormat="1" applyFont="1" applyFill="1" applyBorder="1" applyAlignment="1">
      <alignment horizontal="center" vertical="center" wrapText="1"/>
    </xf>
    <xf numFmtId="4" fontId="3" fillId="9" borderId="56" xfId="0" applyNumberFormat="1" applyFont="1" applyFill="1" applyBorder="1" applyAlignment="1">
      <alignment horizontal="center" vertical="center" wrapText="1"/>
    </xf>
    <xf numFmtId="4" fontId="3" fillId="9" borderId="58" xfId="0" applyNumberFormat="1" applyFont="1" applyFill="1" applyBorder="1" applyAlignment="1">
      <alignment horizontal="center" vertical="center" wrapText="1"/>
    </xf>
    <xf numFmtId="0" fontId="3" fillId="9" borderId="57" xfId="0" applyFont="1" applyFill="1" applyBorder="1" applyAlignment="1">
      <alignment horizontal="center" vertical="center" wrapText="1"/>
    </xf>
    <xf numFmtId="0" fontId="3" fillId="9" borderId="55" xfId="0" applyFont="1" applyFill="1" applyBorder="1" applyAlignment="1">
      <alignment horizontal="center" vertical="center" wrapText="1"/>
    </xf>
    <xf numFmtId="4" fontId="3" fillId="9" borderId="57" xfId="0" applyNumberFormat="1" applyFont="1" applyFill="1" applyBorder="1" applyAlignment="1">
      <alignment horizontal="center" vertical="center" wrapText="1"/>
    </xf>
    <xf numFmtId="0" fontId="3" fillId="9" borderId="58" xfId="0" applyFont="1" applyFill="1" applyBorder="1" applyAlignment="1">
      <alignment horizontal="center" vertical="center" wrapText="1"/>
    </xf>
    <xf numFmtId="0" fontId="3" fillId="9" borderId="62" xfId="0" applyFont="1" applyFill="1" applyBorder="1" applyAlignment="1">
      <alignment horizontal="center" vertical="center" wrapText="1"/>
    </xf>
    <xf numFmtId="0" fontId="3" fillId="7" borderId="33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2" fillId="2" borderId="26" xfId="0" applyFont="1" applyFill="1" applyBorder="1" applyAlignment="1">
      <alignment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4" fontId="4" fillId="3" borderId="63" xfId="0" applyNumberFormat="1" applyFont="1" applyFill="1" applyBorder="1" applyAlignment="1">
      <alignment horizontal="center" vertical="center" wrapText="1"/>
    </xf>
    <xf numFmtId="4" fontId="2" fillId="2" borderId="64" xfId="0" applyNumberFormat="1" applyFont="1" applyFill="1" applyBorder="1" applyAlignment="1">
      <alignment horizontal="left" vertical="center" wrapText="1"/>
    </xf>
    <xf numFmtId="0" fontId="7" fillId="4" borderId="2" xfId="0" applyFont="1" applyFill="1" applyBorder="1" applyAlignment="1">
      <alignment horizontal="center" vertical="center" wrapText="1"/>
    </xf>
    <xf numFmtId="4" fontId="2" fillId="2" borderId="38" xfId="0" applyNumberFormat="1" applyFont="1" applyFill="1" applyBorder="1" applyAlignment="1">
      <alignment horizontal="center" vertical="center" wrapText="1"/>
    </xf>
    <xf numFmtId="0" fontId="3" fillId="7" borderId="34" xfId="0" applyFont="1" applyFill="1" applyBorder="1" applyAlignment="1">
      <alignment horizontal="center" vertical="center" wrapText="1"/>
    </xf>
    <xf numFmtId="0" fontId="3" fillId="7" borderId="35" xfId="0" applyFont="1" applyFill="1" applyBorder="1" applyAlignment="1">
      <alignment horizontal="center" vertical="center" wrapText="1"/>
    </xf>
    <xf numFmtId="0" fontId="3" fillId="9" borderId="66" xfId="0" applyFont="1" applyFill="1" applyBorder="1" applyAlignment="1">
      <alignment horizontal="center" vertical="center" wrapText="1"/>
    </xf>
    <xf numFmtId="0" fontId="3" fillId="7" borderId="39" xfId="0" applyFont="1" applyFill="1" applyBorder="1" applyAlignment="1">
      <alignment horizontal="center" vertical="center" wrapText="1"/>
    </xf>
    <xf numFmtId="0" fontId="3" fillId="7" borderId="31" xfId="0" applyFont="1" applyFill="1" applyBorder="1" applyAlignment="1">
      <alignment horizontal="center" vertical="center" wrapText="1"/>
    </xf>
    <xf numFmtId="0" fontId="1" fillId="4" borderId="68" xfId="0" applyFont="1" applyFill="1" applyBorder="1" applyAlignment="1">
      <alignment vertical="center" wrapText="1"/>
    </xf>
    <xf numFmtId="0" fontId="3" fillId="7" borderId="40" xfId="0" applyFont="1" applyFill="1" applyBorder="1" applyAlignment="1">
      <alignment horizontal="center" vertical="center" wrapText="1"/>
    </xf>
    <xf numFmtId="0" fontId="3" fillId="7" borderId="36" xfId="0" applyFont="1" applyFill="1" applyBorder="1" applyAlignment="1">
      <alignment horizontal="center" vertical="center" wrapText="1"/>
    </xf>
    <xf numFmtId="4" fontId="0" fillId="3" borderId="42" xfId="0" applyNumberFormat="1" applyFill="1" applyBorder="1"/>
    <xf numFmtId="49" fontId="3" fillId="0" borderId="30" xfId="0" applyNumberFormat="1" applyFont="1" applyBorder="1" applyAlignment="1">
      <alignment horizontal="center" vertical="center" wrapText="1"/>
    </xf>
    <xf numFmtId="49" fontId="3" fillId="0" borderId="32" xfId="0" applyNumberFormat="1" applyFont="1" applyBorder="1" applyAlignment="1">
      <alignment horizontal="center" vertical="center" wrapText="1"/>
    </xf>
    <xf numFmtId="49" fontId="3" fillId="0" borderId="18" xfId="0" applyNumberFormat="1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1" fillId="3" borderId="0" xfId="0" applyFont="1" applyFill="1" applyAlignment="1">
      <alignment horizontal="left" vertical="center" wrapText="1"/>
    </xf>
    <xf numFmtId="0" fontId="4" fillId="0" borderId="67" xfId="0" applyFont="1" applyBorder="1" applyAlignment="1">
      <alignment horizontal="center" vertical="center" wrapText="1"/>
    </xf>
    <xf numFmtId="4" fontId="3" fillId="9" borderId="70" xfId="0" applyNumberFormat="1" applyFont="1" applyFill="1" applyBorder="1" applyAlignment="1">
      <alignment horizontal="center" vertical="center" wrapText="1"/>
    </xf>
    <xf numFmtId="4" fontId="3" fillId="9" borderId="69" xfId="0" applyNumberFormat="1" applyFont="1" applyFill="1" applyBorder="1" applyAlignment="1">
      <alignment horizontal="center" vertical="center" wrapText="1"/>
    </xf>
    <xf numFmtId="4" fontId="3" fillId="9" borderId="71" xfId="0" applyNumberFormat="1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3" fillId="0" borderId="72" xfId="0" applyFont="1" applyBorder="1" applyAlignment="1">
      <alignment horizontal="center" vertical="center" wrapText="1"/>
    </xf>
    <xf numFmtId="0" fontId="2" fillId="2" borderId="67" xfId="0" applyFont="1" applyFill="1" applyBorder="1" applyAlignment="1">
      <alignment horizontal="left" vertical="center" wrapText="1"/>
    </xf>
    <xf numFmtId="0" fontId="3" fillId="7" borderId="7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1" fillId="4" borderId="24" xfId="0" applyFont="1" applyFill="1" applyBorder="1" applyAlignment="1">
      <alignment horizontal="left" vertical="center" wrapText="1"/>
    </xf>
    <xf numFmtId="4" fontId="1" fillId="4" borderId="42" xfId="0" applyNumberFormat="1" applyFont="1" applyFill="1" applyBorder="1" applyAlignment="1">
      <alignment horizontal="left" vertical="center" wrapText="1"/>
    </xf>
    <xf numFmtId="4" fontId="3" fillId="9" borderId="74" xfId="0" applyNumberFormat="1" applyFont="1" applyFill="1" applyBorder="1" applyAlignment="1">
      <alignment horizontal="center" vertical="center" wrapText="1"/>
    </xf>
    <xf numFmtId="4" fontId="4" fillId="3" borderId="64" xfId="0" applyNumberFormat="1" applyFont="1" applyFill="1" applyBorder="1" applyAlignment="1">
      <alignment horizontal="center" vertical="center" wrapText="1"/>
    </xf>
    <xf numFmtId="4" fontId="2" fillId="2" borderId="75" xfId="0" applyNumberFormat="1" applyFont="1" applyFill="1" applyBorder="1" applyAlignment="1">
      <alignment horizontal="left" vertical="center" wrapText="1"/>
    </xf>
    <xf numFmtId="0" fontId="4" fillId="0" borderId="76" xfId="0" applyFont="1" applyBorder="1" applyAlignment="1">
      <alignment horizontal="center" vertical="center" wrapText="1"/>
    </xf>
    <xf numFmtId="4" fontId="3" fillId="9" borderId="65" xfId="0" applyNumberFormat="1" applyFont="1" applyFill="1" applyBorder="1" applyAlignment="1">
      <alignment horizontal="center" vertical="center" wrapText="1"/>
    </xf>
    <xf numFmtId="0" fontId="4" fillId="6" borderId="77" xfId="0" applyFont="1" applyFill="1" applyBorder="1" applyAlignment="1">
      <alignment horizontal="center" vertical="center" wrapText="1"/>
    </xf>
    <xf numFmtId="0" fontId="4" fillId="6" borderId="44" xfId="0" applyFont="1" applyFill="1" applyBorder="1" applyAlignment="1">
      <alignment horizontal="center" vertical="center" wrapText="1"/>
    </xf>
    <xf numFmtId="0" fontId="1" fillId="4" borderId="64" xfId="0" applyFont="1" applyFill="1" applyBorder="1" applyAlignment="1">
      <alignment horizontal="left" vertical="center" wrapText="1"/>
    </xf>
    <xf numFmtId="0" fontId="4" fillId="6" borderId="74" xfId="0" applyFont="1" applyFill="1" applyBorder="1" applyAlignment="1">
      <alignment horizontal="center" vertical="center" wrapText="1"/>
    </xf>
    <xf numFmtId="0" fontId="1" fillId="4" borderId="78" xfId="0" applyFont="1" applyFill="1" applyBorder="1" applyAlignment="1">
      <alignment vertical="center" wrapText="1"/>
    </xf>
    <xf numFmtId="0" fontId="1" fillId="4" borderId="43" xfId="0" applyFont="1" applyFill="1" applyBorder="1" applyAlignment="1">
      <alignment vertical="center" wrapText="1"/>
    </xf>
    <xf numFmtId="4" fontId="2" fillId="2" borderId="47" xfId="0" applyNumberFormat="1" applyFont="1" applyFill="1" applyBorder="1" applyAlignment="1">
      <alignment horizontal="left" vertical="center" wrapText="1"/>
    </xf>
    <xf numFmtId="4" fontId="2" fillId="2" borderId="63" xfId="0" applyNumberFormat="1" applyFont="1" applyFill="1" applyBorder="1" applyAlignment="1">
      <alignment horizontal="left" vertical="center" wrapText="1"/>
    </xf>
    <xf numFmtId="0" fontId="2" fillId="2" borderId="26" xfId="0" applyFont="1" applyFill="1" applyBorder="1" applyAlignment="1">
      <alignment horizontal="left" vertical="center" wrapText="1"/>
    </xf>
    <xf numFmtId="4" fontId="2" fillId="2" borderId="27" xfId="0" applyNumberFormat="1" applyFont="1" applyFill="1" applyBorder="1" applyAlignment="1">
      <alignment horizontal="left" vertical="center" wrapText="1"/>
    </xf>
    <xf numFmtId="0" fontId="2" fillId="2" borderId="63" xfId="0" applyFont="1" applyFill="1" applyBorder="1" applyAlignment="1">
      <alignment horizontal="left" vertical="center" wrapText="1"/>
    </xf>
    <xf numFmtId="9" fontId="11" fillId="3" borderId="0" xfId="1" applyFont="1" applyFill="1"/>
    <xf numFmtId="3" fontId="3" fillId="8" borderId="39" xfId="0" applyNumberFormat="1" applyFont="1" applyFill="1" applyBorder="1" applyAlignment="1">
      <alignment horizontal="center" vertical="center" wrapText="1"/>
    </xf>
    <xf numFmtId="49" fontId="3" fillId="3" borderId="18" xfId="0" applyNumberFormat="1" applyFont="1" applyFill="1" applyBorder="1" applyAlignment="1">
      <alignment horizontal="center" vertical="center" wrapText="1"/>
    </xf>
    <xf numFmtId="49" fontId="3" fillId="0" borderId="16" xfId="2" applyNumberFormat="1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2" fillId="2" borderId="28" xfId="0" applyFont="1" applyFill="1" applyBorder="1" applyAlignment="1">
      <alignment horizontal="left" vertical="center" wrapText="1"/>
    </xf>
    <xf numFmtId="0" fontId="1" fillId="3" borderId="0" xfId="0" applyFont="1" applyFill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2" fillId="2" borderId="29" xfId="0" applyFont="1" applyFill="1" applyBorder="1" applyAlignment="1">
      <alignment horizontal="left" vertical="center" wrapText="1"/>
    </xf>
    <xf numFmtId="0" fontId="1" fillId="4" borderId="8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0" xfId="0" applyFont="1" applyFill="1" applyBorder="1" applyAlignment="1">
      <alignment horizontal="left" vertical="center" wrapText="1"/>
    </xf>
    <xf numFmtId="0" fontId="2" fillId="2" borderId="72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39" xfId="0" applyFont="1" applyFill="1" applyBorder="1" applyAlignment="1">
      <alignment horizontal="left" vertical="center" wrapText="1"/>
    </xf>
    <xf numFmtId="0" fontId="4" fillId="6" borderId="23" xfId="0" applyFont="1" applyFill="1" applyBorder="1" applyAlignment="1">
      <alignment horizontal="center" vertical="center" wrapText="1"/>
    </xf>
    <xf numFmtId="0" fontId="4" fillId="6" borderId="24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67" xfId="0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</cellXfs>
  <cellStyles count="3">
    <cellStyle name="Dziesiętny" xfId="2" builtinId="3"/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FFE8EE"/>
      <color rgb="FFF2DCDB"/>
      <color rgb="FFCCC0DA"/>
      <color rgb="FFC5D9F1"/>
      <color rgb="FFDCE6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</sheetPr>
  <dimension ref="B2:H201"/>
  <sheetViews>
    <sheetView tabSelected="1" topLeftCell="B188" workbookViewId="0">
      <selection activeCell="H205" sqref="H205"/>
    </sheetView>
  </sheetViews>
  <sheetFormatPr defaultColWidth="9.140625" defaultRowHeight="15" x14ac:dyDescent="0.25"/>
  <cols>
    <col min="1" max="1" width="1.85546875" style="1" customWidth="1"/>
    <col min="2" max="2" width="16" style="1" customWidth="1"/>
    <col min="3" max="3" width="42.28515625" style="1" bestFit="1" customWidth="1"/>
    <col min="4" max="4" width="12.140625" style="1" customWidth="1"/>
    <col min="5" max="5" width="11.5703125" style="1" customWidth="1"/>
    <col min="6" max="6" width="19.42578125" style="1" hidden="1" customWidth="1"/>
    <col min="7" max="7" width="19.42578125" style="1" customWidth="1"/>
    <col min="8" max="8" width="14.85546875" style="2" customWidth="1"/>
    <col min="9" max="9" width="19.5703125" style="1" bestFit="1" customWidth="1"/>
    <col min="10" max="10" width="9.140625" style="1"/>
    <col min="11" max="11" width="11.42578125" style="1" bestFit="1" customWidth="1"/>
    <col min="12" max="16384" width="9.140625" style="1"/>
  </cols>
  <sheetData>
    <row r="2" spans="2:8" ht="15.75" customHeight="1" x14ac:dyDescent="0.25">
      <c r="B2" s="124" t="s">
        <v>163</v>
      </c>
      <c r="C2" s="124"/>
      <c r="D2" s="124"/>
      <c r="E2" s="124"/>
      <c r="F2" s="124"/>
      <c r="G2" s="88"/>
      <c r="H2" s="116"/>
    </row>
    <row r="3" spans="2:8" ht="15.75" thickBot="1" x14ac:dyDescent="0.3"/>
    <row r="4" spans="2:8" ht="26.25" thickBot="1" x14ac:dyDescent="0.3">
      <c r="B4" s="26" t="s">
        <v>0</v>
      </c>
      <c r="C4" s="28" t="s">
        <v>1</v>
      </c>
      <c r="D4" s="28" t="s">
        <v>2</v>
      </c>
      <c r="E4" s="28" t="s">
        <v>204</v>
      </c>
      <c r="F4" s="31" t="s">
        <v>157</v>
      </c>
      <c r="G4" s="31" t="s">
        <v>157</v>
      </c>
      <c r="H4" s="30" t="s">
        <v>190</v>
      </c>
    </row>
    <row r="5" spans="2:8" s="21" customFormat="1" ht="15.75" thickBot="1" x14ac:dyDescent="0.3">
      <c r="B5" s="27" t="s">
        <v>3</v>
      </c>
      <c r="C5" s="29" t="s">
        <v>4</v>
      </c>
      <c r="D5" s="29" t="s">
        <v>5</v>
      </c>
      <c r="E5" s="29" t="s">
        <v>6</v>
      </c>
      <c r="F5" s="29" t="s">
        <v>7</v>
      </c>
      <c r="G5" s="29" t="s">
        <v>7</v>
      </c>
      <c r="H5" s="32" t="s">
        <v>8</v>
      </c>
    </row>
    <row r="6" spans="2:8" ht="44.25" customHeight="1" x14ac:dyDescent="0.25">
      <c r="B6" s="131" t="s">
        <v>214</v>
      </c>
      <c r="C6" s="132"/>
      <c r="D6" s="132"/>
      <c r="E6" s="132"/>
      <c r="F6" s="132"/>
      <c r="G6" s="132"/>
      <c r="H6" s="133"/>
    </row>
    <row r="7" spans="2:8" ht="15" customHeight="1" x14ac:dyDescent="0.25">
      <c r="B7" s="121" t="s">
        <v>9</v>
      </c>
      <c r="C7" s="122"/>
      <c r="D7" s="122"/>
      <c r="E7" s="122"/>
      <c r="F7" s="70"/>
      <c r="G7" s="70"/>
      <c r="H7" s="74" t="s">
        <v>189</v>
      </c>
    </row>
    <row r="8" spans="2:8" x14ac:dyDescent="0.25">
      <c r="B8" s="3" t="s">
        <v>10</v>
      </c>
      <c r="C8" s="4" t="s">
        <v>11</v>
      </c>
      <c r="D8" s="5" t="s">
        <v>12</v>
      </c>
      <c r="E8" s="19">
        <v>11</v>
      </c>
      <c r="F8" s="90">
        <v>13.6</v>
      </c>
      <c r="G8" s="100"/>
      <c r="H8" s="33">
        <f>G8*E8</f>
        <v>0</v>
      </c>
    </row>
    <row r="9" spans="2:8" x14ac:dyDescent="0.25">
      <c r="B9" s="6" t="s">
        <v>13</v>
      </c>
      <c r="C9" s="7" t="s">
        <v>14</v>
      </c>
      <c r="D9" s="8" t="s">
        <v>12</v>
      </c>
      <c r="E9" s="20">
        <v>20</v>
      </c>
      <c r="F9" s="58">
        <v>13.6</v>
      </c>
      <c r="G9" s="104"/>
      <c r="H9" s="33">
        <f>G9*E9</f>
        <v>0</v>
      </c>
    </row>
    <row r="10" spans="2:8" x14ac:dyDescent="0.25">
      <c r="B10" s="6" t="s">
        <v>15</v>
      </c>
      <c r="C10" s="7" t="s">
        <v>16</v>
      </c>
      <c r="D10" s="8" t="s">
        <v>12</v>
      </c>
      <c r="E10" s="20">
        <v>1</v>
      </c>
      <c r="F10" s="91">
        <v>13.6</v>
      </c>
      <c r="G10" s="104"/>
      <c r="H10" s="33">
        <f>G10*E10</f>
        <v>0</v>
      </c>
    </row>
    <row r="11" spans="2:8" x14ac:dyDescent="0.25">
      <c r="B11" s="125" t="s">
        <v>19</v>
      </c>
      <c r="C11" s="126"/>
      <c r="D11" s="126"/>
      <c r="E11" s="127"/>
      <c r="F11" s="44"/>
      <c r="G11" s="71"/>
      <c r="H11" s="34">
        <f>SUM(H8:H10)</f>
        <v>0</v>
      </c>
    </row>
    <row r="12" spans="2:8" ht="15" customHeight="1" x14ac:dyDescent="0.25">
      <c r="B12" s="128" t="s">
        <v>20</v>
      </c>
      <c r="C12" s="129"/>
      <c r="D12" s="129"/>
      <c r="E12" s="130"/>
      <c r="F12" s="68"/>
      <c r="G12" s="67"/>
      <c r="H12" s="111"/>
    </row>
    <row r="13" spans="2:8" x14ac:dyDescent="0.25">
      <c r="B13" s="3" t="s">
        <v>21</v>
      </c>
      <c r="C13" s="4" t="s">
        <v>11</v>
      </c>
      <c r="D13" s="5" t="s">
        <v>12</v>
      </c>
      <c r="E13" s="65">
        <v>11</v>
      </c>
      <c r="F13" s="57">
        <v>13.6</v>
      </c>
      <c r="G13" s="100"/>
      <c r="H13" s="38">
        <f>G13*E13</f>
        <v>0</v>
      </c>
    </row>
    <row r="14" spans="2:8" x14ac:dyDescent="0.25">
      <c r="B14" s="6" t="s">
        <v>22</v>
      </c>
      <c r="C14" s="7" t="s">
        <v>14</v>
      </c>
      <c r="D14" s="8" t="s">
        <v>12</v>
      </c>
      <c r="E14" s="20">
        <v>20</v>
      </c>
      <c r="F14" s="62">
        <v>13.6</v>
      </c>
      <c r="G14" s="104"/>
      <c r="H14" s="33">
        <f>G14*E14</f>
        <v>0</v>
      </c>
    </row>
    <row r="15" spans="2:8" x14ac:dyDescent="0.25">
      <c r="B15" s="6" t="s">
        <v>23</v>
      </c>
      <c r="C15" s="7" t="s">
        <v>16</v>
      </c>
      <c r="D15" s="8" t="s">
        <v>12</v>
      </c>
      <c r="E15" s="20">
        <v>1</v>
      </c>
      <c r="F15" s="91">
        <v>13.6</v>
      </c>
      <c r="G15" s="104"/>
      <c r="H15" s="36">
        <f>G15*E15</f>
        <v>0</v>
      </c>
    </row>
    <row r="16" spans="2:8" x14ac:dyDescent="0.25">
      <c r="B16" s="125" t="s">
        <v>19</v>
      </c>
      <c r="C16" s="126"/>
      <c r="D16" s="126"/>
      <c r="E16" s="127"/>
      <c r="F16" s="44"/>
      <c r="G16" s="101"/>
      <c r="H16" s="37">
        <f>SUM(H13:H15)</f>
        <v>0</v>
      </c>
    </row>
    <row r="17" spans="2:8" ht="15" customHeight="1" x14ac:dyDescent="0.25">
      <c r="B17" s="121" t="s">
        <v>24</v>
      </c>
      <c r="C17" s="122"/>
      <c r="D17" s="122"/>
      <c r="E17" s="123"/>
      <c r="F17" s="67"/>
      <c r="G17" s="67"/>
      <c r="H17" s="111"/>
    </row>
    <row r="18" spans="2:8" x14ac:dyDescent="0.25">
      <c r="B18" s="3" t="s">
        <v>25</v>
      </c>
      <c r="C18" s="4" t="s">
        <v>11</v>
      </c>
      <c r="D18" s="5" t="s">
        <v>12</v>
      </c>
      <c r="E18" s="65">
        <v>11</v>
      </c>
      <c r="F18" s="57">
        <v>13.6</v>
      </c>
      <c r="G18" s="100"/>
      <c r="H18" s="38">
        <f>G18*E18</f>
        <v>0</v>
      </c>
    </row>
    <row r="19" spans="2:8" x14ac:dyDescent="0.25">
      <c r="B19" s="6" t="s">
        <v>26</v>
      </c>
      <c r="C19" s="7" t="s">
        <v>14</v>
      </c>
      <c r="D19" s="8" t="s">
        <v>12</v>
      </c>
      <c r="E19" s="20">
        <v>20</v>
      </c>
      <c r="F19" s="62">
        <v>13.6</v>
      </c>
      <c r="G19" s="104"/>
      <c r="H19" s="33">
        <f>G19*E19</f>
        <v>0</v>
      </c>
    </row>
    <row r="20" spans="2:8" x14ac:dyDescent="0.25">
      <c r="B20" s="6" t="s">
        <v>27</v>
      </c>
      <c r="C20" s="7" t="s">
        <v>16</v>
      </c>
      <c r="D20" s="8" t="s">
        <v>12</v>
      </c>
      <c r="E20" s="20">
        <v>1</v>
      </c>
      <c r="F20" s="91">
        <v>13.6</v>
      </c>
      <c r="G20" s="104"/>
      <c r="H20" s="36">
        <f>G20*E20</f>
        <v>0</v>
      </c>
    </row>
    <row r="21" spans="2:8" x14ac:dyDescent="0.25">
      <c r="B21" s="125" t="s">
        <v>19</v>
      </c>
      <c r="C21" s="126"/>
      <c r="D21" s="126"/>
      <c r="E21" s="127"/>
      <c r="F21" s="44"/>
      <c r="G21" s="101"/>
      <c r="H21" s="37">
        <f>SUM(H18:H20)</f>
        <v>0</v>
      </c>
    </row>
    <row r="22" spans="2:8" ht="15" customHeight="1" x14ac:dyDescent="0.25">
      <c r="B22" s="121" t="s">
        <v>28</v>
      </c>
      <c r="C22" s="122"/>
      <c r="D22" s="122"/>
      <c r="E22" s="123"/>
      <c r="F22" s="45"/>
      <c r="G22" s="102"/>
      <c r="H22" s="111"/>
    </row>
    <row r="23" spans="2:8" x14ac:dyDescent="0.25">
      <c r="B23" s="3" t="s">
        <v>29</v>
      </c>
      <c r="C23" s="4" t="s">
        <v>11</v>
      </c>
      <c r="D23" s="5" t="s">
        <v>12</v>
      </c>
      <c r="E23" s="65">
        <v>11</v>
      </c>
      <c r="F23" s="90">
        <v>13.6</v>
      </c>
      <c r="G23" s="100"/>
      <c r="H23" s="38">
        <f>G23*E23</f>
        <v>0</v>
      </c>
    </row>
    <row r="24" spans="2:8" x14ac:dyDescent="0.25">
      <c r="B24" s="6" t="s">
        <v>30</v>
      </c>
      <c r="C24" s="7" t="s">
        <v>14</v>
      </c>
      <c r="D24" s="8" t="s">
        <v>12</v>
      </c>
      <c r="E24" s="20">
        <v>20</v>
      </c>
      <c r="F24" s="59">
        <v>13.6</v>
      </c>
      <c r="G24" s="104"/>
      <c r="H24" s="33">
        <f>G24*E24</f>
        <v>0</v>
      </c>
    </row>
    <row r="25" spans="2:8" x14ac:dyDescent="0.25">
      <c r="B25" s="6" t="s">
        <v>31</v>
      </c>
      <c r="C25" s="7" t="s">
        <v>16</v>
      </c>
      <c r="D25" s="8" t="s">
        <v>12</v>
      </c>
      <c r="E25" s="20">
        <v>1</v>
      </c>
      <c r="F25" s="91">
        <v>13.6</v>
      </c>
      <c r="G25" s="104"/>
      <c r="H25" s="36">
        <f>G25*E25</f>
        <v>0</v>
      </c>
    </row>
    <row r="26" spans="2:8" x14ac:dyDescent="0.25">
      <c r="B26" s="125" t="s">
        <v>19</v>
      </c>
      <c r="C26" s="126"/>
      <c r="D26" s="126"/>
      <c r="E26" s="127"/>
      <c r="F26" s="44"/>
      <c r="G26" s="101"/>
      <c r="H26" s="37">
        <f>SUM(H23:H25)</f>
        <v>0</v>
      </c>
    </row>
    <row r="27" spans="2:8" ht="15" customHeight="1" x14ac:dyDescent="0.25">
      <c r="B27" s="121" t="s">
        <v>32</v>
      </c>
      <c r="C27" s="122"/>
      <c r="D27" s="122"/>
      <c r="E27" s="123"/>
      <c r="F27" s="45"/>
      <c r="G27" s="102"/>
      <c r="H27" s="111"/>
    </row>
    <row r="28" spans="2:8" x14ac:dyDescent="0.25">
      <c r="B28" s="3" t="s">
        <v>33</v>
      </c>
      <c r="C28" s="4" t="s">
        <v>11</v>
      </c>
      <c r="D28" s="5" t="s">
        <v>12</v>
      </c>
      <c r="E28" s="65">
        <v>11</v>
      </c>
      <c r="F28" s="90">
        <v>13.6</v>
      </c>
      <c r="G28" s="100"/>
      <c r="H28" s="38">
        <f>G28*E28</f>
        <v>0</v>
      </c>
    </row>
    <row r="29" spans="2:8" x14ac:dyDescent="0.25">
      <c r="B29" s="6" t="s">
        <v>34</v>
      </c>
      <c r="C29" s="7" t="s">
        <v>14</v>
      </c>
      <c r="D29" s="8" t="s">
        <v>12</v>
      </c>
      <c r="E29" s="20">
        <v>20</v>
      </c>
      <c r="F29" s="59">
        <v>13.6</v>
      </c>
      <c r="G29" s="104"/>
      <c r="H29" s="33">
        <f>G29*E29</f>
        <v>0</v>
      </c>
    </row>
    <row r="30" spans="2:8" x14ac:dyDescent="0.25">
      <c r="B30" s="6" t="s">
        <v>35</v>
      </c>
      <c r="C30" s="7" t="s">
        <v>16</v>
      </c>
      <c r="D30" s="8" t="s">
        <v>12</v>
      </c>
      <c r="E30" s="20">
        <v>1</v>
      </c>
      <c r="F30" s="91">
        <v>13.6</v>
      </c>
      <c r="G30" s="104"/>
      <c r="H30" s="36">
        <f>G30*E30</f>
        <v>0</v>
      </c>
    </row>
    <row r="31" spans="2:8" x14ac:dyDescent="0.25">
      <c r="B31" s="125" t="s">
        <v>19</v>
      </c>
      <c r="C31" s="126"/>
      <c r="D31" s="126"/>
      <c r="E31" s="127"/>
      <c r="F31" s="87"/>
      <c r="G31" s="103"/>
      <c r="H31" s="37">
        <f>SUM(H28:H30)</f>
        <v>0</v>
      </c>
    </row>
    <row r="32" spans="2:8" ht="15" customHeight="1" x14ac:dyDescent="0.25">
      <c r="B32" s="121" t="s">
        <v>36</v>
      </c>
      <c r="C32" s="122"/>
      <c r="D32" s="122"/>
      <c r="E32" s="123"/>
      <c r="F32" s="70"/>
      <c r="G32" s="95"/>
      <c r="H32" s="111"/>
    </row>
    <row r="33" spans="2:8" x14ac:dyDescent="0.25">
      <c r="B33" s="3" t="s">
        <v>37</v>
      </c>
      <c r="C33" s="4" t="s">
        <v>11</v>
      </c>
      <c r="D33" s="5" t="s">
        <v>12</v>
      </c>
      <c r="E33" s="19">
        <v>46</v>
      </c>
      <c r="F33" s="90">
        <v>13.6</v>
      </c>
      <c r="G33" s="100"/>
      <c r="H33" s="38">
        <f>G33*E33</f>
        <v>0</v>
      </c>
    </row>
    <row r="34" spans="2:8" x14ac:dyDescent="0.25">
      <c r="B34" s="6" t="s">
        <v>38</v>
      </c>
      <c r="C34" s="7" t="s">
        <v>14</v>
      </c>
      <c r="D34" s="8" t="s">
        <v>12</v>
      </c>
      <c r="E34" s="20">
        <v>46</v>
      </c>
      <c r="F34" s="59">
        <v>13.6</v>
      </c>
      <c r="G34" s="104"/>
      <c r="H34" s="33">
        <f t="shared" ref="H34:H36" si="0">G34*E34</f>
        <v>0</v>
      </c>
    </row>
    <row r="35" spans="2:8" x14ac:dyDescent="0.25">
      <c r="B35" s="6" t="s">
        <v>39</v>
      </c>
      <c r="C35" s="7" t="s">
        <v>16</v>
      </c>
      <c r="D35" s="8" t="s">
        <v>12</v>
      </c>
      <c r="E35" s="20">
        <v>4</v>
      </c>
      <c r="F35" s="59">
        <v>13.6</v>
      </c>
      <c r="G35" s="104"/>
      <c r="H35" s="33">
        <f>G35*E35</f>
        <v>0</v>
      </c>
    </row>
    <row r="36" spans="2:8" x14ac:dyDescent="0.25">
      <c r="B36" s="9" t="s">
        <v>40</v>
      </c>
      <c r="C36" s="10" t="s">
        <v>56</v>
      </c>
      <c r="D36" s="11" t="s">
        <v>12</v>
      </c>
      <c r="E36" s="22">
        <v>5</v>
      </c>
      <c r="F36" s="91">
        <v>13.6</v>
      </c>
      <c r="G36" s="91"/>
      <c r="H36" s="33">
        <f t="shared" si="0"/>
        <v>0</v>
      </c>
    </row>
    <row r="37" spans="2:8" x14ac:dyDescent="0.25">
      <c r="B37" s="125" t="s">
        <v>19</v>
      </c>
      <c r="C37" s="126"/>
      <c r="D37" s="126"/>
      <c r="E37" s="127"/>
      <c r="F37" s="44"/>
      <c r="G37" s="101"/>
      <c r="H37" s="37">
        <f>SUM(H33:H36)</f>
        <v>0</v>
      </c>
    </row>
    <row r="38" spans="2:8" ht="15" customHeight="1" x14ac:dyDescent="0.25">
      <c r="B38" s="121" t="s">
        <v>41</v>
      </c>
      <c r="C38" s="122"/>
      <c r="D38" s="122"/>
      <c r="E38" s="123"/>
      <c r="F38" s="45"/>
      <c r="G38" s="112"/>
      <c r="H38" s="111"/>
    </row>
    <row r="39" spans="2:8" x14ac:dyDescent="0.25">
      <c r="B39" s="3" t="s">
        <v>42</v>
      </c>
      <c r="C39" s="4" t="s">
        <v>11</v>
      </c>
      <c r="D39" s="5" t="s">
        <v>12</v>
      </c>
      <c r="E39" s="19">
        <v>46</v>
      </c>
      <c r="F39" s="90">
        <v>13.6</v>
      </c>
      <c r="G39" s="100"/>
      <c r="H39" s="38">
        <f>G39*E39</f>
        <v>0</v>
      </c>
    </row>
    <row r="40" spans="2:8" x14ac:dyDescent="0.25">
      <c r="B40" s="6" t="s">
        <v>43</v>
      </c>
      <c r="C40" s="7" t="s">
        <v>14</v>
      </c>
      <c r="D40" s="8" t="s">
        <v>12</v>
      </c>
      <c r="E40" s="20">
        <v>46</v>
      </c>
      <c r="F40" s="59">
        <v>13.6</v>
      </c>
      <c r="G40" s="104"/>
      <c r="H40" s="33">
        <f>G40*E40</f>
        <v>0</v>
      </c>
    </row>
    <row r="41" spans="2:8" x14ac:dyDescent="0.25">
      <c r="B41" s="6" t="s">
        <v>44</v>
      </c>
      <c r="C41" s="7" t="s">
        <v>16</v>
      </c>
      <c r="D41" s="8" t="s">
        <v>12</v>
      </c>
      <c r="E41" s="20">
        <v>4</v>
      </c>
      <c r="F41" s="59">
        <v>13.6</v>
      </c>
      <c r="G41" s="104"/>
      <c r="H41" s="33">
        <f t="shared" ref="H41:H42" si="1">G41*E41</f>
        <v>0</v>
      </c>
    </row>
    <row r="42" spans="2:8" x14ac:dyDescent="0.25">
      <c r="B42" s="9" t="s">
        <v>45</v>
      </c>
      <c r="C42" s="10" t="s">
        <v>56</v>
      </c>
      <c r="D42" s="11" t="s">
        <v>12</v>
      </c>
      <c r="E42" s="22">
        <v>5</v>
      </c>
      <c r="F42" s="91">
        <v>13.6</v>
      </c>
      <c r="G42" s="91"/>
      <c r="H42" s="33">
        <f t="shared" si="1"/>
        <v>0</v>
      </c>
    </row>
    <row r="43" spans="2:8" x14ac:dyDescent="0.25">
      <c r="B43" s="125" t="s">
        <v>19</v>
      </c>
      <c r="C43" s="126"/>
      <c r="D43" s="126"/>
      <c r="E43" s="127"/>
      <c r="F43" s="44"/>
      <c r="G43" s="71"/>
      <c r="H43" s="34">
        <f>SUM(H39:H42)</f>
        <v>0</v>
      </c>
    </row>
    <row r="44" spans="2:8" ht="15" customHeight="1" x14ac:dyDescent="0.25">
      <c r="B44" s="121" t="s">
        <v>46</v>
      </c>
      <c r="C44" s="122"/>
      <c r="D44" s="122"/>
      <c r="E44" s="123"/>
      <c r="F44" s="45"/>
      <c r="G44" s="112"/>
      <c r="H44" s="111"/>
    </row>
    <row r="45" spans="2:8" x14ac:dyDescent="0.25">
      <c r="B45" s="3" t="s">
        <v>47</v>
      </c>
      <c r="C45" s="4" t="s">
        <v>11</v>
      </c>
      <c r="D45" s="5" t="s">
        <v>12</v>
      </c>
      <c r="E45" s="19">
        <v>46</v>
      </c>
      <c r="F45" s="57">
        <v>13.6</v>
      </c>
      <c r="G45" s="100"/>
      <c r="H45" s="38">
        <f>G45*E45</f>
        <v>0</v>
      </c>
    </row>
    <row r="46" spans="2:8" x14ac:dyDescent="0.25">
      <c r="B46" s="6" t="s">
        <v>48</v>
      </c>
      <c r="C46" s="7" t="s">
        <v>14</v>
      </c>
      <c r="D46" s="8" t="s">
        <v>12</v>
      </c>
      <c r="E46" s="20">
        <v>46</v>
      </c>
      <c r="F46" s="62">
        <v>13.6</v>
      </c>
      <c r="G46" s="104"/>
      <c r="H46" s="33">
        <f>G46*E46</f>
        <v>0</v>
      </c>
    </row>
    <row r="47" spans="2:8" x14ac:dyDescent="0.25">
      <c r="B47" s="6" t="s">
        <v>49</v>
      </c>
      <c r="C47" s="7" t="s">
        <v>16</v>
      </c>
      <c r="D47" s="8" t="s">
        <v>12</v>
      </c>
      <c r="E47" s="20">
        <v>4</v>
      </c>
      <c r="F47" s="59">
        <v>13.6</v>
      </c>
      <c r="G47" s="104"/>
      <c r="H47" s="33">
        <f t="shared" ref="H47:H48" si="2">G47*E47</f>
        <v>0</v>
      </c>
    </row>
    <row r="48" spans="2:8" x14ac:dyDescent="0.25">
      <c r="B48" s="9" t="s">
        <v>50</v>
      </c>
      <c r="C48" s="10" t="s">
        <v>56</v>
      </c>
      <c r="D48" s="11" t="s">
        <v>12</v>
      </c>
      <c r="E48" s="22">
        <v>5</v>
      </c>
      <c r="F48" s="91">
        <v>13.6</v>
      </c>
      <c r="G48" s="91"/>
      <c r="H48" s="33">
        <f t="shared" si="2"/>
        <v>0</v>
      </c>
    </row>
    <row r="49" spans="2:8" x14ac:dyDescent="0.25">
      <c r="B49" s="125" t="s">
        <v>19</v>
      </c>
      <c r="C49" s="126"/>
      <c r="D49" s="126"/>
      <c r="E49" s="127"/>
      <c r="F49" s="87"/>
      <c r="G49" s="87"/>
      <c r="H49" s="34">
        <f>SUM(H45:H48)</f>
        <v>0</v>
      </c>
    </row>
    <row r="50" spans="2:8" ht="15" customHeight="1" x14ac:dyDescent="0.25">
      <c r="B50" s="121" t="s">
        <v>51</v>
      </c>
      <c r="C50" s="122"/>
      <c r="D50" s="122"/>
      <c r="E50" s="123"/>
      <c r="F50" s="70"/>
      <c r="G50" s="113"/>
      <c r="H50" s="111"/>
    </row>
    <row r="51" spans="2:8" x14ac:dyDescent="0.25">
      <c r="B51" s="3" t="s">
        <v>52</v>
      </c>
      <c r="C51" s="4" t="s">
        <v>11</v>
      </c>
      <c r="D51" s="5" t="s">
        <v>12</v>
      </c>
      <c r="E51" s="19">
        <v>46</v>
      </c>
      <c r="F51" s="57">
        <v>13.6</v>
      </c>
      <c r="G51" s="100"/>
      <c r="H51" s="38">
        <f>G51*E51</f>
        <v>0</v>
      </c>
    </row>
    <row r="52" spans="2:8" x14ac:dyDescent="0.25">
      <c r="B52" s="6" t="s">
        <v>53</v>
      </c>
      <c r="C52" s="7" t="s">
        <v>14</v>
      </c>
      <c r="D52" s="8" t="s">
        <v>12</v>
      </c>
      <c r="E52" s="20">
        <v>46</v>
      </c>
      <c r="F52" s="62">
        <v>13.6</v>
      </c>
      <c r="G52" s="104"/>
      <c r="H52" s="33">
        <f t="shared" ref="H52:H54" si="3">G52*E52</f>
        <v>0</v>
      </c>
    </row>
    <row r="53" spans="2:8" x14ac:dyDescent="0.25">
      <c r="B53" s="6" t="s">
        <v>54</v>
      </c>
      <c r="C53" s="7" t="s">
        <v>16</v>
      </c>
      <c r="D53" s="8" t="s">
        <v>12</v>
      </c>
      <c r="E53" s="20">
        <v>4</v>
      </c>
      <c r="F53" s="59">
        <v>13.6</v>
      </c>
      <c r="G53" s="104"/>
      <c r="H53" s="33">
        <f t="shared" si="3"/>
        <v>0</v>
      </c>
    </row>
    <row r="54" spans="2:8" x14ac:dyDescent="0.25">
      <c r="B54" s="9" t="s">
        <v>55</v>
      </c>
      <c r="C54" s="10" t="s">
        <v>56</v>
      </c>
      <c r="D54" s="11" t="s">
        <v>12</v>
      </c>
      <c r="E54" s="22">
        <v>5</v>
      </c>
      <c r="F54" s="91">
        <v>13.6</v>
      </c>
      <c r="G54" s="91"/>
      <c r="H54" s="33">
        <f t="shared" si="3"/>
        <v>0</v>
      </c>
    </row>
    <row r="55" spans="2:8" x14ac:dyDescent="0.25">
      <c r="B55" s="125" t="s">
        <v>19</v>
      </c>
      <c r="C55" s="126"/>
      <c r="D55" s="126"/>
      <c r="E55" s="127"/>
      <c r="F55" s="44"/>
      <c r="G55" s="71"/>
      <c r="H55" s="34">
        <f>SUM(H51:H54)</f>
        <v>0</v>
      </c>
    </row>
    <row r="56" spans="2:8" ht="15" customHeight="1" x14ac:dyDescent="0.25">
      <c r="B56" s="121" t="s">
        <v>57</v>
      </c>
      <c r="C56" s="122"/>
      <c r="D56" s="122"/>
      <c r="E56" s="123"/>
      <c r="F56" s="45"/>
      <c r="G56" s="112"/>
      <c r="H56" s="111"/>
    </row>
    <row r="57" spans="2:8" x14ac:dyDescent="0.25">
      <c r="B57" s="3" t="s">
        <v>58</v>
      </c>
      <c r="C57" s="4" t="s">
        <v>11</v>
      </c>
      <c r="D57" s="5" t="s">
        <v>12</v>
      </c>
      <c r="E57" s="19">
        <v>46</v>
      </c>
      <c r="F57" s="90">
        <v>13.6</v>
      </c>
      <c r="G57" s="100"/>
      <c r="H57" s="38">
        <f>G57*E57</f>
        <v>0</v>
      </c>
    </row>
    <row r="58" spans="2:8" x14ac:dyDescent="0.25">
      <c r="B58" s="6" t="s">
        <v>59</v>
      </c>
      <c r="C58" s="7" t="s">
        <v>14</v>
      </c>
      <c r="D58" s="8" t="s">
        <v>12</v>
      </c>
      <c r="E58" s="20">
        <v>46</v>
      </c>
      <c r="F58" s="59">
        <v>13.6</v>
      </c>
      <c r="G58" s="104"/>
      <c r="H58" s="33">
        <f t="shared" ref="H58:H60" si="4">G58*E58</f>
        <v>0</v>
      </c>
    </row>
    <row r="59" spans="2:8" x14ac:dyDescent="0.25">
      <c r="B59" s="6" t="s">
        <v>60</v>
      </c>
      <c r="C59" s="7" t="s">
        <v>16</v>
      </c>
      <c r="D59" s="8" t="s">
        <v>12</v>
      </c>
      <c r="E59" s="20">
        <v>4</v>
      </c>
      <c r="F59" s="59">
        <v>13.6</v>
      </c>
      <c r="G59" s="104"/>
      <c r="H59" s="33">
        <f>G59*E59</f>
        <v>0</v>
      </c>
    </row>
    <row r="60" spans="2:8" x14ac:dyDescent="0.25">
      <c r="B60" s="9" t="s">
        <v>61</v>
      </c>
      <c r="C60" s="10" t="s">
        <v>56</v>
      </c>
      <c r="D60" s="11" t="s">
        <v>12</v>
      </c>
      <c r="E60" s="22">
        <v>5</v>
      </c>
      <c r="F60" s="91">
        <v>13.6</v>
      </c>
      <c r="G60" s="91"/>
      <c r="H60" s="33">
        <f t="shared" si="4"/>
        <v>0</v>
      </c>
    </row>
    <row r="61" spans="2:8" x14ac:dyDescent="0.25">
      <c r="B61" s="125" t="s">
        <v>19</v>
      </c>
      <c r="C61" s="126"/>
      <c r="D61" s="126"/>
      <c r="E61" s="127"/>
      <c r="F61" s="44"/>
      <c r="G61" s="71"/>
      <c r="H61" s="34">
        <f>SUM(H57:H60)</f>
        <v>0</v>
      </c>
    </row>
    <row r="62" spans="2:8" ht="15" customHeight="1" x14ac:dyDescent="0.25">
      <c r="B62" s="121" t="s">
        <v>62</v>
      </c>
      <c r="C62" s="122"/>
      <c r="D62" s="122"/>
      <c r="E62" s="123"/>
      <c r="F62" s="45"/>
      <c r="G62" s="112"/>
      <c r="H62" s="111"/>
    </row>
    <row r="63" spans="2:8" x14ac:dyDescent="0.25">
      <c r="B63" s="3" t="s">
        <v>63</v>
      </c>
      <c r="C63" s="4" t="s">
        <v>11</v>
      </c>
      <c r="D63" s="5" t="s">
        <v>12</v>
      </c>
      <c r="E63" s="19">
        <v>60</v>
      </c>
      <c r="F63" s="90">
        <v>13.6</v>
      </c>
      <c r="G63" s="100"/>
      <c r="H63" s="38">
        <f t="shared" ref="H63:H65" si="5">G63*E63</f>
        <v>0</v>
      </c>
    </row>
    <row r="64" spans="2:8" x14ac:dyDescent="0.25">
      <c r="B64" s="6" t="s">
        <v>64</v>
      </c>
      <c r="C64" s="7" t="s">
        <v>14</v>
      </c>
      <c r="D64" s="8" t="s">
        <v>12</v>
      </c>
      <c r="E64" s="20">
        <v>100</v>
      </c>
      <c r="F64" s="59">
        <v>13.6</v>
      </c>
      <c r="G64" s="104"/>
      <c r="H64" s="33">
        <f>G64*E64</f>
        <v>0</v>
      </c>
    </row>
    <row r="65" spans="2:8" x14ac:dyDescent="0.25">
      <c r="B65" s="6" t="s">
        <v>65</v>
      </c>
      <c r="C65" s="7" t="s">
        <v>16</v>
      </c>
      <c r="D65" s="8" t="s">
        <v>12</v>
      </c>
      <c r="E65" s="20">
        <v>4</v>
      </c>
      <c r="F65" s="91">
        <v>13.6</v>
      </c>
      <c r="G65" s="104"/>
      <c r="H65" s="33">
        <f t="shared" si="5"/>
        <v>0</v>
      </c>
    </row>
    <row r="66" spans="2:8" x14ac:dyDescent="0.25">
      <c r="B66" s="125" t="s">
        <v>19</v>
      </c>
      <c r="C66" s="126"/>
      <c r="D66" s="126"/>
      <c r="E66" s="127"/>
      <c r="F66" s="44"/>
      <c r="G66" s="71"/>
      <c r="H66" s="34">
        <f>SUM(H63:H65)</f>
        <v>0</v>
      </c>
    </row>
    <row r="67" spans="2:8" ht="15" customHeight="1" x14ac:dyDescent="0.25">
      <c r="B67" s="121" t="s">
        <v>66</v>
      </c>
      <c r="C67" s="122"/>
      <c r="D67" s="122"/>
      <c r="E67" s="123"/>
      <c r="F67" s="45"/>
      <c r="G67" s="112"/>
      <c r="H67" s="111"/>
    </row>
    <row r="68" spans="2:8" x14ac:dyDescent="0.25">
      <c r="B68" s="3" t="s">
        <v>67</v>
      </c>
      <c r="C68" s="4" t="s">
        <v>11</v>
      </c>
      <c r="D68" s="5" t="s">
        <v>12</v>
      </c>
      <c r="E68" s="75">
        <v>60</v>
      </c>
      <c r="F68" s="90">
        <v>13.6</v>
      </c>
      <c r="G68" s="100"/>
      <c r="H68" s="38">
        <f t="shared" ref="H68:H70" si="6">G68*E68</f>
        <v>0</v>
      </c>
    </row>
    <row r="69" spans="2:8" x14ac:dyDescent="0.25">
      <c r="B69" s="6" t="s">
        <v>68</v>
      </c>
      <c r="C69" s="7" t="s">
        <v>14</v>
      </c>
      <c r="D69" s="8" t="s">
        <v>12</v>
      </c>
      <c r="E69" s="76">
        <v>100</v>
      </c>
      <c r="F69" s="58">
        <v>13.6</v>
      </c>
      <c r="G69" s="104"/>
      <c r="H69" s="33">
        <f t="shared" si="6"/>
        <v>0</v>
      </c>
    </row>
    <row r="70" spans="2:8" x14ac:dyDescent="0.25">
      <c r="B70" s="6" t="s">
        <v>69</v>
      </c>
      <c r="C70" s="7" t="s">
        <v>16</v>
      </c>
      <c r="D70" s="8" t="s">
        <v>12</v>
      </c>
      <c r="E70" s="76">
        <v>4</v>
      </c>
      <c r="F70" s="92">
        <v>13.6</v>
      </c>
      <c r="G70" s="104"/>
      <c r="H70" s="33">
        <f t="shared" si="6"/>
        <v>0</v>
      </c>
    </row>
    <row r="71" spans="2:8" x14ac:dyDescent="0.25">
      <c r="B71" s="125" t="s">
        <v>19</v>
      </c>
      <c r="C71" s="126"/>
      <c r="D71" s="126"/>
      <c r="E71" s="127"/>
      <c r="F71" s="44"/>
      <c r="G71" s="71"/>
      <c r="H71" s="34">
        <f>SUM(H68:H70)</f>
        <v>0</v>
      </c>
    </row>
    <row r="72" spans="2:8" ht="15" customHeight="1" x14ac:dyDescent="0.25">
      <c r="B72" s="121" t="s">
        <v>70</v>
      </c>
      <c r="C72" s="122"/>
      <c r="D72" s="122"/>
      <c r="E72" s="123"/>
      <c r="F72" s="45"/>
      <c r="G72" s="112"/>
      <c r="H72" s="111"/>
    </row>
    <row r="73" spans="2:8" x14ac:dyDescent="0.25">
      <c r="B73" s="3" t="s">
        <v>71</v>
      </c>
      <c r="C73" s="4" t="s">
        <v>11</v>
      </c>
      <c r="D73" s="5" t="s">
        <v>12</v>
      </c>
      <c r="E73" s="75">
        <v>60</v>
      </c>
      <c r="F73" s="57">
        <v>13.6</v>
      </c>
      <c r="G73" s="100"/>
      <c r="H73" s="38">
        <f t="shared" ref="H73:H75" si="7">G73*E73</f>
        <v>0</v>
      </c>
    </row>
    <row r="74" spans="2:8" x14ac:dyDescent="0.25">
      <c r="B74" s="6" t="s">
        <v>72</v>
      </c>
      <c r="C74" s="7" t="s">
        <v>14</v>
      </c>
      <c r="D74" s="8" t="s">
        <v>12</v>
      </c>
      <c r="E74" s="76">
        <v>100</v>
      </c>
      <c r="F74" s="62">
        <v>13.6</v>
      </c>
      <c r="G74" s="104"/>
      <c r="H74" s="33">
        <f>G74*E74</f>
        <v>0</v>
      </c>
    </row>
    <row r="75" spans="2:8" x14ac:dyDescent="0.25">
      <c r="B75" s="6" t="s">
        <v>73</v>
      </c>
      <c r="C75" s="7" t="s">
        <v>16</v>
      </c>
      <c r="D75" s="8" t="s">
        <v>12</v>
      </c>
      <c r="E75" s="76">
        <v>4</v>
      </c>
      <c r="F75" s="91">
        <v>13.6</v>
      </c>
      <c r="G75" s="104"/>
      <c r="H75" s="33">
        <f t="shared" si="7"/>
        <v>0</v>
      </c>
    </row>
    <row r="76" spans="2:8" x14ac:dyDescent="0.25">
      <c r="B76" s="125" t="s">
        <v>19</v>
      </c>
      <c r="C76" s="126"/>
      <c r="D76" s="126"/>
      <c r="E76" s="127"/>
      <c r="F76" s="44"/>
      <c r="G76" s="71"/>
      <c r="H76" s="34">
        <f>SUM(H73:H75)</f>
        <v>0</v>
      </c>
    </row>
    <row r="77" spans="2:8" ht="15" customHeight="1" x14ac:dyDescent="0.25">
      <c r="B77" s="121" t="s">
        <v>74</v>
      </c>
      <c r="C77" s="122"/>
      <c r="D77" s="122"/>
      <c r="E77" s="123"/>
      <c r="F77" s="45"/>
      <c r="G77" s="112"/>
      <c r="H77" s="111"/>
    </row>
    <row r="78" spans="2:8" x14ac:dyDescent="0.25">
      <c r="B78" s="3" t="s">
        <v>75</v>
      </c>
      <c r="C78" s="4" t="s">
        <v>11</v>
      </c>
      <c r="D78" s="5" t="s">
        <v>12</v>
      </c>
      <c r="E78" s="75">
        <v>60</v>
      </c>
      <c r="F78" s="90">
        <v>13.6</v>
      </c>
      <c r="G78" s="100"/>
      <c r="H78" s="38">
        <f t="shared" ref="H78:H80" si="8">G78*E78</f>
        <v>0</v>
      </c>
    </row>
    <row r="79" spans="2:8" x14ac:dyDescent="0.25">
      <c r="B79" s="6" t="s">
        <v>76</v>
      </c>
      <c r="C79" s="7" t="s">
        <v>14</v>
      </c>
      <c r="D79" s="8" t="s">
        <v>12</v>
      </c>
      <c r="E79" s="76">
        <v>100</v>
      </c>
      <c r="F79" s="59">
        <v>13.6</v>
      </c>
      <c r="G79" s="104"/>
      <c r="H79" s="33">
        <f t="shared" si="8"/>
        <v>0</v>
      </c>
    </row>
    <row r="80" spans="2:8" x14ac:dyDescent="0.25">
      <c r="B80" s="6" t="s">
        <v>77</v>
      </c>
      <c r="C80" s="7" t="s">
        <v>16</v>
      </c>
      <c r="D80" s="8" t="s">
        <v>12</v>
      </c>
      <c r="E80" s="76">
        <v>4</v>
      </c>
      <c r="F80" s="91">
        <v>13.6</v>
      </c>
      <c r="G80" s="104"/>
      <c r="H80" s="33">
        <f t="shared" si="8"/>
        <v>0</v>
      </c>
    </row>
    <row r="81" spans="2:8" x14ac:dyDescent="0.25">
      <c r="B81" s="125" t="s">
        <v>19</v>
      </c>
      <c r="C81" s="126"/>
      <c r="D81" s="126"/>
      <c r="E81" s="127"/>
      <c r="F81" s="87"/>
      <c r="G81" s="87"/>
      <c r="H81" s="34">
        <f>SUM(H78:H80)</f>
        <v>0</v>
      </c>
    </row>
    <row r="82" spans="2:8" ht="15" customHeight="1" x14ac:dyDescent="0.25">
      <c r="B82" s="121" t="s">
        <v>78</v>
      </c>
      <c r="C82" s="122"/>
      <c r="D82" s="122"/>
      <c r="E82" s="123"/>
      <c r="F82" s="70"/>
      <c r="G82" s="113"/>
      <c r="H82" s="111"/>
    </row>
    <row r="83" spans="2:8" x14ac:dyDescent="0.25">
      <c r="B83" s="3" t="s">
        <v>79</v>
      </c>
      <c r="C83" s="4" t="s">
        <v>11</v>
      </c>
      <c r="D83" s="5" t="s">
        <v>12</v>
      </c>
      <c r="E83" s="75">
        <v>60</v>
      </c>
      <c r="F83" s="90">
        <v>13.6</v>
      </c>
      <c r="G83" s="100"/>
      <c r="H83" s="38">
        <f t="shared" ref="H83:H85" si="9">G83*E83</f>
        <v>0</v>
      </c>
    </row>
    <row r="84" spans="2:8" x14ac:dyDescent="0.25">
      <c r="B84" s="6" t="s">
        <v>80</v>
      </c>
      <c r="C84" s="7" t="s">
        <v>14</v>
      </c>
      <c r="D84" s="8" t="s">
        <v>12</v>
      </c>
      <c r="E84" s="76">
        <v>100</v>
      </c>
      <c r="F84" s="58">
        <v>13.6</v>
      </c>
      <c r="G84" s="104"/>
      <c r="H84" s="33">
        <f t="shared" si="9"/>
        <v>0</v>
      </c>
    </row>
    <row r="85" spans="2:8" x14ac:dyDescent="0.25">
      <c r="B85" s="6" t="s">
        <v>81</v>
      </c>
      <c r="C85" s="7" t="s">
        <v>16</v>
      </c>
      <c r="D85" s="8" t="s">
        <v>12</v>
      </c>
      <c r="E85" s="76">
        <v>4</v>
      </c>
      <c r="F85" s="92">
        <v>13.6</v>
      </c>
      <c r="G85" s="104"/>
      <c r="H85" s="33">
        <f t="shared" si="9"/>
        <v>0</v>
      </c>
    </row>
    <row r="86" spans="2:8" x14ac:dyDescent="0.25">
      <c r="B86" s="125" t="s">
        <v>19</v>
      </c>
      <c r="C86" s="126"/>
      <c r="D86" s="126"/>
      <c r="E86" s="127"/>
      <c r="F86" s="44"/>
      <c r="G86" s="71"/>
      <c r="H86" s="34">
        <f>SUM(H83:H85)</f>
        <v>0</v>
      </c>
    </row>
    <row r="87" spans="2:8" ht="15" customHeight="1" x14ac:dyDescent="0.25">
      <c r="B87" s="121" t="s">
        <v>82</v>
      </c>
      <c r="C87" s="122"/>
      <c r="D87" s="122"/>
      <c r="E87" s="123"/>
      <c r="F87" s="45"/>
      <c r="G87" s="114"/>
      <c r="H87" s="35"/>
    </row>
    <row r="88" spans="2:8" x14ac:dyDescent="0.25">
      <c r="B88" s="3" t="s">
        <v>83</v>
      </c>
      <c r="C88" s="4" t="s">
        <v>11</v>
      </c>
      <c r="D88" s="5" t="s">
        <v>12</v>
      </c>
      <c r="E88" s="19">
        <v>25</v>
      </c>
      <c r="F88" s="90">
        <v>13.6</v>
      </c>
      <c r="G88" s="100"/>
      <c r="H88" s="33">
        <f t="shared" ref="H88:H92" si="10">G88*E88</f>
        <v>0</v>
      </c>
    </row>
    <row r="89" spans="2:8" x14ac:dyDescent="0.25">
      <c r="B89" s="6" t="s">
        <v>84</v>
      </c>
      <c r="C89" s="7" t="s">
        <v>14</v>
      </c>
      <c r="D89" s="8" t="s">
        <v>12</v>
      </c>
      <c r="E89" s="20">
        <v>22</v>
      </c>
      <c r="F89" s="59">
        <v>13.6</v>
      </c>
      <c r="G89" s="104"/>
      <c r="H89" s="33">
        <f t="shared" si="10"/>
        <v>0</v>
      </c>
    </row>
    <row r="90" spans="2:8" x14ac:dyDescent="0.25">
      <c r="B90" s="6" t="s">
        <v>85</v>
      </c>
      <c r="C90" s="7" t="s">
        <v>16</v>
      </c>
      <c r="D90" s="8" t="s">
        <v>12</v>
      </c>
      <c r="E90" s="20">
        <v>16</v>
      </c>
      <c r="F90" s="58">
        <v>13.6</v>
      </c>
      <c r="G90" s="104"/>
      <c r="H90" s="33">
        <f t="shared" si="10"/>
        <v>0</v>
      </c>
    </row>
    <row r="91" spans="2:8" x14ac:dyDescent="0.25">
      <c r="B91" s="6" t="s">
        <v>86</v>
      </c>
      <c r="C91" s="7" t="s">
        <v>17</v>
      </c>
      <c r="D91" s="8" t="s">
        <v>12</v>
      </c>
      <c r="E91" s="20">
        <v>1</v>
      </c>
      <c r="F91" s="59">
        <v>13.6</v>
      </c>
      <c r="G91" s="104"/>
      <c r="H91" s="33">
        <f t="shared" si="10"/>
        <v>0</v>
      </c>
    </row>
    <row r="92" spans="2:8" x14ac:dyDescent="0.25">
      <c r="B92" s="9" t="s">
        <v>87</v>
      </c>
      <c r="C92" s="10" t="s">
        <v>18</v>
      </c>
      <c r="D92" s="11" t="s">
        <v>12</v>
      </c>
      <c r="E92" s="22">
        <v>10</v>
      </c>
      <c r="F92" s="91">
        <v>13.6</v>
      </c>
      <c r="G92" s="104"/>
      <c r="H92" s="33">
        <f t="shared" si="10"/>
        <v>0</v>
      </c>
    </row>
    <row r="93" spans="2:8" x14ac:dyDescent="0.25">
      <c r="B93" s="125" t="s">
        <v>19</v>
      </c>
      <c r="C93" s="126"/>
      <c r="D93" s="126"/>
      <c r="E93" s="127"/>
      <c r="F93" s="44"/>
      <c r="G93" s="71"/>
      <c r="H93" s="34">
        <f>SUM(H88:H92)</f>
        <v>0</v>
      </c>
    </row>
    <row r="94" spans="2:8" ht="15" customHeight="1" x14ac:dyDescent="0.25">
      <c r="B94" s="121" t="s">
        <v>88</v>
      </c>
      <c r="C94" s="122"/>
      <c r="D94" s="122"/>
      <c r="E94" s="123"/>
      <c r="F94" s="45"/>
      <c r="G94" s="112"/>
      <c r="H94" s="111"/>
    </row>
    <row r="95" spans="2:8" x14ac:dyDescent="0.25">
      <c r="B95" s="3" t="s">
        <v>89</v>
      </c>
      <c r="C95" s="4" t="s">
        <v>11</v>
      </c>
      <c r="D95" s="5" t="s">
        <v>12</v>
      </c>
      <c r="E95" s="19">
        <v>25</v>
      </c>
      <c r="F95" s="90">
        <v>13.6</v>
      </c>
      <c r="G95" s="100"/>
      <c r="H95" s="38">
        <f t="shared" ref="H95:H99" si="11">G95*E95</f>
        <v>0</v>
      </c>
    </row>
    <row r="96" spans="2:8" x14ac:dyDescent="0.25">
      <c r="B96" s="6" t="s">
        <v>90</v>
      </c>
      <c r="C96" s="7" t="s">
        <v>14</v>
      </c>
      <c r="D96" s="8" t="s">
        <v>12</v>
      </c>
      <c r="E96" s="20">
        <v>22</v>
      </c>
      <c r="F96" s="58">
        <v>15.3</v>
      </c>
      <c r="G96" s="104"/>
      <c r="H96" s="33">
        <f t="shared" si="11"/>
        <v>0</v>
      </c>
    </row>
    <row r="97" spans="2:8" x14ac:dyDescent="0.25">
      <c r="B97" s="6" t="s">
        <v>91</v>
      </c>
      <c r="C97" s="7" t="s">
        <v>16</v>
      </c>
      <c r="D97" s="8" t="s">
        <v>12</v>
      </c>
      <c r="E97" s="20">
        <v>16</v>
      </c>
      <c r="F97" s="62">
        <v>13.6</v>
      </c>
      <c r="G97" s="104"/>
      <c r="H97" s="33">
        <f t="shared" si="11"/>
        <v>0</v>
      </c>
    </row>
    <row r="98" spans="2:8" x14ac:dyDescent="0.25">
      <c r="B98" s="6" t="s">
        <v>92</v>
      </c>
      <c r="C98" s="7" t="s">
        <v>17</v>
      </c>
      <c r="D98" s="8" t="s">
        <v>12</v>
      </c>
      <c r="E98" s="20">
        <v>1</v>
      </c>
      <c r="F98" s="58">
        <v>13.6</v>
      </c>
      <c r="G98" s="104"/>
      <c r="H98" s="33">
        <f t="shared" si="11"/>
        <v>0</v>
      </c>
    </row>
    <row r="99" spans="2:8" x14ac:dyDescent="0.25">
      <c r="B99" s="9" t="s">
        <v>93</v>
      </c>
      <c r="C99" s="10" t="s">
        <v>18</v>
      </c>
      <c r="D99" s="11" t="s">
        <v>12</v>
      </c>
      <c r="E99" s="22">
        <v>10</v>
      </c>
      <c r="F99" s="92">
        <v>13.6</v>
      </c>
      <c r="G99" s="104"/>
      <c r="H99" s="33">
        <f t="shared" si="11"/>
        <v>0</v>
      </c>
    </row>
    <row r="100" spans="2:8" x14ac:dyDescent="0.25">
      <c r="B100" s="125" t="s">
        <v>19</v>
      </c>
      <c r="C100" s="126"/>
      <c r="D100" s="126"/>
      <c r="E100" s="127"/>
      <c r="F100" s="44"/>
      <c r="G100" s="71"/>
      <c r="H100" s="34">
        <f>SUM(H95:H99)</f>
        <v>0</v>
      </c>
    </row>
    <row r="101" spans="2:8" ht="15" customHeight="1" x14ac:dyDescent="0.25">
      <c r="B101" s="121" t="s">
        <v>94</v>
      </c>
      <c r="C101" s="122"/>
      <c r="D101" s="122"/>
      <c r="E101" s="123"/>
      <c r="F101" s="45"/>
      <c r="G101" s="112"/>
      <c r="H101" s="111"/>
    </row>
    <row r="102" spans="2:8" x14ac:dyDescent="0.25">
      <c r="B102" s="3" t="s">
        <v>95</v>
      </c>
      <c r="C102" s="4" t="s">
        <v>11</v>
      </c>
      <c r="D102" s="5" t="s">
        <v>12</v>
      </c>
      <c r="E102" s="19">
        <v>25</v>
      </c>
      <c r="F102" s="90">
        <v>13.6</v>
      </c>
      <c r="G102" s="100"/>
      <c r="H102" s="38">
        <f t="shared" ref="H102:H106" si="12">G102*E102</f>
        <v>0</v>
      </c>
    </row>
    <row r="103" spans="2:8" x14ac:dyDescent="0.25">
      <c r="B103" s="6" t="s">
        <v>96</v>
      </c>
      <c r="C103" s="7" t="s">
        <v>14</v>
      </c>
      <c r="D103" s="8" t="s">
        <v>12</v>
      </c>
      <c r="E103" s="20">
        <v>22</v>
      </c>
      <c r="F103" s="59">
        <v>13.6</v>
      </c>
      <c r="G103" s="104"/>
      <c r="H103" s="33">
        <f t="shared" si="12"/>
        <v>0</v>
      </c>
    </row>
    <row r="104" spans="2:8" x14ac:dyDescent="0.25">
      <c r="B104" s="6" t="s">
        <v>97</v>
      </c>
      <c r="C104" s="7" t="s">
        <v>16</v>
      </c>
      <c r="D104" s="8" t="s">
        <v>12</v>
      </c>
      <c r="E104" s="20">
        <v>16</v>
      </c>
      <c r="F104" s="58">
        <v>13.6</v>
      </c>
      <c r="G104" s="104"/>
      <c r="H104" s="33">
        <f t="shared" si="12"/>
        <v>0</v>
      </c>
    </row>
    <row r="105" spans="2:8" x14ac:dyDescent="0.25">
      <c r="B105" s="6" t="s">
        <v>98</v>
      </c>
      <c r="C105" s="7" t="s">
        <v>17</v>
      </c>
      <c r="D105" s="8" t="s">
        <v>12</v>
      </c>
      <c r="E105" s="20">
        <v>1</v>
      </c>
      <c r="F105" s="62">
        <v>13.6</v>
      </c>
      <c r="G105" s="104"/>
      <c r="H105" s="33">
        <f t="shared" si="12"/>
        <v>0</v>
      </c>
    </row>
    <row r="106" spans="2:8" x14ac:dyDescent="0.25">
      <c r="B106" s="9" t="s">
        <v>99</v>
      </c>
      <c r="C106" s="10" t="s">
        <v>18</v>
      </c>
      <c r="D106" s="11" t="s">
        <v>12</v>
      </c>
      <c r="E106" s="22">
        <v>10</v>
      </c>
      <c r="F106" s="91">
        <v>13.6</v>
      </c>
      <c r="G106" s="104"/>
      <c r="H106" s="33">
        <f t="shared" si="12"/>
        <v>0</v>
      </c>
    </row>
    <row r="107" spans="2:8" x14ac:dyDescent="0.25">
      <c r="B107" s="125" t="s">
        <v>19</v>
      </c>
      <c r="C107" s="126"/>
      <c r="D107" s="126"/>
      <c r="E107" s="127"/>
      <c r="F107" s="44"/>
      <c r="G107" s="71"/>
      <c r="H107" s="34">
        <f>SUM(H102:H106)</f>
        <v>0</v>
      </c>
    </row>
    <row r="108" spans="2:8" ht="15" customHeight="1" x14ac:dyDescent="0.25">
      <c r="B108" s="121" t="s">
        <v>100</v>
      </c>
      <c r="C108" s="122"/>
      <c r="D108" s="122"/>
      <c r="E108" s="123"/>
      <c r="F108" s="45"/>
      <c r="G108" s="112"/>
      <c r="H108" s="111"/>
    </row>
    <row r="109" spans="2:8" x14ac:dyDescent="0.25">
      <c r="B109" s="3" t="s">
        <v>101</v>
      </c>
      <c r="C109" s="4" t="s">
        <v>11</v>
      </c>
      <c r="D109" s="5" t="s">
        <v>12</v>
      </c>
      <c r="E109" s="19">
        <v>25</v>
      </c>
      <c r="F109" s="90">
        <v>13.6</v>
      </c>
      <c r="G109" s="100"/>
      <c r="H109" s="38">
        <f t="shared" ref="H109:H113" si="13">G109*E109</f>
        <v>0</v>
      </c>
    </row>
    <row r="110" spans="2:8" x14ac:dyDescent="0.25">
      <c r="B110" s="6" t="s">
        <v>102</v>
      </c>
      <c r="C110" s="7" t="s">
        <v>14</v>
      </c>
      <c r="D110" s="8" t="s">
        <v>12</v>
      </c>
      <c r="E110" s="20">
        <v>22</v>
      </c>
      <c r="F110" s="58">
        <v>13.6</v>
      </c>
      <c r="G110" s="104"/>
      <c r="H110" s="33">
        <f t="shared" si="13"/>
        <v>0</v>
      </c>
    </row>
    <row r="111" spans="2:8" x14ac:dyDescent="0.25">
      <c r="B111" s="6" t="s">
        <v>103</v>
      </c>
      <c r="C111" s="7" t="s">
        <v>16</v>
      </c>
      <c r="D111" s="8" t="s">
        <v>12</v>
      </c>
      <c r="E111" s="20">
        <v>16</v>
      </c>
      <c r="F111" s="62">
        <v>13.6</v>
      </c>
      <c r="G111" s="104"/>
      <c r="H111" s="33">
        <f t="shared" si="13"/>
        <v>0</v>
      </c>
    </row>
    <row r="112" spans="2:8" x14ac:dyDescent="0.25">
      <c r="B112" s="6" t="s">
        <v>104</v>
      </c>
      <c r="C112" s="7" t="s">
        <v>17</v>
      </c>
      <c r="D112" s="8" t="s">
        <v>12</v>
      </c>
      <c r="E112" s="20">
        <v>1</v>
      </c>
      <c r="F112" s="59">
        <v>13.6</v>
      </c>
      <c r="G112" s="104"/>
      <c r="H112" s="33">
        <f t="shared" si="13"/>
        <v>0</v>
      </c>
    </row>
    <row r="113" spans="2:8" x14ac:dyDescent="0.25">
      <c r="B113" s="9" t="s">
        <v>105</v>
      </c>
      <c r="C113" s="10" t="s">
        <v>18</v>
      </c>
      <c r="D113" s="11" t="s">
        <v>12</v>
      </c>
      <c r="E113" s="22">
        <v>10</v>
      </c>
      <c r="F113" s="91">
        <v>13.6</v>
      </c>
      <c r="G113" s="104"/>
      <c r="H113" s="33">
        <f t="shared" si="13"/>
        <v>0</v>
      </c>
    </row>
    <row r="114" spans="2:8" x14ac:dyDescent="0.25">
      <c r="B114" s="125" t="s">
        <v>19</v>
      </c>
      <c r="C114" s="126"/>
      <c r="D114" s="126"/>
      <c r="E114" s="127"/>
      <c r="F114" s="93"/>
      <c r="G114" s="89"/>
      <c r="H114" s="34">
        <f>SUM(H109:H113)</f>
        <v>0</v>
      </c>
    </row>
    <row r="115" spans="2:8" ht="15" customHeight="1" x14ac:dyDescent="0.25">
      <c r="B115" s="134" t="s">
        <v>106</v>
      </c>
      <c r="C115" s="135"/>
      <c r="D115" s="135"/>
      <c r="E115" s="136"/>
      <c r="F115" s="95"/>
      <c r="G115" s="115"/>
      <c r="H115" s="111"/>
    </row>
    <row r="116" spans="2:8" x14ac:dyDescent="0.25">
      <c r="B116" s="94" t="s">
        <v>107</v>
      </c>
      <c r="C116" s="4" t="s">
        <v>11</v>
      </c>
      <c r="D116" s="5" t="s">
        <v>12</v>
      </c>
      <c r="E116" s="96">
        <v>25</v>
      </c>
      <c r="F116" s="92">
        <v>13.6</v>
      </c>
      <c r="G116" s="100"/>
      <c r="H116" s="38">
        <f t="shared" ref="H116:H120" si="14">G116*E116</f>
        <v>0</v>
      </c>
    </row>
    <row r="117" spans="2:8" x14ac:dyDescent="0.25">
      <c r="B117" s="6" t="s">
        <v>108</v>
      </c>
      <c r="C117" s="7" t="s">
        <v>14</v>
      </c>
      <c r="D117" s="8" t="s">
        <v>12</v>
      </c>
      <c r="E117" s="20">
        <v>22</v>
      </c>
      <c r="F117" s="58">
        <v>13.6</v>
      </c>
      <c r="G117" s="104"/>
      <c r="H117" s="33">
        <f t="shared" si="14"/>
        <v>0</v>
      </c>
    </row>
    <row r="118" spans="2:8" x14ac:dyDescent="0.25">
      <c r="B118" s="6" t="s">
        <v>109</v>
      </c>
      <c r="C118" s="7" t="s">
        <v>16</v>
      </c>
      <c r="D118" s="8" t="s">
        <v>12</v>
      </c>
      <c r="E118" s="20">
        <v>15</v>
      </c>
      <c r="F118" s="58">
        <v>13.6</v>
      </c>
      <c r="G118" s="104"/>
      <c r="H118" s="33">
        <f t="shared" si="14"/>
        <v>0</v>
      </c>
    </row>
    <row r="119" spans="2:8" x14ac:dyDescent="0.25">
      <c r="B119" s="6" t="s">
        <v>110</v>
      </c>
      <c r="C119" s="7" t="s">
        <v>17</v>
      </c>
      <c r="D119" s="8" t="s">
        <v>12</v>
      </c>
      <c r="E119" s="20">
        <v>1</v>
      </c>
      <c r="F119" s="58">
        <v>13.6</v>
      </c>
      <c r="G119" s="104"/>
      <c r="H119" s="33">
        <f t="shared" si="14"/>
        <v>0</v>
      </c>
    </row>
    <row r="120" spans="2:8" x14ac:dyDescent="0.25">
      <c r="B120" s="9" t="s">
        <v>111</v>
      </c>
      <c r="C120" s="10" t="s">
        <v>18</v>
      </c>
      <c r="D120" s="11" t="s">
        <v>12</v>
      </c>
      <c r="E120" s="22">
        <v>10</v>
      </c>
      <c r="F120" s="62">
        <v>13.6</v>
      </c>
      <c r="G120" s="104"/>
      <c r="H120" s="33">
        <f t="shared" si="14"/>
        <v>0</v>
      </c>
    </row>
    <row r="121" spans="2:8" x14ac:dyDescent="0.25">
      <c r="B121" s="125" t="s">
        <v>19</v>
      </c>
      <c r="C121" s="126"/>
      <c r="D121" s="126"/>
      <c r="E121" s="127"/>
      <c r="F121" s="71"/>
      <c r="G121" s="71"/>
      <c r="H121" s="34">
        <f>SUM(H116:H120)</f>
        <v>0</v>
      </c>
    </row>
    <row r="122" spans="2:8" ht="15" customHeight="1" x14ac:dyDescent="0.25">
      <c r="B122" s="121" t="s">
        <v>112</v>
      </c>
      <c r="C122" s="122"/>
      <c r="D122" s="122"/>
      <c r="E122" s="123"/>
      <c r="F122" s="72"/>
      <c r="G122" s="112"/>
      <c r="H122" s="111"/>
    </row>
    <row r="123" spans="2:8" x14ac:dyDescent="0.25">
      <c r="B123" s="3" t="s">
        <v>113</v>
      </c>
      <c r="C123" s="7" t="s">
        <v>14</v>
      </c>
      <c r="D123" s="8" t="s">
        <v>12</v>
      </c>
      <c r="E123" s="20">
        <v>18</v>
      </c>
      <c r="F123" s="58">
        <v>13.6</v>
      </c>
      <c r="G123" s="100"/>
      <c r="H123" s="38">
        <f t="shared" ref="H123:H126" si="15">G123*E123</f>
        <v>0</v>
      </c>
    </row>
    <row r="124" spans="2:8" x14ac:dyDescent="0.25">
      <c r="B124" s="6" t="s">
        <v>114</v>
      </c>
      <c r="C124" s="7" t="s">
        <v>16</v>
      </c>
      <c r="D124" s="8" t="s">
        <v>12</v>
      </c>
      <c r="E124" s="20">
        <v>24</v>
      </c>
      <c r="F124" s="58">
        <v>13.6</v>
      </c>
      <c r="G124" s="104"/>
      <c r="H124" s="33">
        <f t="shared" si="15"/>
        <v>0</v>
      </c>
    </row>
    <row r="125" spans="2:8" x14ac:dyDescent="0.25">
      <c r="B125" s="6" t="s">
        <v>115</v>
      </c>
      <c r="C125" s="7" t="s">
        <v>17</v>
      </c>
      <c r="D125" s="8" t="s">
        <v>12</v>
      </c>
      <c r="E125" s="20">
        <v>3</v>
      </c>
      <c r="F125" s="58">
        <v>13.6</v>
      </c>
      <c r="G125" s="104"/>
      <c r="H125" s="33">
        <f t="shared" si="15"/>
        <v>0</v>
      </c>
    </row>
    <row r="126" spans="2:8" x14ac:dyDescent="0.25">
      <c r="B126" s="6" t="s">
        <v>116</v>
      </c>
      <c r="C126" s="10" t="s">
        <v>18</v>
      </c>
      <c r="D126" s="11" t="s">
        <v>12</v>
      </c>
      <c r="E126" s="22">
        <v>15</v>
      </c>
      <c r="F126" s="58">
        <v>13.6</v>
      </c>
      <c r="G126" s="104"/>
      <c r="H126" s="33">
        <f t="shared" si="15"/>
        <v>0</v>
      </c>
    </row>
    <row r="127" spans="2:8" x14ac:dyDescent="0.25">
      <c r="B127" s="125" t="s">
        <v>19</v>
      </c>
      <c r="C127" s="126"/>
      <c r="D127" s="126"/>
      <c r="E127" s="127"/>
      <c r="F127" s="71"/>
      <c r="G127" s="71"/>
      <c r="H127" s="34">
        <f>SUM(H123:H126)</f>
        <v>0</v>
      </c>
    </row>
    <row r="128" spans="2:8" ht="15" customHeight="1" x14ac:dyDescent="0.25">
      <c r="B128" s="121" t="s">
        <v>117</v>
      </c>
      <c r="C128" s="122"/>
      <c r="D128" s="122"/>
      <c r="E128" s="123"/>
      <c r="F128" s="72"/>
      <c r="G128" s="112"/>
      <c r="H128" s="111"/>
    </row>
    <row r="129" spans="2:8" x14ac:dyDescent="0.25">
      <c r="B129" s="3" t="s">
        <v>118</v>
      </c>
      <c r="C129" s="7" t="s">
        <v>14</v>
      </c>
      <c r="D129" s="8" t="s">
        <v>12</v>
      </c>
      <c r="E129" s="20">
        <v>18</v>
      </c>
      <c r="F129" s="58">
        <v>13.6</v>
      </c>
      <c r="G129" s="100"/>
      <c r="H129" s="38">
        <f t="shared" ref="H129:H132" si="16">G129*E129</f>
        <v>0</v>
      </c>
    </row>
    <row r="130" spans="2:8" x14ac:dyDescent="0.25">
      <c r="B130" s="6" t="s">
        <v>119</v>
      </c>
      <c r="C130" s="7" t="s">
        <v>16</v>
      </c>
      <c r="D130" s="8" t="s">
        <v>12</v>
      </c>
      <c r="E130" s="20">
        <v>24</v>
      </c>
      <c r="F130" s="58">
        <v>13.6</v>
      </c>
      <c r="G130" s="104"/>
      <c r="H130" s="33">
        <f t="shared" si="16"/>
        <v>0</v>
      </c>
    </row>
    <row r="131" spans="2:8" x14ac:dyDescent="0.25">
      <c r="B131" s="6" t="s">
        <v>120</v>
      </c>
      <c r="C131" s="7" t="s">
        <v>17</v>
      </c>
      <c r="D131" s="8" t="s">
        <v>12</v>
      </c>
      <c r="E131" s="20">
        <v>3</v>
      </c>
      <c r="F131" s="58">
        <v>13.6</v>
      </c>
      <c r="G131" s="104"/>
      <c r="H131" s="33">
        <f t="shared" si="16"/>
        <v>0</v>
      </c>
    </row>
    <row r="132" spans="2:8" x14ac:dyDescent="0.25">
      <c r="B132" s="6" t="s">
        <v>121</v>
      </c>
      <c r="C132" s="10" t="s">
        <v>18</v>
      </c>
      <c r="D132" s="11" t="s">
        <v>12</v>
      </c>
      <c r="E132" s="22">
        <v>15</v>
      </c>
      <c r="F132" s="58">
        <v>13.6</v>
      </c>
      <c r="G132" s="104"/>
      <c r="H132" s="33">
        <f t="shared" si="16"/>
        <v>0</v>
      </c>
    </row>
    <row r="133" spans="2:8" x14ac:dyDescent="0.25">
      <c r="B133" s="125" t="s">
        <v>19</v>
      </c>
      <c r="C133" s="126"/>
      <c r="D133" s="126"/>
      <c r="E133" s="127"/>
      <c r="F133" s="71"/>
      <c r="G133" s="71"/>
      <c r="H133" s="34">
        <f>SUM(H129:H132)</f>
        <v>0</v>
      </c>
    </row>
    <row r="134" spans="2:8" ht="15" customHeight="1" x14ac:dyDescent="0.25">
      <c r="B134" s="121" t="s">
        <v>122</v>
      </c>
      <c r="C134" s="122"/>
      <c r="D134" s="122"/>
      <c r="E134" s="123"/>
      <c r="F134" s="72"/>
      <c r="G134" s="112"/>
      <c r="H134" s="111"/>
    </row>
    <row r="135" spans="2:8" x14ac:dyDescent="0.25">
      <c r="B135" s="3" t="s">
        <v>123</v>
      </c>
      <c r="C135" s="7" t="s">
        <v>14</v>
      </c>
      <c r="D135" s="8" t="s">
        <v>12</v>
      </c>
      <c r="E135" s="20">
        <v>18</v>
      </c>
      <c r="F135" s="58">
        <v>13.6</v>
      </c>
      <c r="G135" s="100"/>
      <c r="H135" s="38">
        <f t="shared" ref="H135:H138" si="17">G135*E135</f>
        <v>0</v>
      </c>
    </row>
    <row r="136" spans="2:8" x14ac:dyDescent="0.25">
      <c r="B136" s="6" t="s">
        <v>124</v>
      </c>
      <c r="C136" s="7" t="s">
        <v>16</v>
      </c>
      <c r="D136" s="8" t="s">
        <v>12</v>
      </c>
      <c r="E136" s="20">
        <v>24</v>
      </c>
      <c r="F136" s="58">
        <v>13.6</v>
      </c>
      <c r="G136" s="104"/>
      <c r="H136" s="33">
        <f t="shared" si="17"/>
        <v>0</v>
      </c>
    </row>
    <row r="137" spans="2:8" x14ac:dyDescent="0.25">
      <c r="B137" s="6" t="s">
        <v>125</v>
      </c>
      <c r="C137" s="7" t="s">
        <v>17</v>
      </c>
      <c r="D137" s="8" t="s">
        <v>12</v>
      </c>
      <c r="E137" s="20">
        <v>3</v>
      </c>
      <c r="F137" s="58">
        <v>13.6</v>
      </c>
      <c r="G137" s="104"/>
      <c r="H137" s="33">
        <f t="shared" si="17"/>
        <v>0</v>
      </c>
    </row>
    <row r="138" spans="2:8" x14ac:dyDescent="0.25">
      <c r="B138" s="6" t="s">
        <v>126</v>
      </c>
      <c r="C138" s="10" t="s">
        <v>18</v>
      </c>
      <c r="D138" s="11" t="s">
        <v>12</v>
      </c>
      <c r="E138" s="22">
        <v>15</v>
      </c>
      <c r="F138" s="58">
        <v>13.6</v>
      </c>
      <c r="G138" s="104"/>
      <c r="H138" s="33">
        <f t="shared" si="17"/>
        <v>0</v>
      </c>
    </row>
    <row r="139" spans="2:8" x14ac:dyDescent="0.25">
      <c r="B139" s="125" t="s">
        <v>19</v>
      </c>
      <c r="C139" s="126"/>
      <c r="D139" s="126"/>
      <c r="E139" s="127"/>
      <c r="F139" s="71"/>
      <c r="G139" s="71"/>
      <c r="H139" s="34">
        <f>SUM(H135:H138)</f>
        <v>0</v>
      </c>
    </row>
    <row r="140" spans="2:8" ht="15" customHeight="1" x14ac:dyDescent="0.25">
      <c r="B140" s="121" t="s">
        <v>127</v>
      </c>
      <c r="C140" s="122"/>
      <c r="D140" s="122"/>
      <c r="E140" s="123"/>
      <c r="F140" s="72"/>
      <c r="G140" s="112"/>
      <c r="H140" s="111"/>
    </row>
    <row r="141" spans="2:8" x14ac:dyDescent="0.25">
      <c r="B141" s="3" t="s">
        <v>128</v>
      </c>
      <c r="C141" s="7" t="s">
        <v>14</v>
      </c>
      <c r="D141" s="8" t="s">
        <v>12</v>
      </c>
      <c r="E141" s="20">
        <v>18</v>
      </c>
      <c r="F141" s="58">
        <v>13.6</v>
      </c>
      <c r="G141" s="100"/>
      <c r="H141" s="38">
        <f t="shared" ref="H141:H144" si="18">G141*E141</f>
        <v>0</v>
      </c>
    </row>
    <row r="142" spans="2:8" x14ac:dyDescent="0.25">
      <c r="B142" s="6" t="s">
        <v>129</v>
      </c>
      <c r="C142" s="7" t="s">
        <v>16</v>
      </c>
      <c r="D142" s="8" t="s">
        <v>12</v>
      </c>
      <c r="E142" s="20">
        <v>24</v>
      </c>
      <c r="F142" s="58">
        <v>13.6</v>
      </c>
      <c r="G142" s="104"/>
      <c r="H142" s="33">
        <f t="shared" si="18"/>
        <v>0</v>
      </c>
    </row>
    <row r="143" spans="2:8" x14ac:dyDescent="0.25">
      <c r="B143" s="6" t="s">
        <v>130</v>
      </c>
      <c r="C143" s="7" t="s">
        <v>17</v>
      </c>
      <c r="D143" s="8" t="s">
        <v>12</v>
      </c>
      <c r="E143" s="20">
        <v>3</v>
      </c>
      <c r="F143" s="58">
        <v>13.6</v>
      </c>
      <c r="G143" s="104"/>
      <c r="H143" s="33">
        <f t="shared" si="18"/>
        <v>0</v>
      </c>
    </row>
    <row r="144" spans="2:8" x14ac:dyDescent="0.25">
      <c r="B144" s="6" t="s">
        <v>131</v>
      </c>
      <c r="C144" s="10" t="s">
        <v>18</v>
      </c>
      <c r="D144" s="11" t="s">
        <v>12</v>
      </c>
      <c r="E144" s="22">
        <v>15</v>
      </c>
      <c r="F144" s="58">
        <v>13.6</v>
      </c>
      <c r="G144" s="104"/>
      <c r="H144" s="33">
        <f t="shared" si="18"/>
        <v>0</v>
      </c>
    </row>
    <row r="145" spans="2:8" x14ac:dyDescent="0.25">
      <c r="B145" s="125" t="s">
        <v>19</v>
      </c>
      <c r="C145" s="126"/>
      <c r="D145" s="126"/>
      <c r="E145" s="127"/>
      <c r="F145" s="71"/>
      <c r="G145" s="71"/>
      <c r="H145" s="34">
        <f>SUM(H141:H144)</f>
        <v>0</v>
      </c>
    </row>
    <row r="146" spans="2:8" ht="15.75" customHeight="1" x14ac:dyDescent="0.25">
      <c r="B146" s="121" t="s">
        <v>132</v>
      </c>
      <c r="C146" s="122"/>
      <c r="D146" s="122"/>
      <c r="E146" s="123"/>
      <c r="F146" s="72"/>
      <c r="G146" s="112"/>
      <c r="H146" s="111"/>
    </row>
    <row r="147" spans="2:8" x14ac:dyDescent="0.25">
      <c r="B147" s="3" t="s">
        <v>133</v>
      </c>
      <c r="C147" s="7" t="s">
        <v>14</v>
      </c>
      <c r="D147" s="8" t="s">
        <v>12</v>
      </c>
      <c r="E147" s="20">
        <v>18</v>
      </c>
      <c r="F147" s="58">
        <v>13.6</v>
      </c>
      <c r="G147" s="100"/>
      <c r="H147" s="38">
        <f t="shared" ref="H147:H150" si="19">G147*E147</f>
        <v>0</v>
      </c>
    </row>
    <row r="148" spans="2:8" x14ac:dyDescent="0.25">
      <c r="B148" s="6" t="s">
        <v>134</v>
      </c>
      <c r="C148" s="7" t="s">
        <v>16</v>
      </c>
      <c r="D148" s="8" t="s">
        <v>12</v>
      </c>
      <c r="E148" s="20">
        <v>24</v>
      </c>
      <c r="F148" s="58">
        <v>13.6</v>
      </c>
      <c r="G148" s="104"/>
      <c r="H148" s="33">
        <f t="shared" si="19"/>
        <v>0</v>
      </c>
    </row>
    <row r="149" spans="2:8" x14ac:dyDescent="0.25">
      <c r="B149" s="6" t="s">
        <v>135</v>
      </c>
      <c r="C149" s="7" t="s">
        <v>17</v>
      </c>
      <c r="D149" s="8" t="s">
        <v>12</v>
      </c>
      <c r="E149" s="20">
        <v>3</v>
      </c>
      <c r="F149" s="58">
        <v>13.6</v>
      </c>
      <c r="G149" s="104"/>
      <c r="H149" s="33">
        <f t="shared" si="19"/>
        <v>0</v>
      </c>
    </row>
    <row r="150" spans="2:8" x14ac:dyDescent="0.25">
      <c r="B150" s="6" t="s">
        <v>136</v>
      </c>
      <c r="C150" s="10" t="s">
        <v>18</v>
      </c>
      <c r="D150" s="11" t="s">
        <v>12</v>
      </c>
      <c r="E150" s="22">
        <v>15</v>
      </c>
      <c r="F150" s="58">
        <v>13.6</v>
      </c>
      <c r="G150" s="104"/>
      <c r="H150" s="33">
        <f t="shared" si="19"/>
        <v>0</v>
      </c>
    </row>
    <row r="151" spans="2:8" x14ac:dyDescent="0.25">
      <c r="B151" s="125" t="s">
        <v>19</v>
      </c>
      <c r="C151" s="126"/>
      <c r="D151" s="126"/>
      <c r="E151" s="127"/>
      <c r="F151" s="87"/>
      <c r="G151" s="87"/>
      <c r="H151" s="34">
        <f>SUM(H147:H150)</f>
        <v>0</v>
      </c>
    </row>
    <row r="152" spans="2:8" ht="15.75" thickBot="1" x14ac:dyDescent="0.3">
      <c r="B152" s="137" t="s">
        <v>158</v>
      </c>
      <c r="C152" s="138"/>
      <c r="D152" s="138"/>
      <c r="E152" s="138"/>
      <c r="F152" s="48"/>
      <c r="G152" s="105"/>
      <c r="H152" s="39">
        <f>SUM(H151,H145,H139,H133,H127,H121,H114,H107,H100,H93,H86,H81,H76,H71,H66,H61,H55,H49,H43,H37,H31,H26,H21,H16,H11)</f>
        <v>0</v>
      </c>
    </row>
    <row r="153" spans="2:8" ht="16.5" thickBot="1" x14ac:dyDescent="0.3">
      <c r="B153" s="139" t="s">
        <v>200</v>
      </c>
      <c r="C153" s="140"/>
      <c r="D153" s="140"/>
      <c r="E153" s="140"/>
      <c r="F153" s="98"/>
      <c r="G153" s="97"/>
      <c r="H153" s="99"/>
    </row>
    <row r="154" spans="2:8" ht="30" x14ac:dyDescent="0.25">
      <c r="B154" s="16" t="s">
        <v>138</v>
      </c>
      <c r="C154" s="54" t="s">
        <v>165</v>
      </c>
      <c r="D154" s="18" t="s">
        <v>140</v>
      </c>
      <c r="E154" s="117">
        <v>5000</v>
      </c>
      <c r="F154" s="77">
        <v>0.20399999999999999</v>
      </c>
      <c r="G154" s="104"/>
      <c r="H154" s="33">
        <f t="shared" ref="H154" si="20">G154*E154</f>
        <v>0</v>
      </c>
    </row>
    <row r="155" spans="2:8" x14ac:dyDescent="0.25">
      <c r="B155" s="141" t="s">
        <v>19</v>
      </c>
      <c r="C155" s="142"/>
      <c r="D155" s="142"/>
      <c r="E155" s="143"/>
      <c r="F155" s="44"/>
      <c r="G155" s="71"/>
      <c r="H155" s="34">
        <f>SUM(H154:H154)</f>
        <v>0</v>
      </c>
    </row>
    <row r="156" spans="2:8" ht="15.75" customHeight="1" thickBot="1" x14ac:dyDescent="0.3">
      <c r="B156" s="137" t="s">
        <v>159</v>
      </c>
      <c r="C156" s="138"/>
      <c r="D156" s="138"/>
      <c r="E156" s="138"/>
      <c r="F156" s="46"/>
      <c r="G156" s="106"/>
      <c r="H156" s="39">
        <f>SUM(H155)</f>
        <v>0</v>
      </c>
    </row>
    <row r="157" spans="2:8" ht="15.75" customHeight="1" x14ac:dyDescent="0.25">
      <c r="B157" s="131" t="s">
        <v>201</v>
      </c>
      <c r="C157" s="132"/>
      <c r="D157" s="132"/>
      <c r="E157" s="132"/>
      <c r="F157" s="47"/>
      <c r="G157" s="107"/>
      <c r="H157" s="40"/>
    </row>
    <row r="158" spans="2:8" x14ac:dyDescent="0.25">
      <c r="B158" s="16" t="s">
        <v>139</v>
      </c>
      <c r="C158" s="17" t="s">
        <v>137</v>
      </c>
      <c r="D158" s="5" t="s">
        <v>12</v>
      </c>
      <c r="E158" s="75">
        <v>140</v>
      </c>
      <c r="F158" s="61">
        <v>8.5</v>
      </c>
      <c r="G158" s="104"/>
      <c r="H158" s="33">
        <f t="shared" ref="H158:H160" si="21">G158*E158</f>
        <v>0</v>
      </c>
    </row>
    <row r="159" spans="2:8" x14ac:dyDescent="0.25">
      <c r="B159" s="84" t="s">
        <v>141</v>
      </c>
      <c r="C159" s="17" t="s">
        <v>216</v>
      </c>
      <c r="D159" s="18" t="s">
        <v>146</v>
      </c>
      <c r="E159" s="78">
        <v>1</v>
      </c>
      <c r="F159" s="60">
        <v>1360</v>
      </c>
      <c r="G159" s="104"/>
      <c r="H159" s="33">
        <f t="shared" si="21"/>
        <v>0</v>
      </c>
    </row>
    <row r="160" spans="2:8" x14ac:dyDescent="0.25">
      <c r="B160" s="85" t="s">
        <v>213</v>
      </c>
      <c r="C160" s="52" t="s">
        <v>150</v>
      </c>
      <c r="D160" s="18" t="s">
        <v>12</v>
      </c>
      <c r="E160" s="78">
        <v>400</v>
      </c>
      <c r="F160" s="60">
        <v>10.199999999999999</v>
      </c>
      <c r="G160" s="104"/>
      <c r="H160" s="33">
        <f t="shared" si="21"/>
        <v>0</v>
      </c>
    </row>
    <row r="161" spans="2:8" ht="15.75" thickBot="1" x14ac:dyDescent="0.3">
      <c r="B161" s="137" t="s">
        <v>160</v>
      </c>
      <c r="C161" s="138"/>
      <c r="D161" s="138"/>
      <c r="E161" s="138"/>
      <c r="F161" s="48"/>
      <c r="G161" s="105"/>
      <c r="H161" s="39">
        <f>SUM(H158:H160)</f>
        <v>0</v>
      </c>
    </row>
    <row r="162" spans="2:8" ht="15.75" customHeight="1" x14ac:dyDescent="0.25">
      <c r="B162" s="131" t="s">
        <v>202</v>
      </c>
      <c r="C162" s="132"/>
      <c r="D162" s="132"/>
      <c r="E162" s="132"/>
      <c r="F162" s="47"/>
      <c r="G162" s="107"/>
      <c r="H162" s="40"/>
    </row>
    <row r="163" spans="2:8" ht="17.25" x14ac:dyDescent="0.25">
      <c r="B163" s="9" t="s">
        <v>142</v>
      </c>
      <c r="C163" s="10" t="s">
        <v>143</v>
      </c>
      <c r="D163" s="11" t="s">
        <v>144</v>
      </c>
      <c r="E163" s="79">
        <v>49800</v>
      </c>
      <c r="F163" s="60">
        <v>0.02</v>
      </c>
      <c r="G163" s="104"/>
      <c r="H163" s="33">
        <f t="shared" ref="H163" si="22">G163*E163</f>
        <v>0</v>
      </c>
    </row>
    <row r="164" spans="2:8" ht="15.75" thickBot="1" x14ac:dyDescent="0.3">
      <c r="B164" s="137" t="s">
        <v>161</v>
      </c>
      <c r="C164" s="138"/>
      <c r="D164" s="138"/>
      <c r="E164" s="138"/>
      <c r="F164" s="48"/>
      <c r="G164" s="108"/>
      <c r="H164" s="41">
        <f>H163</f>
        <v>0</v>
      </c>
    </row>
    <row r="165" spans="2:8" ht="15.75" customHeight="1" x14ac:dyDescent="0.25">
      <c r="B165" s="131" t="s">
        <v>203</v>
      </c>
      <c r="C165" s="132"/>
      <c r="D165" s="132"/>
      <c r="E165" s="132"/>
      <c r="F165" s="49"/>
      <c r="G165" s="109"/>
      <c r="H165" s="42"/>
    </row>
    <row r="166" spans="2:8" x14ac:dyDescent="0.25">
      <c r="B166" s="66" t="s">
        <v>145</v>
      </c>
      <c r="C166" s="53" t="s">
        <v>197</v>
      </c>
      <c r="D166" s="69" t="s">
        <v>146</v>
      </c>
      <c r="E166" s="55">
        <v>50</v>
      </c>
      <c r="F166" s="62">
        <v>13.6</v>
      </c>
      <c r="G166" s="104"/>
      <c r="H166" s="33">
        <f t="shared" ref="H166:H174" si="23">G166*E166</f>
        <v>0</v>
      </c>
    </row>
    <row r="167" spans="2:8" x14ac:dyDescent="0.25">
      <c r="B167" s="66" t="s">
        <v>147</v>
      </c>
      <c r="C167" s="53" t="s">
        <v>198</v>
      </c>
      <c r="D167" s="69" t="s">
        <v>146</v>
      </c>
      <c r="E167" s="55">
        <v>20</v>
      </c>
      <c r="F167" s="58">
        <v>25.5</v>
      </c>
      <c r="G167" s="104"/>
      <c r="H167" s="33">
        <f t="shared" si="23"/>
        <v>0</v>
      </c>
    </row>
    <row r="168" spans="2:8" x14ac:dyDescent="0.25">
      <c r="B168" s="118" t="s">
        <v>164</v>
      </c>
      <c r="C168" s="53" t="s">
        <v>170</v>
      </c>
      <c r="D168" s="69" t="s">
        <v>146</v>
      </c>
      <c r="E168" s="55">
        <v>10</v>
      </c>
      <c r="F168" s="58">
        <v>25.5</v>
      </c>
      <c r="G168" s="104"/>
      <c r="H168" s="33">
        <f t="shared" si="23"/>
        <v>0</v>
      </c>
    </row>
    <row r="169" spans="2:8" x14ac:dyDescent="0.25">
      <c r="B169" s="118" t="s">
        <v>166</v>
      </c>
      <c r="C169" s="53" t="s">
        <v>171</v>
      </c>
      <c r="D169" s="69" t="s">
        <v>146</v>
      </c>
      <c r="E169" s="55">
        <v>5</v>
      </c>
      <c r="F169" s="58">
        <v>25.5</v>
      </c>
      <c r="G169" s="104"/>
      <c r="H169" s="33">
        <f t="shared" si="23"/>
        <v>0</v>
      </c>
    </row>
    <row r="170" spans="2:8" x14ac:dyDescent="0.25">
      <c r="B170" s="118" t="s">
        <v>167</v>
      </c>
      <c r="C170" s="53" t="s">
        <v>172</v>
      </c>
      <c r="D170" s="69" t="s">
        <v>146</v>
      </c>
      <c r="E170" s="55">
        <v>2</v>
      </c>
      <c r="F170" s="58">
        <v>25.5</v>
      </c>
      <c r="G170" s="104"/>
      <c r="H170" s="33">
        <f t="shared" si="23"/>
        <v>0</v>
      </c>
    </row>
    <row r="171" spans="2:8" ht="17.25" x14ac:dyDescent="0.25">
      <c r="B171" s="118" t="s">
        <v>168</v>
      </c>
      <c r="C171" s="53" t="s">
        <v>212</v>
      </c>
      <c r="D171" s="69" t="s">
        <v>140</v>
      </c>
      <c r="E171" s="55">
        <v>100</v>
      </c>
      <c r="F171" s="58">
        <v>20.399999999999999</v>
      </c>
      <c r="G171" s="104"/>
      <c r="H171" s="33">
        <f t="shared" si="23"/>
        <v>0</v>
      </c>
    </row>
    <row r="172" spans="2:8" ht="30" x14ac:dyDescent="0.25">
      <c r="B172" s="118" t="s">
        <v>169</v>
      </c>
      <c r="C172" s="10" t="s">
        <v>148</v>
      </c>
      <c r="D172" s="11" t="s">
        <v>149</v>
      </c>
      <c r="E172" s="55">
        <v>149</v>
      </c>
      <c r="F172" s="58">
        <v>20.399999999999999</v>
      </c>
      <c r="G172" s="104"/>
      <c r="H172" s="33">
        <f t="shared" si="23"/>
        <v>0</v>
      </c>
    </row>
    <row r="173" spans="2:8" x14ac:dyDescent="0.25">
      <c r="B173" s="118" t="s">
        <v>174</v>
      </c>
      <c r="C173" s="10" t="s">
        <v>152</v>
      </c>
      <c r="D173" s="11" t="s">
        <v>146</v>
      </c>
      <c r="E173" s="56">
        <v>300</v>
      </c>
      <c r="F173" s="63">
        <v>3.4</v>
      </c>
      <c r="G173" s="104"/>
      <c r="H173" s="33">
        <f t="shared" si="23"/>
        <v>0</v>
      </c>
    </row>
    <row r="174" spans="2:8" ht="17.25" x14ac:dyDescent="0.25">
      <c r="B174" s="118" t="s">
        <v>175</v>
      </c>
      <c r="C174" s="10" t="s">
        <v>173</v>
      </c>
      <c r="D174" s="69" t="s">
        <v>140</v>
      </c>
      <c r="E174" s="56">
        <v>400</v>
      </c>
      <c r="F174" s="63">
        <v>1.7</v>
      </c>
      <c r="G174" s="104"/>
      <c r="H174" s="33">
        <f t="shared" si="23"/>
        <v>0</v>
      </c>
    </row>
    <row r="175" spans="2:8" ht="15.75" thickBot="1" x14ac:dyDescent="0.3">
      <c r="B175" s="137" t="s">
        <v>162</v>
      </c>
      <c r="C175" s="138"/>
      <c r="D175" s="138"/>
      <c r="E175" s="138"/>
      <c r="F175" s="48"/>
      <c r="G175" s="105"/>
      <c r="H175" s="39">
        <f>SUM(H166:H174)</f>
        <v>0</v>
      </c>
    </row>
    <row r="176" spans="2:8" ht="15.75" customHeight="1" x14ac:dyDescent="0.25">
      <c r="B176" s="131" t="s">
        <v>205</v>
      </c>
      <c r="C176" s="132"/>
      <c r="D176" s="132"/>
      <c r="E176" s="132"/>
      <c r="F176" s="49"/>
      <c r="G176" s="109"/>
      <c r="H176" s="42"/>
    </row>
    <row r="177" spans="2:8" x14ac:dyDescent="0.25">
      <c r="B177" s="86" t="s">
        <v>179</v>
      </c>
      <c r="C177" s="53" t="s">
        <v>153</v>
      </c>
      <c r="D177" s="11" t="s">
        <v>151</v>
      </c>
      <c r="E177" s="79">
        <v>20</v>
      </c>
      <c r="F177" s="59">
        <v>34</v>
      </c>
      <c r="G177" s="104"/>
      <c r="H177" s="33">
        <f t="shared" ref="H177:H182" si="24">G177*E177</f>
        <v>0</v>
      </c>
    </row>
    <row r="178" spans="2:8" x14ac:dyDescent="0.25">
      <c r="B178" s="86" t="s">
        <v>180</v>
      </c>
      <c r="C178" s="53" t="s">
        <v>176</v>
      </c>
      <c r="D178" s="11" t="s">
        <v>151</v>
      </c>
      <c r="E178" s="79">
        <v>50</v>
      </c>
      <c r="F178" s="59">
        <v>8.5</v>
      </c>
      <c r="G178" s="104"/>
      <c r="H178" s="33">
        <f t="shared" si="24"/>
        <v>0</v>
      </c>
    </row>
    <row r="179" spans="2:8" x14ac:dyDescent="0.25">
      <c r="B179" s="86" t="s">
        <v>228</v>
      </c>
      <c r="C179" s="53" t="s">
        <v>154</v>
      </c>
      <c r="D179" s="11" t="s">
        <v>151</v>
      </c>
      <c r="E179" s="79">
        <v>10</v>
      </c>
      <c r="F179" s="59">
        <v>85</v>
      </c>
      <c r="G179" s="104"/>
      <c r="H179" s="33">
        <f t="shared" si="24"/>
        <v>0</v>
      </c>
    </row>
    <row r="180" spans="2:8" x14ac:dyDescent="0.25">
      <c r="B180" s="86" t="s">
        <v>181</v>
      </c>
      <c r="C180" s="53" t="s">
        <v>227</v>
      </c>
      <c r="D180" s="11" t="s">
        <v>151</v>
      </c>
      <c r="E180" s="79">
        <v>24</v>
      </c>
      <c r="F180" s="59">
        <v>17</v>
      </c>
      <c r="G180" s="104"/>
      <c r="H180" s="33">
        <f t="shared" si="24"/>
        <v>0</v>
      </c>
    </row>
    <row r="181" spans="2:8" x14ac:dyDescent="0.25">
      <c r="B181" s="86" t="s">
        <v>182</v>
      </c>
      <c r="C181" s="53" t="s">
        <v>177</v>
      </c>
      <c r="D181" s="11" t="s">
        <v>151</v>
      </c>
      <c r="E181" s="79">
        <v>75</v>
      </c>
      <c r="F181" s="59">
        <v>17</v>
      </c>
      <c r="G181" s="104"/>
      <c r="H181" s="33">
        <f t="shared" si="24"/>
        <v>0</v>
      </c>
    </row>
    <row r="182" spans="2:8" x14ac:dyDescent="0.25">
      <c r="B182" s="86" t="s">
        <v>183</v>
      </c>
      <c r="C182" s="10" t="s">
        <v>178</v>
      </c>
      <c r="D182" s="11" t="s">
        <v>151</v>
      </c>
      <c r="E182" s="79">
        <v>10</v>
      </c>
      <c r="F182" s="63">
        <v>17</v>
      </c>
      <c r="G182" s="104"/>
      <c r="H182" s="33">
        <f t="shared" si="24"/>
        <v>0</v>
      </c>
    </row>
    <row r="183" spans="2:8" ht="15.75" thickBot="1" x14ac:dyDescent="0.3">
      <c r="B183" s="137" t="s">
        <v>191</v>
      </c>
      <c r="C183" s="138"/>
      <c r="D183" s="138"/>
      <c r="E183" s="138"/>
      <c r="F183" s="48"/>
      <c r="G183" s="105"/>
      <c r="H183" s="39">
        <f>SUM(H177:H182)</f>
        <v>0</v>
      </c>
    </row>
    <row r="184" spans="2:8" ht="15.75" customHeight="1" thickBot="1" x14ac:dyDescent="0.3">
      <c r="B184" s="146" t="s">
        <v>206</v>
      </c>
      <c r="C184" s="147"/>
      <c r="D184" s="147"/>
      <c r="E184" s="147"/>
      <c r="F184" s="80"/>
      <c r="G184" s="110"/>
      <c r="H184" s="43"/>
    </row>
    <row r="185" spans="2:8" ht="45" x14ac:dyDescent="0.25">
      <c r="B185" s="23" t="s">
        <v>185</v>
      </c>
      <c r="C185" s="50" t="s">
        <v>184</v>
      </c>
      <c r="D185" s="24" t="s">
        <v>140</v>
      </c>
      <c r="E185" s="81">
        <f>670*6</f>
        <v>4020</v>
      </c>
      <c r="F185" s="64">
        <v>0.68</v>
      </c>
      <c r="G185" s="104"/>
      <c r="H185" s="33">
        <f t="shared" ref="H185:H198" si="25">G185*E185</f>
        <v>0</v>
      </c>
    </row>
    <row r="186" spans="2:8" ht="30" x14ac:dyDescent="0.25">
      <c r="B186" s="6" t="s">
        <v>186</v>
      </c>
      <c r="C186" s="51" t="s">
        <v>223</v>
      </c>
      <c r="D186" s="8" t="s">
        <v>146</v>
      </c>
      <c r="E186" s="76">
        <v>150</v>
      </c>
      <c r="F186" s="60">
        <v>20.399999999999999</v>
      </c>
      <c r="G186" s="104"/>
      <c r="H186" s="33">
        <f t="shared" si="25"/>
        <v>0</v>
      </c>
    </row>
    <row r="187" spans="2:8" ht="45" x14ac:dyDescent="0.25">
      <c r="B187" s="6" t="s">
        <v>187</v>
      </c>
      <c r="C187" s="51" t="s">
        <v>224</v>
      </c>
      <c r="D187" s="8" t="s">
        <v>146</v>
      </c>
      <c r="E187" s="76">
        <v>150</v>
      </c>
      <c r="F187" s="63">
        <v>28.9</v>
      </c>
      <c r="G187" s="104"/>
      <c r="H187" s="33">
        <f t="shared" si="25"/>
        <v>0</v>
      </c>
    </row>
    <row r="188" spans="2:8" ht="30" x14ac:dyDescent="0.25">
      <c r="B188" s="6" t="s">
        <v>188</v>
      </c>
      <c r="C188" s="53" t="s">
        <v>215</v>
      </c>
      <c r="D188" s="69" t="s">
        <v>146</v>
      </c>
      <c r="E188" s="56">
        <v>3</v>
      </c>
      <c r="F188" s="63">
        <v>34</v>
      </c>
      <c r="G188" s="104"/>
      <c r="H188" s="33">
        <f t="shared" si="25"/>
        <v>0</v>
      </c>
    </row>
    <row r="189" spans="2:8" ht="45" x14ac:dyDescent="0.25">
      <c r="B189" s="6" t="s">
        <v>194</v>
      </c>
      <c r="C189" s="53" t="s">
        <v>229</v>
      </c>
      <c r="D189" s="69" t="s">
        <v>146</v>
      </c>
      <c r="E189" s="56">
        <v>2</v>
      </c>
      <c r="F189" s="63">
        <v>170</v>
      </c>
      <c r="G189" s="104"/>
      <c r="H189" s="33">
        <f t="shared" si="25"/>
        <v>0</v>
      </c>
    </row>
    <row r="190" spans="2:8" ht="45" customHeight="1" x14ac:dyDescent="0.25">
      <c r="B190" s="6" t="s">
        <v>193</v>
      </c>
      <c r="C190" s="53" t="s">
        <v>232</v>
      </c>
      <c r="D190" s="69" t="s">
        <v>192</v>
      </c>
      <c r="E190" s="56">
        <v>20</v>
      </c>
      <c r="F190" s="63">
        <v>51</v>
      </c>
      <c r="G190" s="104"/>
      <c r="H190" s="33">
        <f t="shared" si="25"/>
        <v>0</v>
      </c>
    </row>
    <row r="191" spans="2:8" ht="45" customHeight="1" x14ac:dyDescent="0.25">
      <c r="B191" s="6" t="s">
        <v>195</v>
      </c>
      <c r="C191" s="53" t="s">
        <v>230</v>
      </c>
      <c r="D191" s="69" t="s">
        <v>192</v>
      </c>
      <c r="E191" s="56">
        <v>50</v>
      </c>
      <c r="F191" s="63">
        <v>51</v>
      </c>
      <c r="G191" s="104"/>
      <c r="H191" s="33">
        <f t="shared" ref="H191" si="26">G191*E191</f>
        <v>0</v>
      </c>
    </row>
    <row r="192" spans="2:8" ht="45" customHeight="1" x14ac:dyDescent="0.25">
      <c r="B192" s="119" t="s">
        <v>196</v>
      </c>
      <c r="C192" s="53" t="s">
        <v>225</v>
      </c>
      <c r="D192" s="69" t="s">
        <v>192</v>
      </c>
      <c r="E192" s="56">
        <v>200</v>
      </c>
      <c r="F192" s="63">
        <v>6.8</v>
      </c>
      <c r="G192" s="104"/>
      <c r="H192" s="33">
        <f t="shared" si="25"/>
        <v>0</v>
      </c>
    </row>
    <row r="193" spans="2:8" x14ac:dyDescent="0.25">
      <c r="B193" s="120" t="s">
        <v>199</v>
      </c>
      <c r="C193" s="53" t="s">
        <v>217</v>
      </c>
      <c r="D193" s="69" t="s">
        <v>146</v>
      </c>
      <c r="E193" s="56">
        <v>2</v>
      </c>
      <c r="F193" s="63">
        <v>161.5</v>
      </c>
      <c r="G193" s="104"/>
      <c r="H193" s="33">
        <f t="shared" si="25"/>
        <v>0</v>
      </c>
    </row>
    <row r="194" spans="2:8" ht="30" x14ac:dyDescent="0.25">
      <c r="B194" s="120" t="s">
        <v>209</v>
      </c>
      <c r="C194" s="53" t="s">
        <v>219</v>
      </c>
      <c r="D194" s="69" t="s">
        <v>146</v>
      </c>
      <c r="E194" s="56">
        <v>2</v>
      </c>
      <c r="F194" s="63">
        <v>136</v>
      </c>
      <c r="G194" s="104"/>
      <c r="H194" s="33">
        <f t="shared" si="25"/>
        <v>0</v>
      </c>
    </row>
    <row r="195" spans="2:8" x14ac:dyDescent="0.25">
      <c r="B195" s="120" t="s">
        <v>210</v>
      </c>
      <c r="C195" s="53" t="s">
        <v>218</v>
      </c>
      <c r="D195" s="69" t="s">
        <v>146</v>
      </c>
      <c r="E195" s="56">
        <v>2</v>
      </c>
      <c r="F195" s="63">
        <v>119</v>
      </c>
      <c r="G195" s="104"/>
      <c r="H195" s="33">
        <f t="shared" si="25"/>
        <v>0</v>
      </c>
    </row>
    <row r="196" spans="2:8" ht="45" x14ac:dyDescent="0.25">
      <c r="B196" s="120" t="s">
        <v>211</v>
      </c>
      <c r="C196" s="53" t="s">
        <v>226</v>
      </c>
      <c r="D196" s="69" t="s">
        <v>146</v>
      </c>
      <c r="E196" s="56">
        <v>2</v>
      </c>
      <c r="F196" s="63">
        <v>30.6</v>
      </c>
      <c r="G196" s="104"/>
      <c r="H196" s="33">
        <f t="shared" si="25"/>
        <v>0</v>
      </c>
    </row>
    <row r="197" spans="2:8" ht="45" x14ac:dyDescent="0.25">
      <c r="B197" s="120" t="s">
        <v>220</v>
      </c>
      <c r="C197" s="53" t="s">
        <v>231</v>
      </c>
      <c r="D197" s="69" t="s">
        <v>222</v>
      </c>
      <c r="E197" s="56">
        <v>24</v>
      </c>
      <c r="F197" s="63">
        <v>799</v>
      </c>
      <c r="G197" s="104"/>
      <c r="H197" s="33">
        <f t="shared" si="25"/>
        <v>0</v>
      </c>
    </row>
    <row r="198" spans="2:8" x14ac:dyDescent="0.25">
      <c r="B198" s="120" t="s">
        <v>221</v>
      </c>
      <c r="C198" s="52" t="s">
        <v>155</v>
      </c>
      <c r="D198" s="25" t="s">
        <v>156</v>
      </c>
      <c r="E198" s="82">
        <v>250</v>
      </c>
      <c r="F198" s="63">
        <v>71.400000000000006</v>
      </c>
      <c r="G198" s="104"/>
      <c r="H198" s="33">
        <f t="shared" si="25"/>
        <v>0</v>
      </c>
    </row>
    <row r="199" spans="2:8" ht="15.75" thickBot="1" x14ac:dyDescent="0.3">
      <c r="B199" s="137" t="s">
        <v>207</v>
      </c>
      <c r="C199" s="138"/>
      <c r="D199" s="138"/>
      <c r="E199" s="138"/>
      <c r="F199" s="48"/>
      <c r="G199" s="105"/>
      <c r="H199" s="39">
        <f>SUM(H185:H198)</f>
        <v>0</v>
      </c>
    </row>
    <row r="200" spans="2:8" ht="15.75" thickBot="1" x14ac:dyDescent="0.3">
      <c r="B200" s="14"/>
      <c r="C200" s="15"/>
      <c r="D200" s="15"/>
      <c r="E200" s="15"/>
      <c r="F200" s="15"/>
      <c r="G200" s="15"/>
      <c r="H200" s="83"/>
    </row>
    <row r="201" spans="2:8" s="13" customFormat="1" ht="16.5" thickBot="1" x14ac:dyDescent="0.3">
      <c r="B201" s="144" t="s">
        <v>208</v>
      </c>
      <c r="C201" s="145"/>
      <c r="D201" s="145"/>
      <c r="E201" s="145"/>
      <c r="F201" s="73"/>
      <c r="G201" s="73"/>
      <c r="H201" s="12">
        <f>SUM(H199,H183,H175,H164,H161,H156,H152)</f>
        <v>0</v>
      </c>
    </row>
  </sheetData>
  <mergeCells count="67">
    <mergeCell ref="B201:E201"/>
    <mergeCell ref="B175:E175"/>
    <mergeCell ref="B176:E176"/>
    <mergeCell ref="B183:E183"/>
    <mergeCell ref="B184:E184"/>
    <mergeCell ref="B199:E199"/>
    <mergeCell ref="B165:E165"/>
    <mergeCell ref="B145:E145"/>
    <mergeCell ref="B146:E146"/>
    <mergeCell ref="B151:E151"/>
    <mergeCell ref="B152:E152"/>
    <mergeCell ref="B153:E153"/>
    <mergeCell ref="B155:E155"/>
    <mergeCell ref="B156:E156"/>
    <mergeCell ref="B157:E157"/>
    <mergeCell ref="B161:E161"/>
    <mergeCell ref="B162:E162"/>
    <mergeCell ref="B164:E164"/>
    <mergeCell ref="B140:E140"/>
    <mergeCell ref="B107:E107"/>
    <mergeCell ref="B108:E108"/>
    <mergeCell ref="B114:E114"/>
    <mergeCell ref="B115:E115"/>
    <mergeCell ref="B121:E121"/>
    <mergeCell ref="B122:E122"/>
    <mergeCell ref="B127:E127"/>
    <mergeCell ref="B128:E128"/>
    <mergeCell ref="B133:E133"/>
    <mergeCell ref="B134:E134"/>
    <mergeCell ref="B139:E139"/>
    <mergeCell ref="B101:E101"/>
    <mergeCell ref="B71:E71"/>
    <mergeCell ref="B72:E72"/>
    <mergeCell ref="B76:E76"/>
    <mergeCell ref="B77:E77"/>
    <mergeCell ref="B81:E81"/>
    <mergeCell ref="B82:E82"/>
    <mergeCell ref="B86:E86"/>
    <mergeCell ref="B87:E87"/>
    <mergeCell ref="B93:E93"/>
    <mergeCell ref="B94:E94"/>
    <mergeCell ref="B100:E100"/>
    <mergeCell ref="B67:E67"/>
    <mergeCell ref="B37:E37"/>
    <mergeCell ref="B38:E38"/>
    <mergeCell ref="B43:E43"/>
    <mergeCell ref="B44:E44"/>
    <mergeCell ref="B49:E49"/>
    <mergeCell ref="B50:E50"/>
    <mergeCell ref="B55:E55"/>
    <mergeCell ref="B56:E56"/>
    <mergeCell ref="B61:E61"/>
    <mergeCell ref="B62:E62"/>
    <mergeCell ref="B66:E66"/>
    <mergeCell ref="B32:E32"/>
    <mergeCell ref="B2:F2"/>
    <mergeCell ref="B7:E7"/>
    <mergeCell ref="B11:E11"/>
    <mergeCell ref="B12:E12"/>
    <mergeCell ref="B16:E16"/>
    <mergeCell ref="B17:E17"/>
    <mergeCell ref="B21:E21"/>
    <mergeCell ref="B22:E22"/>
    <mergeCell ref="B26:E26"/>
    <mergeCell ref="B27:E27"/>
    <mergeCell ref="B31:E31"/>
    <mergeCell ref="B6:H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cz.1 Gostyń</vt:lpstr>
      <vt:lpstr>Arkusz2</vt:lpstr>
    </vt:vector>
  </TitlesOfParts>
  <Company>PKE SA Grupa Tauron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Jarosław Swiąder</dc:creator>
  <cp:lastModifiedBy>Martyniak Tomasz (TW)</cp:lastModifiedBy>
  <cp:lastPrinted>2020-02-28T12:01:45Z</cp:lastPrinted>
  <dcterms:created xsi:type="dcterms:W3CDTF">2013-11-06T11:26:35Z</dcterms:created>
  <dcterms:modified xsi:type="dcterms:W3CDTF">2025-05-07T10:06:37Z</dcterms:modified>
</cp:coreProperties>
</file>