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Cennik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2" i="5" l="1"/>
  <c r="C180" i="5"/>
  <c r="C181" i="5"/>
  <c r="D169" i="5"/>
  <c r="F93" i="5" l="1"/>
  <c r="H93" i="5" s="1"/>
  <c r="F94" i="5"/>
  <c r="H94" i="5" s="1"/>
  <c r="F95" i="5"/>
  <c r="H95" i="5" s="1"/>
  <c r="F96" i="5"/>
  <c r="H96" i="5" s="1"/>
  <c r="F97" i="5"/>
  <c r="H97" i="5" s="1"/>
  <c r="F92" i="5"/>
  <c r="H92" i="5" s="1"/>
  <c r="H56" i="5"/>
  <c r="H58" i="5"/>
  <c r="H60" i="5"/>
  <c r="H62" i="5"/>
  <c r="H88" i="5"/>
  <c r="F45" i="5"/>
  <c r="H45" i="5" s="1"/>
  <c r="F46" i="5"/>
  <c r="H46" i="5" s="1"/>
  <c r="F47" i="5"/>
  <c r="H47" i="5" s="1"/>
  <c r="F48" i="5"/>
  <c r="H48" i="5" s="1"/>
  <c r="F49" i="5"/>
  <c r="H49" i="5" s="1"/>
  <c r="F50" i="5"/>
  <c r="H50" i="5" s="1"/>
  <c r="F51" i="5"/>
  <c r="H51" i="5" s="1"/>
  <c r="F52" i="5"/>
  <c r="H52" i="5" s="1"/>
  <c r="F53" i="5"/>
  <c r="H53" i="5" s="1"/>
  <c r="F54" i="5"/>
  <c r="H54" i="5" s="1"/>
  <c r="F55" i="5"/>
  <c r="H55" i="5" s="1"/>
  <c r="F56" i="5"/>
  <c r="F57" i="5"/>
  <c r="H57" i="5" s="1"/>
  <c r="F58" i="5"/>
  <c r="F59" i="5"/>
  <c r="H59" i="5" s="1"/>
  <c r="F60" i="5"/>
  <c r="F61" i="5"/>
  <c r="H61" i="5" s="1"/>
  <c r="F62" i="5"/>
  <c r="F63" i="5"/>
  <c r="H63" i="5" s="1"/>
  <c r="F64" i="5"/>
  <c r="H64" i="5" s="1"/>
  <c r="F65" i="5"/>
  <c r="H65" i="5" s="1"/>
  <c r="F66" i="5"/>
  <c r="H66" i="5" s="1"/>
  <c r="F67" i="5"/>
  <c r="H67" i="5" s="1"/>
  <c r="F68" i="5"/>
  <c r="H68" i="5" s="1"/>
  <c r="F69" i="5"/>
  <c r="H69" i="5" s="1"/>
  <c r="F70" i="5"/>
  <c r="H70" i="5" s="1"/>
  <c r="F71" i="5"/>
  <c r="H71" i="5" s="1"/>
  <c r="F72" i="5"/>
  <c r="H72" i="5" s="1"/>
  <c r="F73" i="5"/>
  <c r="H73" i="5" s="1"/>
  <c r="F74" i="5"/>
  <c r="H74" i="5" s="1"/>
  <c r="F75" i="5"/>
  <c r="H75" i="5" s="1"/>
  <c r="F76" i="5"/>
  <c r="H76" i="5" s="1"/>
  <c r="F77" i="5"/>
  <c r="H77" i="5" s="1"/>
  <c r="F78" i="5"/>
  <c r="H78" i="5" s="1"/>
  <c r="F79" i="5"/>
  <c r="H79" i="5" s="1"/>
  <c r="F80" i="5"/>
  <c r="H80" i="5" s="1"/>
  <c r="F81" i="5"/>
  <c r="H81" i="5" s="1"/>
  <c r="F82" i="5"/>
  <c r="H82" i="5" s="1"/>
  <c r="F83" i="5"/>
  <c r="H83" i="5" s="1"/>
  <c r="F84" i="5"/>
  <c r="H84" i="5" s="1"/>
  <c r="F85" i="5"/>
  <c r="H85" i="5" s="1"/>
  <c r="F86" i="5"/>
  <c r="H86" i="5" s="1"/>
  <c r="F87" i="5"/>
  <c r="H87" i="5" s="1"/>
  <c r="F88" i="5"/>
  <c r="N11" i="5"/>
  <c r="N15" i="5"/>
  <c r="N27" i="5"/>
  <c r="N31" i="5"/>
  <c r="N34" i="5"/>
  <c r="N37" i="5"/>
  <c r="L9" i="5"/>
  <c r="N9" i="5" s="1"/>
  <c r="L10" i="5"/>
  <c r="N10" i="5" s="1"/>
  <c r="L11" i="5"/>
  <c r="L12" i="5"/>
  <c r="N12" i="5" s="1"/>
  <c r="L13" i="5"/>
  <c r="N13" i="5" s="1"/>
  <c r="L14" i="5"/>
  <c r="N14" i="5" s="1"/>
  <c r="L15" i="5"/>
  <c r="L16" i="5"/>
  <c r="N16" i="5" s="1"/>
  <c r="L17" i="5"/>
  <c r="N17" i="5" s="1"/>
  <c r="L18" i="5"/>
  <c r="N18" i="5" s="1"/>
  <c r="L19" i="5"/>
  <c r="N19" i="5" s="1"/>
  <c r="L20" i="5"/>
  <c r="N20" i="5" s="1"/>
  <c r="L21" i="5"/>
  <c r="N21" i="5" s="1"/>
  <c r="L22" i="5"/>
  <c r="N22" i="5" s="1"/>
  <c r="L23" i="5"/>
  <c r="N23" i="5" s="1"/>
  <c r="L24" i="5"/>
  <c r="N24" i="5" s="1"/>
  <c r="L25" i="5"/>
  <c r="N25" i="5" s="1"/>
  <c r="L26" i="5"/>
  <c r="N26" i="5" s="1"/>
  <c r="L27" i="5"/>
  <c r="L28" i="5"/>
  <c r="N28" i="5" s="1"/>
  <c r="L29" i="5"/>
  <c r="N29" i="5" s="1"/>
  <c r="L30" i="5"/>
  <c r="N30" i="5" s="1"/>
  <c r="L31" i="5"/>
  <c r="L32" i="5"/>
  <c r="N32" i="5" s="1"/>
  <c r="L33" i="5"/>
  <c r="N33" i="5" s="1"/>
  <c r="L34" i="5"/>
  <c r="L35" i="5"/>
  <c r="N35" i="5" s="1"/>
  <c r="L36" i="5"/>
  <c r="N36" i="5" s="1"/>
  <c r="L37" i="5"/>
  <c r="L38" i="5"/>
  <c r="N38" i="5" s="1"/>
  <c r="L39" i="5"/>
  <c r="N39" i="5" s="1"/>
  <c r="L40" i="5"/>
  <c r="N40" i="5" s="1"/>
  <c r="F8" i="5"/>
  <c r="H8" i="5" s="1"/>
  <c r="L8" i="5"/>
  <c r="N8" i="5" s="1"/>
  <c r="F9" i="5"/>
  <c r="H9" i="5" s="1"/>
  <c r="F10" i="5"/>
  <c r="H10" i="5" s="1"/>
  <c r="F11" i="5"/>
  <c r="H11" i="5" s="1"/>
  <c r="F12" i="5"/>
  <c r="H12" i="5" s="1"/>
  <c r="F13" i="5"/>
  <c r="H13" i="5" s="1"/>
  <c r="F14" i="5"/>
  <c r="H14" i="5" s="1"/>
  <c r="F15" i="5"/>
  <c r="H15" i="5" s="1"/>
  <c r="F16" i="5"/>
  <c r="H16" i="5" s="1"/>
  <c r="F17" i="5"/>
  <c r="H17" i="5" s="1"/>
  <c r="F18" i="5"/>
  <c r="H18" i="5" s="1"/>
  <c r="F19" i="5"/>
  <c r="H19" i="5" s="1"/>
  <c r="F20" i="5"/>
  <c r="H20" i="5" s="1"/>
  <c r="F21" i="5"/>
  <c r="H21" i="5" s="1"/>
  <c r="F22" i="5"/>
  <c r="H22" i="5" s="1"/>
  <c r="F23" i="5"/>
  <c r="H23" i="5" s="1"/>
  <c r="F24" i="5"/>
  <c r="H24" i="5" s="1"/>
  <c r="F25" i="5"/>
  <c r="H25" i="5" s="1"/>
  <c r="F26" i="5"/>
  <c r="H26" i="5" s="1"/>
  <c r="F27" i="5"/>
  <c r="H27" i="5" s="1"/>
  <c r="F28" i="5"/>
  <c r="H28" i="5" s="1"/>
  <c r="F29" i="5"/>
  <c r="H29" i="5" s="1"/>
  <c r="F30" i="5"/>
  <c r="H30" i="5" s="1"/>
  <c r="F31" i="5"/>
  <c r="H31" i="5" s="1"/>
  <c r="F32" i="5"/>
  <c r="H32" i="5" s="1"/>
  <c r="F33" i="5"/>
  <c r="H33" i="5" s="1"/>
  <c r="F34" i="5"/>
  <c r="H34" i="5" s="1"/>
  <c r="F35" i="5"/>
  <c r="H35" i="5" s="1"/>
  <c r="F36" i="5"/>
  <c r="H36" i="5" s="1"/>
  <c r="F37" i="5"/>
  <c r="H37" i="5" s="1"/>
  <c r="F38" i="5"/>
  <c r="H38" i="5" s="1"/>
  <c r="F39" i="5"/>
  <c r="H39" i="5" s="1"/>
  <c r="F40" i="5"/>
  <c r="H40" i="5" s="1"/>
  <c r="F142" i="5" l="1"/>
  <c r="F143" i="5" l="1"/>
  <c r="D139" i="5"/>
  <c r="C179" i="5" s="1"/>
  <c r="F44" i="5"/>
  <c r="H44" i="5" s="1"/>
  <c r="H98" i="5" l="1"/>
  <c r="C178" i="5" s="1"/>
  <c r="L41" i="5"/>
  <c r="C175" i="5" s="1"/>
  <c r="F41" i="5"/>
  <c r="C173" i="5" s="1"/>
  <c r="N41" i="5"/>
  <c r="C176" i="5" s="1"/>
  <c r="H41" i="5"/>
  <c r="C174" i="5" s="1"/>
  <c r="H89" i="5"/>
  <c r="C177" i="5" s="1"/>
</calcChain>
</file>

<file path=xl/sharedStrings.xml><?xml version="1.0" encoding="utf-8"?>
<sst xmlns="http://schemas.openxmlformats.org/spreadsheetml/2006/main" count="407" uniqueCount="206">
  <si>
    <t>2,5 kW</t>
  </si>
  <si>
    <t>4 kW</t>
  </si>
  <si>
    <t>7 kW</t>
  </si>
  <si>
    <t>10 kW</t>
  </si>
  <si>
    <t>5 kW</t>
  </si>
  <si>
    <t>12 kW</t>
  </si>
  <si>
    <t>14 kW</t>
  </si>
  <si>
    <t>16 kW</t>
  </si>
  <si>
    <t>6 kW</t>
  </si>
  <si>
    <t>18 kW</t>
  </si>
  <si>
    <t>20 kW</t>
  </si>
  <si>
    <t>Klimakonwektor kanałowy</t>
  </si>
  <si>
    <t>3 kW</t>
  </si>
  <si>
    <t>Klimakonwektor kasetonowy</t>
  </si>
  <si>
    <t>Klimakonwektor ścienny</t>
  </si>
  <si>
    <t>2 kW</t>
  </si>
  <si>
    <t>Centrala wentylacyjna z odzyskiem ciepła Nawiewno/wywiewna</t>
  </si>
  <si>
    <t>300 m3/h</t>
  </si>
  <si>
    <t>szt.</t>
  </si>
  <si>
    <t>Nagrzewnica wstępna (300 m3/h)</t>
  </si>
  <si>
    <t>Chłodnica wstępna wraz ze źródłem chłodu i instalacją. (300 m3/h)</t>
  </si>
  <si>
    <t>500 m3/h</t>
  </si>
  <si>
    <t>Nagrzewnica wstępna (500 m3/h)</t>
  </si>
  <si>
    <t>Chłodnica wstępna wraz ze źródłem chłodu i instalacją. (500 m3/h)</t>
  </si>
  <si>
    <t>800 m3/h</t>
  </si>
  <si>
    <t>Nagrzewnica wstępna (800 m3/h)</t>
  </si>
  <si>
    <t>Chłodnica wstępna wraz ze źródłem chłodu i instalacją. (800 m3/h)</t>
  </si>
  <si>
    <t>1200 m3/h</t>
  </si>
  <si>
    <t>Nagrzewnica wstępna (1200 m3/h)</t>
  </si>
  <si>
    <t>Chłodnica wstępna wraz ze źródłem chłodu i instalacją. (1200 m3/h)</t>
  </si>
  <si>
    <t>1500 m3/h</t>
  </si>
  <si>
    <t>Nagrzewnica wstępna (1500 m3/h)</t>
  </si>
  <si>
    <t>Chłodnica wstępna wraz ze źródłem chłodu i instalacją. (1500 m3/h)</t>
  </si>
  <si>
    <t>2000 m3/h</t>
  </si>
  <si>
    <t>Nagrzewnica wstępna (2000 m3/h)</t>
  </si>
  <si>
    <t>Chłodnica wstępna wraz ze źródłem chłodu i instalacją. (2000 m3/h)</t>
  </si>
  <si>
    <t>Nagrzewnica wstępna  (800 m3/h)</t>
  </si>
  <si>
    <t>1800 m3/h</t>
  </si>
  <si>
    <t>Nagrzewnica wstępna (1800 m3/h)</t>
  </si>
  <si>
    <t>Chłodnica wstępna wraz ze źródłem chłodu i instalacją. (1800 m3/h)</t>
  </si>
  <si>
    <t>2400 m3/h</t>
  </si>
  <si>
    <t>Nagrzewnica wstępna (2400 m3/h)</t>
  </si>
  <si>
    <t>Chłodnica wstępna wraz ze źródłem chłodu i instalacją. (2400 m3/h)</t>
  </si>
  <si>
    <t>3200 m3/h</t>
  </si>
  <si>
    <t>Nagrzewnica wstępna (3200 m3/h)</t>
  </si>
  <si>
    <t>Chłodnica wstępna wraz ze źródłem chłodu i instalacją. (3200 m3/h)</t>
  </si>
  <si>
    <t>3700 m3/h</t>
  </si>
  <si>
    <t>Nagrzewnica wstępna (3700 m3/h)</t>
  </si>
  <si>
    <t>Chłodnica wstępna wraz ze źródłem chłodu i instalacją. (3700 m3/h)</t>
  </si>
  <si>
    <t>4500 m3/h</t>
  </si>
  <si>
    <t>Nagrzewnica wstępna (4500 m3/h)</t>
  </si>
  <si>
    <t>Chłodnica wstępna wraz ze źródłem chłodu i instalacją. (4500 m3/h)</t>
  </si>
  <si>
    <t>5300 m3/h</t>
  </si>
  <si>
    <t>Nagrzewnica wstępna (5300 m3/h)</t>
  </si>
  <si>
    <t>Chłodnica wstępna wraz ze źródłem chłodu i instalacją. (5300 m3/h)</t>
  </si>
  <si>
    <t>6000 m3/h</t>
  </si>
  <si>
    <t>Nagrzewnica wstępna (6000 m3/h)</t>
  </si>
  <si>
    <t>Chłodnica wstępna wraz ze źródłem chłodu i instalacją. (6000 m3/h)</t>
  </si>
  <si>
    <t>Kurtyny powietrzne</t>
  </si>
  <si>
    <t>Nagrzewnica Elektryczna</t>
  </si>
  <si>
    <t>Wentylacja Mechniczna wywiewna.</t>
  </si>
  <si>
    <t>mb.</t>
  </si>
  <si>
    <t>Dostawa i montaż rury spiroflex o przekroju do 300mm do systemu wentylacji pomieszczeń łącznie z kształtkami</t>
  </si>
  <si>
    <t>Dostawa i montaż rury sonoflex o przekroju do 300mm do systemu wentylacji pomieszczeń</t>
  </si>
  <si>
    <t>Kanały okrągłe spiro i kształtki z blachy ocynkowanej srednicy do 300 mm</t>
  </si>
  <si>
    <t>Kanały okrągłe spiro i kształtki z blachy ocynkowanej srednicy od 300 do 400 mm</t>
  </si>
  <si>
    <t>Kanały i kształtki prostokatne z blachy ocynkowanej do 300 x 300 mm</t>
  </si>
  <si>
    <t>Kanały i kształtki prostokatne z blachy ocynkowanej od 300 x 300mm do 500 x 500mm</t>
  </si>
  <si>
    <t>wentylator kanałowy do 100m3/h</t>
  </si>
  <si>
    <t>Dostawa i montaż wentylatora kanałowego o wydajności do 300 m3/h</t>
  </si>
  <si>
    <t>Dostawa i montaż wentylatora kanałowego o wydajności do 500 m3/h</t>
  </si>
  <si>
    <t>Dostawa i montaż wentylatora kanałowego o wydajności do 800 m3/h</t>
  </si>
  <si>
    <t>Dostawa i montaż wentylatora dachowego komplet z podstawą dachową o wydajności do 300 m3/h</t>
  </si>
  <si>
    <t>Dostawa i montaż wentylatora dachowego komplet z podstawą dachową o wydajności do 800 m3/h</t>
  </si>
  <si>
    <t>Dostawa i montaż wentylatora dachowego komplet z podstawą dachowa o wydajności do 1500 m3/h</t>
  </si>
  <si>
    <t>Dostawa i montaż wentylatora dachowego komplet z podstawą dachową o wydajności do 2000 m3/h</t>
  </si>
  <si>
    <t>m2</t>
  </si>
  <si>
    <t xml:space="preserve">Dostawa i montaż Izolacji przewodów wentylacyjnych i klimatyzacyjnych matami z wełny mineralnej, jednostronnie pokrytymi folią aluminiową. Grubość izolacji 20 mm. </t>
  </si>
  <si>
    <t>Dostawa i montaż izolacji kanałów wentylacyjnych z wełny mineralnej gr. 40 mm.</t>
  </si>
  <si>
    <t>Blacha ocynkowan na płaszcz ilolacji zewnętrznej.</t>
  </si>
  <si>
    <t>Dostawa i montaż anemostatów wentylacyjnych dn do 180 mm</t>
  </si>
  <si>
    <t>Dostawa i montaż anemostatów wentylacyjnych dn 600/600 mm</t>
  </si>
  <si>
    <t>dostawa i montaż anemostatów wirowych 600/600 mm</t>
  </si>
  <si>
    <r>
      <rPr>
        <sz val="10"/>
        <color theme="1"/>
        <rFont val="Arial"/>
        <family val="2"/>
        <charset val="238"/>
      </rPr>
      <t xml:space="preserve">Pomiary wentylacji mechanicznej </t>
    </r>
    <r>
      <rPr>
        <sz val="10"/>
        <color theme="1"/>
        <rFont val="Arial CE"/>
      </rPr>
      <t>zakończone protokołem</t>
    </r>
  </si>
  <si>
    <t>Tłumik hałasu okrągły do średnicy 160mm L=1,0m</t>
  </si>
  <si>
    <t>Tłumik hałasu okrągły średnicy 250mm L=1,2m</t>
  </si>
  <si>
    <t>Tłumik hałasu okrągły średnicy 315mm L=1,2m</t>
  </si>
  <si>
    <t>Tłumik hałasu prostokątny 1000x600(5x100) L=1,2m</t>
  </si>
  <si>
    <t>Przepustnice okrągłe z blachy ocynkowanej do śred. 200mm</t>
  </si>
  <si>
    <t>Przepustnice okrągłe z blachy ocynkowanej do śred. 200 - 400mm</t>
  </si>
  <si>
    <t>Wyrzutnia ścienna do śred. 180mm</t>
  </si>
  <si>
    <t>Czerpnia/wyrzutnia ścienna 600x300mm</t>
  </si>
  <si>
    <t>Czerpnia/wyrzutnia ścienna 500x250mm</t>
  </si>
  <si>
    <t>Czerpnia/wyrzutnia ścienna 500x600</t>
  </si>
  <si>
    <t>Wyrzutnia dachowa śred. 250mm</t>
  </si>
  <si>
    <t>Podstawa do wyrzutni dachowej śred 250mm</t>
  </si>
  <si>
    <t>Wyrzutnia dachowa śred. 400mm</t>
  </si>
  <si>
    <t xml:space="preserve">Podstawa do wyrzutni dachowej śred 400mm </t>
  </si>
  <si>
    <t xml:space="preserve">split naścienny </t>
  </si>
  <si>
    <t>Rodzaj urządzenia</t>
  </si>
  <si>
    <t>L.p.</t>
  </si>
  <si>
    <t>Centrala wentylacyjna z odzyskiem ciepła Nawiewno/wywiewna - podwieszana</t>
  </si>
  <si>
    <t>Wydajność nominalna</t>
  </si>
  <si>
    <t xml:space="preserve">Klimatyzator kanałowy 
nagrzewnica wodna/elektryczna </t>
  </si>
  <si>
    <t>Oferowany/i producent/ci/model/e</t>
  </si>
  <si>
    <t>Centrala wentylacyjna z odzyskiem ciepła nawiewno/wywiewna - stojąca zewnętrzna</t>
  </si>
  <si>
    <t xml:space="preserve">Nagrzewnica Wodna </t>
  </si>
  <si>
    <t>Dł. 1m</t>
  </si>
  <si>
    <t>Dł. 1,5m</t>
  </si>
  <si>
    <t>Dł. 2m</t>
  </si>
  <si>
    <t>wymiar</t>
  </si>
  <si>
    <t>jednostka miary</t>
  </si>
  <si>
    <t>Cena katalogowa urządzenia
[PLN netto]</t>
  </si>
  <si>
    <t>W tabeli należy uzupełnć pola zaznaczone kolorem żółtym</t>
  </si>
  <si>
    <t>Zapytanie ofertowe nr PKN/2/004388/24</t>
  </si>
  <si>
    <t>Cena urzędzenia po rabacie
[PLN netto]</t>
  </si>
  <si>
    <t>Cena [PLN netto]</t>
  </si>
  <si>
    <t>Kaseta filtra kanałowego z filtrem klasy EU3 do fi 250mm</t>
  </si>
  <si>
    <t>Kaseta filtra kanałowego z filtrem klasy EU3 od fi 250 do fi 400mm</t>
  </si>
  <si>
    <t>split kasetonowy</t>
  </si>
  <si>
    <t>3,5 kW</t>
  </si>
  <si>
    <t>Cena urządzenia z montażem
[PLN netto]</t>
  </si>
  <si>
    <t>Cena montażu, podłączenia, uruchomienia, przeszkolenia z obsługi
[PLN netto]</t>
  </si>
  <si>
    <t>Cena montażu, uruchomienia, przeszkolenia z obsługi
[PLN netto]</t>
  </si>
  <si>
    <t>Moc urządzenia</t>
  </si>
  <si>
    <t>URZĄDZENIA KLASY PREMIUM</t>
  </si>
  <si>
    <t>URZĄDZENIA KLASY STANDARD LUB EKONOMICZNEJ</t>
  </si>
  <si>
    <t>Cena montażu, podłączenia, uruchomienia, przeszkolenia z obsługi
[PLN netto]2</t>
  </si>
  <si>
    <t>Cena katalogowa urządzenia KLASY PREMIUM
[PLN netto]</t>
  </si>
  <si>
    <t>Cena urządzenia KLASY PREMIUM z montażem
[PLN netto]</t>
  </si>
  <si>
    <t>Oferowany/i producent/ci/model/e urządzeń KLASY PREMIUM</t>
  </si>
  <si>
    <t>Oferowany/i producent/ci/model/e urządzeń KLASY STANDARD/EKONOMICZNEJ</t>
  </si>
  <si>
    <t>………………………………………………….....</t>
  </si>
  <si>
    <t xml:space="preserve">Nazwa Oferenta: </t>
  </si>
  <si>
    <t>Dostawa i montaż izolacji kanałów
wentylacyjnych z wełny mineralnej gr. do 100 mm.</t>
  </si>
  <si>
    <t>Rodzaj urządzenia przenośnego/mobilnego</t>
  </si>
  <si>
    <t>Klimatyzator mobilny typu split z jednostką zewnętrzną umieszczaną za oknem
(nie dopuszczamy urządzeń z rurą wyrzucającą ciepłe powietrze)
Wydajność chłodzenia klimatyzatora pomiędzy 3,5 kW - 4,3 kW
Długość przewodu łączącego jednostkę wewnętrzną i zewnętrzną min. 2,5 m
Wyposażone w kółka jezdne oraz pilot zdalnego sterowania</t>
  </si>
  <si>
    <t>Cena katalogowa urządzenia przenośnego
[PLN netto]</t>
  </si>
  <si>
    <t xml:space="preserve">Oferowany producent /model urządzenia przenośnego </t>
  </si>
  <si>
    <t>Cena urzędzenia przenośnego po rabacie
[PLN netto]</t>
  </si>
  <si>
    <t>Cena urzędzenia KLASY PREMIUM po rabacie
[PLN netto]</t>
  </si>
  <si>
    <t>Cena urzędzenia KLASY STANDARD/EKONOMICZNEJ po rabacie
[PLN netto]</t>
  </si>
  <si>
    <t xml:space="preserve"> </t>
  </si>
  <si>
    <t>Cena montażu, podłączenia nagrzewnicy przewodem elastycznym systemowym, uruchomienia, przeszkolenia z obsługi
[PLN netto]</t>
  </si>
  <si>
    <t>Usługi i materiały pomocnicze</t>
  </si>
  <si>
    <t>Jednostka</t>
  </si>
  <si>
    <t>Dobór urządzeń na podstawie wizji lokalnej, przekazanie kosztorysu po wizji lokalnej - wycena dotyczy ilości urządzeń określanych w pojedynczych zamówieniach.</t>
  </si>
  <si>
    <t>[kpl]</t>
  </si>
  <si>
    <t>uwzględniona w cenie urządzeń</t>
  </si>
  <si>
    <t>[szt]</t>
  </si>
  <si>
    <t>Czynnik chłodniczy</t>
  </si>
  <si>
    <t>Instalacja chłodnicza (rurki, izolacja, kształtki, koryta, elementy mocujące itp.)</t>
  </si>
  <si>
    <t>Wykonywanie przeglądów gwarancyjnych w okresie obowiązywania udzielonej gwarancji na urządzenia i montaż</t>
  </si>
  <si>
    <t>Usuwanie usterek / awarii w okresie gwarancji (do 2 dni roboczych od zgłoszenia)</t>
  </si>
  <si>
    <t>Cena netto
[PLN netto]</t>
  </si>
  <si>
    <t>Dokumentacja powykonawcza: 
1) rzut obiektu (piętra) z naniesionymi jednostkami wewnętrznymi w pliku DWG; 
2) rzut obiektu (piętra)z naniesionymi jednostkami zewnętrznymi w pliku DWG; 
3) rzut obiektu (piętra) z naniesionymi trasami instalacji chłodniczych w pliku DWG; 
4) rzut obiektu (piętra) z naniesioną instalacją elektryczną w formie pliku DWG; 
5) aktualizacja lub wykonanie nowego schematu tablicy elektrycznej głównej w formie pliku DWG; 
6) krótki opis techniczny instalacji chłodniczej w formie pliku DWG; 
7) pomiary elektryczne. 
Ww. usługi dotyczą 1 szt. klimatyzatora</t>
  </si>
  <si>
    <t>Doprowadzenie zasilania elektrycznego z istniejącej tablicy elektrycznej głównej wraz z montażem wymaganych zabezpieczeń; wyłączników, rozłączników itp. 
Dotyczy 1 szt. klimatyzatora</t>
  </si>
  <si>
    <t>Utylizacja klimatyzatora wraz z materiałami eksploatacyjnymi. 
Dotyczy 1 szt. klimatyzatora</t>
  </si>
  <si>
    <t>Rabat od ceny katalogowej dla urządzenia KLASY PREMIUM
[%]</t>
  </si>
  <si>
    <t>Rabat od ceny katalogowej
[%]</t>
  </si>
  <si>
    <t>Rabat od ceny katalogowej [5%]</t>
  </si>
  <si>
    <t>Materiały użyte podczas montaży urządzeń oraz instalacji (kasetonowy, podsufitowy, naścienny, kanałowy, klimakonwektor, centrale wentylacyjne, kurtyny powietrne)</t>
  </si>
  <si>
    <t>Opcjonalne podłączenie świeżego powietrza w klimatyzatorach kasetonowych</t>
  </si>
  <si>
    <t>Demontaż starego klimatyzatora 1 szt.</t>
  </si>
  <si>
    <t>RAZEM</t>
  </si>
  <si>
    <t>---</t>
  </si>
  <si>
    <t>Cena katalogowa urządzenia KLASY STANDARD/ EKONOMICZNEJ
[PLN netto]</t>
  </si>
  <si>
    <t>Rabat od ceny katalogowej dla urządzenia KLASY STANDARD/ EKONOMICZNEJ
[%]</t>
  </si>
  <si>
    <t>Cena urządzenia KLASY STANDARD/EKONOMICZNEJ z montażem
[PLN netto]</t>
  </si>
  <si>
    <t>SUMA</t>
  </si>
  <si>
    <t>urządzenia klasy premium bez montażu</t>
  </si>
  <si>
    <t>urządzenia klasy premium z montażem</t>
  </si>
  <si>
    <t>urządzenia klasy standard/ekonomicznej bez montażu</t>
  </si>
  <si>
    <t>urządzenia klasy standard/ekonomicznej z montażem</t>
  </si>
  <si>
    <t>urządzenia przenośne/mobilne</t>
  </si>
  <si>
    <t>usługi i materiały pomocnicze</t>
  </si>
  <si>
    <t>PODSUMOWANIE</t>
  </si>
  <si>
    <t>Wartość 
[PLN netto]</t>
  </si>
  <si>
    <t>centrale wentylacyjne z odzyskiem ciepła nawiewno/wywiewne</t>
  </si>
  <si>
    <t>kurtyny powietrzne</t>
  </si>
  <si>
    <t>wentylacja Mechniczna wywiewna.</t>
  </si>
  <si>
    <t>klimatyzator podstropowy</t>
  </si>
  <si>
    <t>do 3,5 kW</t>
  </si>
  <si>
    <t>8 kW</t>
  </si>
  <si>
    <t>14 KW</t>
  </si>
  <si>
    <t>Wysokość rabatu od cen katalogowych producenta [%]</t>
  </si>
  <si>
    <t>Katalog producenta</t>
  </si>
  <si>
    <t>……………</t>
  </si>
  <si>
    <t>……</t>
  </si>
  <si>
    <t>Pompa skroplin do klimatyzacji</t>
  </si>
  <si>
    <t>Montaż klimatyzatora, uruchomienie, szkolenie - dotyczy 1 szt. klimatyzatora.</t>
  </si>
  <si>
    <t>do podania wyżej w cenniku</t>
  </si>
  <si>
    <t>Wraz z ofertą załączam katalogi następujących producentów i udzielam Zamawiającemu rabatu od cen katalogowych:</t>
  </si>
  <si>
    <t>Załącznik nr 2 do RFP - Cennik urządzeń, usług i materiałów</t>
  </si>
  <si>
    <t>Dostawa, montaż, serwis urządzeń we wszystkich lokalizacjach Zamawiającego na terenie całego kraju</t>
  </si>
  <si>
    <t>Instalacja odgromowa - cena za 1 mb</t>
  </si>
  <si>
    <t>Maszt odgromowy pionowy, wysokość do 3 m - komplet z podstawą</t>
  </si>
  <si>
    <t>Maszt odgromowy pionowy, wysokość powyżej 3 m - komplet z podstawą</t>
  </si>
  <si>
    <t>Pomiary rezystancji uziemienia instalacji odgromowej budynku - 1 komplet</t>
  </si>
  <si>
    <t>[mb]</t>
  </si>
  <si>
    <t>Wartość komórki C182 do wpisania na platformie Connect w miejscu "Cena netto"</t>
  </si>
  <si>
    <t>Podstawa pod agregat typu BIG FOOT - 1 jednostka</t>
  </si>
  <si>
    <t>Podstawa pod agregat typu BIG FOOT - 3 jednostki</t>
  </si>
  <si>
    <t>Podstawa pod agregat typu BIG FOOT - 4 jednostki</t>
  </si>
  <si>
    <t>Podstawa pod agregat typu BIG FOOT - 2 jednostki</t>
  </si>
  <si>
    <t>Stawka za użycie rusztowań lub podnośnika do montażu lub demontażu urządzeń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</si>
</sst>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 CE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6"/>
      <color theme="0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ck">
        <color auto="1"/>
      </right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/>
    <xf numFmtId="0" fontId="0" fillId="4" borderId="0" xfId="0" applyFill="1"/>
    <xf numFmtId="44" fontId="0" fillId="0" borderId="0" xfId="0" applyNumberFormat="1"/>
    <xf numFmtId="44" fontId="11" fillId="8" borderId="1" xfId="0" applyNumberFormat="1" applyFont="1" applyFill="1" applyBorder="1" applyAlignment="1">
      <alignment horizontal="center" vertical="center" wrapText="1"/>
    </xf>
    <xf numFmtId="44" fontId="11" fillId="6" borderId="1" xfId="0" applyNumberFormat="1" applyFont="1" applyFill="1" applyBorder="1" applyAlignment="1">
      <alignment horizontal="center" vertical="center" wrapText="1"/>
    </xf>
    <xf numFmtId="0" fontId="12" fillId="4" borderId="0" xfId="0" applyFont="1" applyFill="1" applyAlignment="1">
      <alignment vertical="center"/>
    </xf>
    <xf numFmtId="0" fontId="0" fillId="0" borderId="0" xfId="0" applyBorder="1"/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/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9" fontId="0" fillId="3" borderId="0" xfId="2" applyFont="1" applyFill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0" xfId="1" applyFont="1" applyFill="1" applyBorder="1" applyAlignment="1">
      <alignment horizontal="center" vertical="center"/>
    </xf>
    <xf numFmtId="9" fontId="0" fillId="3" borderId="0" xfId="2" applyFont="1" applyFill="1" applyBorder="1" applyAlignment="1">
      <alignment vertical="center"/>
    </xf>
    <xf numFmtId="44" fontId="0" fillId="0" borderId="0" xfId="0" applyNumberFormat="1" applyFill="1" applyBorder="1" applyAlignment="1">
      <alignment vertical="center"/>
    </xf>
    <xf numFmtId="44" fontId="0" fillId="0" borderId="0" xfId="1" applyFont="1" applyFill="1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8" fillId="8" borderId="0" xfId="0" applyFont="1" applyFill="1" applyBorder="1" applyAlignment="1">
      <alignment horizontal="center" vertical="center"/>
    </xf>
    <xf numFmtId="44" fontId="11" fillId="8" borderId="0" xfId="0" applyNumberFormat="1" applyFont="1" applyFill="1" applyBorder="1" applyAlignment="1">
      <alignment horizontal="center" vertical="center"/>
    </xf>
    <xf numFmtId="0" fontId="8" fillId="8" borderId="0" xfId="0" quotePrefix="1" applyFont="1" applyFill="1" applyBorder="1" applyAlignment="1">
      <alignment horizontal="center" vertical="center"/>
    </xf>
    <xf numFmtId="44" fontId="8" fillId="8" borderId="0" xfId="1" quotePrefix="1" applyFont="1" applyFill="1" applyBorder="1" applyAlignment="1">
      <alignment horizontal="center" vertical="center"/>
    </xf>
    <xf numFmtId="9" fontId="8" fillId="8" borderId="0" xfId="2" quotePrefix="1" applyFont="1" applyFill="1" applyBorder="1" applyAlignment="1">
      <alignment horizontal="center" vertical="center"/>
    </xf>
    <xf numFmtId="44" fontId="11" fillId="8" borderId="0" xfId="1" applyFont="1" applyFill="1" applyBorder="1" applyAlignment="1">
      <alignment horizontal="center" vertical="center"/>
    </xf>
    <xf numFmtId="44" fontId="8" fillId="8" borderId="0" xfId="0" quotePrefix="1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44" fontId="9" fillId="3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Fill="1" applyBorder="1" applyAlignment="1">
      <alignment horizontal="center" vertical="center"/>
    </xf>
    <xf numFmtId="0" fontId="0" fillId="3" borderId="0" xfId="0" applyFill="1" applyBorder="1"/>
    <xf numFmtId="10" fontId="0" fillId="3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44" fontId="11" fillId="8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9" borderId="0" xfId="0" applyFont="1" applyFill="1" applyBorder="1" applyAlignment="1">
      <alignment horizontal="center" vertical="center" wrapText="1"/>
    </xf>
    <xf numFmtId="44" fontId="9" fillId="0" borderId="0" xfId="0" applyNumberFormat="1" applyFont="1" applyFill="1" applyBorder="1" applyAlignment="1">
      <alignment horizontal="left" vertical="center" wrapText="1"/>
    </xf>
    <xf numFmtId="44" fontId="8" fillId="8" borderId="2" xfId="0" quotePrefix="1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/>
    </xf>
    <xf numFmtId="44" fontId="13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9" fillId="3" borderId="3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vertical="center"/>
    </xf>
    <xf numFmtId="0" fontId="14" fillId="7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53">
    <dxf>
      <alignment horizontal="center" vertical="center" textRotation="0" wrapText="0" indent="0" justifyLastLine="0" shrinkToFit="0" readingOrder="0"/>
    </dxf>
    <dxf>
      <border outline="0">
        <top style="hair">
          <color indexed="64"/>
        </top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numFmt numFmtId="34" formatCode="_-* #,##0.00\ &quot;zł&quot;_-;\-* #,##0.00\ &quot;zł&quot;_-;_-* &quot;-&quot;??\ &quot;zł&quot;_-;_-@_-"/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4" formatCode="_-* #,##0.00\ &quot;zł&quot;_-;\-* #,##0.00\ &quot;zł&quot;_-;_-* &quot;-&quot;??\ &quot;zł&quot;_-;_-@_-"/>
    </dxf>
    <dxf>
      <border outline="0">
        <top style="hair">
          <color indexed="64"/>
        </top>
        <bottom style="hair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numFmt numFmtId="34" formatCode="_-* #,##0.00\ &quot;zł&quot;_-;\-* #,##0.00\ &quot;zł&quot;_-;_-* &quot;-&quot;??\ &quot;zł&quot;_-;_-@_-"/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000000"/>
      </font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</dxf>
    <dxf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numFmt numFmtId="34" formatCode="_-* #,##0.00\ &quot;zł&quot;_-;\-* #,##0.00\ &quot;zł&quot;_-;_-* &quot;-&quot;??\ &quot;zł&quot;_-;_-@_-"/>
    </dxf>
    <dxf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</dxf>
    <dxf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</dxf>
    <dxf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  <border diagonalUp="0" diagonalDown="0">
        <left style="thick">
          <color auto="1"/>
        </left>
        <right/>
        <top/>
        <bottom/>
        <vertical/>
        <horizontal/>
      </border>
    </dxf>
    <dxf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numFmt numFmtId="34" formatCode="_-* #,##0.00\ &quot;zł&quot;_-;\-* #,##0.00\ &quot;zł&quot;_-;_-* &quot;-&quot;??\ &quot;zł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alignment horizontal="center" vertical="center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Tabela14" displayName="Tabela14" ref="A7:O41" totalsRowShown="0" headerRowDxfId="52" headerRowBorderDxfId="51" tableBorderDxfId="50">
  <autoFilter ref="A7:O41"/>
  <tableColumns count="15">
    <tableColumn id="1" name="L.p." dataDxfId="49"/>
    <tableColumn id="2" name="Rodzaj urządzenia" dataDxfId="48"/>
    <tableColumn id="3" name="Moc urządzenia" dataDxfId="47"/>
    <tableColumn id="4" name="Cena katalogowa urządzenia KLASY PREMIUM_x000a_[PLN netto]" dataDxfId="46" dataCellStyle="Walutowy"/>
    <tableColumn id="5" name="Rabat od ceny katalogowej dla urządzenia KLASY PREMIUM_x000a_[%]" dataDxfId="45" dataCellStyle="Procentowy"/>
    <tableColumn id="6" name="Cena urzędzenia KLASY PREMIUM po rabacie_x000a_[PLN netto]" dataDxfId="44">
      <calculatedColumnFormula>D8-D8*E8</calculatedColumnFormula>
    </tableColumn>
    <tableColumn id="7" name="Cena montażu, podłączenia, uruchomienia, przeszkolenia z obsługi_x000a_[PLN netto]" dataDxfId="43" dataCellStyle="Walutowy"/>
    <tableColumn id="8" name="Cena urządzenia KLASY PREMIUM z montażem_x000a_[PLN netto]" dataDxfId="42" dataCellStyle="Walutowy">
      <calculatedColumnFormula>#REF!+#REF!</calculatedColumnFormula>
    </tableColumn>
    <tableColumn id="9" name="Oferowany/i producent/ci/model/e urządzeń KLASY PREMIUM" dataDxfId="41"/>
    <tableColumn id="10" name="Cena katalogowa urządzenia KLASY STANDARD/ EKONOMICZNEJ_x000a_[PLN netto]" dataDxfId="40" dataCellStyle="Walutowy"/>
    <tableColumn id="11" name="Rabat od ceny katalogowej dla urządzenia KLASY STANDARD/ EKONOMICZNEJ_x000a_[%]" dataDxfId="39" dataCellStyle="Procentowy"/>
    <tableColumn id="12" name="Cena urzędzenia KLASY STANDARD/EKONOMICZNEJ po rabacie_x000a_[PLN netto]" dataDxfId="38">
      <calculatedColumnFormula>J8-J8*K8</calculatedColumnFormula>
    </tableColumn>
    <tableColumn id="13" name="Cena montażu, podłączenia, uruchomienia, przeszkolenia z obsługi_x000a_[PLN netto]2" dataDxfId="37" dataCellStyle="Walutowy"/>
    <tableColumn id="14" name="Cena urządzenia KLASY STANDARD/EKONOMICZNEJ z montażem_x000a_[PLN netto]" dataDxfId="36" dataCellStyle="Walutowy">
      <calculatedColumnFormula>#REF!+#REF!</calculatedColumnFormula>
    </tableColumn>
    <tableColumn id="15" name="Oferowany/i producent/ci/model/e urządzeń KLASY STANDARD/EKONOMICZNEJ" dataDxfId="3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5" name="Tabela15" displayName="Tabela15" ref="A43:I88" totalsRowShown="0" headerRowDxfId="34">
  <autoFilter ref="A43:I88"/>
  <tableColumns count="9">
    <tableColumn id="1" name="L.p." dataDxfId="33"/>
    <tableColumn id="2" name="Centrala wentylacyjna z odzyskiem ciepła Nawiewno/wywiewna" dataDxfId="32"/>
    <tableColumn id="3" name="Wydajność nominalna" dataDxfId="31"/>
    <tableColumn id="4" name="Cena katalogowa urządzenia_x000a_[PLN netto]" dataDxfId="30"/>
    <tableColumn id="5" name="Rabat od ceny katalogowej_x000a_[%]" dataDxfId="29"/>
    <tableColumn id="6" name="Cena urzędzenia po rabacie_x000a_[PLN netto]" dataDxfId="28">
      <calculatedColumnFormula>D44-D44*E44</calculatedColumnFormula>
    </tableColumn>
    <tableColumn id="7" name="Cena montażu, uruchomienia, przeszkolenia z obsługi_x000a_[PLN netto]" dataDxfId="27"/>
    <tableColumn id="8" name="Cena urządzenia z montażem_x000a_[PLN netto]" dataDxfId="26" dataCellStyle="Walutowy">
      <calculatedColumnFormula>Tabela15[[#This Row],[Cena urzędzenia po rabacie
'[PLN netto']]]+Tabela15[[#This Row],[Cena montażu, uruchomienia, przeszkolenia z obsługi
'[PLN netto']]]</calculatedColumnFormula>
    </tableColumn>
    <tableColumn id="9" name="Oferowany/i producent/ci/model/e" dataDxfId="2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6" name="Tabela16" displayName="Tabela16" ref="A91:I98" totalsRowShown="0" headerRowDxfId="24">
  <autoFilter ref="A91:I98"/>
  <tableColumns count="9">
    <tableColumn id="1" name="L.p." dataDxfId="23"/>
    <tableColumn id="2" name="Kurtyny powietrzne"/>
    <tableColumn id="3" name="wymiar" dataDxfId="22"/>
    <tableColumn id="4" name="Cena katalogowa urządzenia_x000a_[PLN netto]" dataDxfId="21"/>
    <tableColumn id="5" name="Rabat od ceny katalogowej_x000a_[%]" dataDxfId="20"/>
    <tableColumn id="6" name="Cena urzędzenia po rabacie_x000a_[PLN netto]" dataDxfId="19">
      <calculatedColumnFormula>D92-D92*E92</calculatedColumnFormula>
    </tableColumn>
    <tableColumn id="7" name="Cena montażu, podłączenia nagrzewnicy przewodem elastycznym systemowym, uruchomienia, przeszkolenia z obsługi_x000a_[PLN netto]" dataDxfId="18"/>
    <tableColumn id="8" name="Cena urządzenia z montażem_x000a_[PLN netto]" dataDxfId="17" dataCellStyle="Walutowy">
      <calculatedColumnFormula>Tabela16[[#This Row],[Cena urzędzenia po rabacie
'[PLN netto']]]+Tabela16[[#This Row],[Cena montażu, podłączenia nagrzewnicy przewodem elastycznym systemowym, uruchomienia, przeszkolenia z obsługi
'[PLN netto']]]</calculatedColumnFormula>
    </tableColumn>
    <tableColumn id="9" name="Oferowany/i producent/ci/model/e" dataDxfId="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7" name="Tabela418" displayName="Tabela418" ref="A100:D139" totalsRowShown="0" headerRowDxfId="15">
  <autoFilter ref="A100:D139"/>
  <tableColumns count="4">
    <tableColumn id="1" name="L.p." dataDxfId="14"/>
    <tableColumn id="2" name="Wentylacja Mechniczna wywiewna." dataDxfId="13"/>
    <tableColumn id="3" name="jednostka miary" dataDxfId="12"/>
    <tableColumn id="4" name="Cena [PLN netto]" dataDxfId="1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8" name="Tabela519" displayName="Tabela519" ref="A145:D169" totalsRowShown="0" headerRowDxfId="10">
  <autoFilter ref="A145:D169"/>
  <tableColumns count="4">
    <tableColumn id="1" name="L.p." dataDxfId="9"/>
    <tableColumn id="2" name="Usługi i materiały pomocnicze"/>
    <tableColumn id="3" name="Jednostka" dataDxfId="8"/>
    <tableColumn id="4" name="Cena netto_x000a_[PLN netto]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9" name="Tabela19" displayName="Tabela19" ref="B172:C181" totalsRowShown="0" headerRowDxfId="7" headerRowBorderDxfId="6" tableBorderDxfId="5">
  <autoFilter ref="B172:C181"/>
  <tableColumns count="2">
    <tableColumn id="1" name="PODSUMOWANIE"/>
    <tableColumn id="2" name="Wartość _x000a_[PLN netto]" dataDxfId="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6" name="Tabela6" displayName="Tabela6" ref="A187:C190" totalsRowShown="0" headerRowDxfId="3" headerRowBorderDxfId="2" tableBorderDxfId="1">
  <autoFilter ref="A187:C190"/>
  <tableColumns count="3">
    <tableColumn id="1" name="L.p." dataDxfId="0"/>
    <tableColumn id="2" name="Katalog producenta"/>
    <tableColumn id="3" name="Wysokość rabatu od cen katalogowych producenta [%]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0"/>
  <sheetViews>
    <sheetView tabSelected="1" topLeftCell="A156" zoomScale="90" zoomScaleNormal="90" workbookViewId="0">
      <pane xSplit="3" topLeftCell="D1" activePane="topRight" state="frozen"/>
      <selection pane="topRight" activeCell="B161" sqref="B161"/>
    </sheetView>
  </sheetViews>
  <sheetFormatPr defaultRowHeight="14.4" x14ac:dyDescent="0.3"/>
  <cols>
    <col min="1" max="1" width="8.109375" customWidth="1"/>
    <col min="2" max="2" width="56.6640625" customWidth="1"/>
    <col min="3" max="3" width="18.21875" customWidth="1"/>
    <col min="4" max="4" width="18.77734375" customWidth="1"/>
    <col min="5" max="5" width="13.33203125" customWidth="1"/>
    <col min="6" max="6" width="20.88671875" customWidth="1"/>
    <col min="7" max="7" width="17.77734375" customWidth="1"/>
    <col min="8" max="8" width="22.44140625" customWidth="1"/>
    <col min="9" max="9" width="42.6640625" customWidth="1"/>
    <col min="10" max="10" width="21" customWidth="1"/>
    <col min="11" max="11" width="17.5546875" customWidth="1"/>
    <col min="12" max="12" width="25" customWidth="1"/>
    <col min="13" max="13" width="14.33203125" customWidth="1"/>
    <col min="14" max="14" width="19.77734375" customWidth="1"/>
    <col min="15" max="15" width="45" customWidth="1"/>
  </cols>
  <sheetData>
    <row r="1" spans="1:15" x14ac:dyDescent="0.3">
      <c r="A1" t="s">
        <v>114</v>
      </c>
    </row>
    <row r="3" spans="1:15" x14ac:dyDescent="0.3">
      <c r="A3" t="s">
        <v>193</v>
      </c>
      <c r="D3" s="1" t="s">
        <v>113</v>
      </c>
    </row>
    <row r="5" spans="1:15" x14ac:dyDescent="0.3">
      <c r="A5" s="7"/>
      <c r="B5" s="52" t="s">
        <v>133</v>
      </c>
      <c r="C5" s="52"/>
      <c r="D5" s="8" t="s">
        <v>132</v>
      </c>
      <c r="E5" s="9"/>
      <c r="F5" s="9"/>
      <c r="G5" s="9" t="s">
        <v>142</v>
      </c>
      <c r="H5" s="9"/>
      <c r="I5" s="9"/>
      <c r="J5" s="9"/>
      <c r="K5" s="9"/>
      <c r="L5" s="9"/>
      <c r="M5" s="9"/>
      <c r="N5" s="9"/>
      <c r="O5" s="9"/>
    </row>
    <row r="6" spans="1:15" x14ac:dyDescent="0.3">
      <c r="A6" s="53"/>
      <c r="B6" s="53"/>
      <c r="C6" s="53"/>
      <c r="D6" s="53" t="s">
        <v>125</v>
      </c>
      <c r="E6" s="53"/>
      <c r="F6" s="53"/>
      <c r="G6" s="53"/>
      <c r="H6" s="53"/>
      <c r="I6" s="53"/>
      <c r="J6" s="54" t="s">
        <v>126</v>
      </c>
      <c r="K6" s="53"/>
      <c r="L6" s="53"/>
      <c r="M6" s="53"/>
      <c r="N6" s="53"/>
      <c r="O6" s="53"/>
    </row>
    <row r="7" spans="1:15" ht="86.4" x14ac:dyDescent="0.3">
      <c r="A7" s="10" t="s">
        <v>100</v>
      </c>
      <c r="B7" s="10" t="s">
        <v>99</v>
      </c>
      <c r="C7" s="11" t="s">
        <v>124</v>
      </c>
      <c r="D7" s="12" t="s">
        <v>128</v>
      </c>
      <c r="E7" s="12" t="s">
        <v>158</v>
      </c>
      <c r="F7" s="12" t="s">
        <v>140</v>
      </c>
      <c r="G7" s="12" t="s">
        <v>122</v>
      </c>
      <c r="H7" s="12" t="s">
        <v>129</v>
      </c>
      <c r="I7" s="49" t="s">
        <v>130</v>
      </c>
      <c r="J7" s="11" t="s">
        <v>166</v>
      </c>
      <c r="K7" s="11" t="s">
        <v>167</v>
      </c>
      <c r="L7" s="11" t="s">
        <v>141</v>
      </c>
      <c r="M7" s="11" t="s">
        <v>127</v>
      </c>
      <c r="N7" s="11" t="s">
        <v>168</v>
      </c>
      <c r="O7" s="11" t="s">
        <v>131</v>
      </c>
    </row>
    <row r="8" spans="1:15" x14ac:dyDescent="0.3">
      <c r="A8" s="13">
        <v>1</v>
      </c>
      <c r="B8" s="7" t="s">
        <v>98</v>
      </c>
      <c r="C8" s="13" t="s">
        <v>0</v>
      </c>
      <c r="D8" s="31">
        <v>0</v>
      </c>
      <c r="E8" s="14"/>
      <c r="F8" s="15">
        <f>D8-D8*E8</f>
        <v>0</v>
      </c>
      <c r="G8" s="31">
        <v>0</v>
      </c>
      <c r="H8" s="16">
        <f>Tabela14[[#This Row],[Cena urzędzenia KLASY PREMIUM po rabacie
'[PLN netto']]]+Tabela14[[#This Row],[Cena montażu, podłączenia, uruchomienia, przeszkolenia z obsługi
'[PLN netto']]]</f>
        <v>0</v>
      </c>
      <c r="I8" s="50"/>
      <c r="J8" s="31">
        <v>0</v>
      </c>
      <c r="K8" s="17"/>
      <c r="L8" s="18">
        <f>J8-J8*K8</f>
        <v>0</v>
      </c>
      <c r="M8" s="31">
        <v>0</v>
      </c>
      <c r="N8" s="19">
        <f>Tabela14[[#This Row],[Cena urzędzenia KLASY STANDARD/EKONOMICZNEJ po rabacie
'[PLN netto']]]+Tabela14[[#This Row],[Cena montażu, podłączenia, uruchomienia, przeszkolenia z obsługi
'[PLN netto']2]]</f>
        <v>0</v>
      </c>
      <c r="O8" s="8"/>
    </row>
    <row r="9" spans="1:15" x14ac:dyDescent="0.3">
      <c r="A9" s="13">
        <v>2</v>
      </c>
      <c r="B9" s="7" t="s">
        <v>98</v>
      </c>
      <c r="C9" s="13" t="s">
        <v>120</v>
      </c>
      <c r="D9" s="31">
        <v>0</v>
      </c>
      <c r="E9" s="14"/>
      <c r="F9" s="15">
        <f t="shared" ref="F9:F40" si="0">D9-D9*E9</f>
        <v>0</v>
      </c>
      <c r="G9" s="31">
        <v>0</v>
      </c>
      <c r="H9" s="16">
        <f>Tabela14[[#This Row],[Cena urzędzenia KLASY PREMIUM po rabacie
'[PLN netto']]]+Tabela14[[#This Row],[Cena montażu, podłączenia, uruchomienia, przeszkolenia z obsługi
'[PLN netto']]]</f>
        <v>0</v>
      </c>
      <c r="I9" s="50"/>
      <c r="J9" s="31">
        <v>0</v>
      </c>
      <c r="K9" s="17"/>
      <c r="L9" s="18">
        <f t="shared" ref="L9:L40" si="1">J9-J9*K9</f>
        <v>0</v>
      </c>
      <c r="M9" s="31">
        <v>0</v>
      </c>
      <c r="N9" s="19">
        <f>Tabela14[[#This Row],[Cena urzędzenia KLASY STANDARD/EKONOMICZNEJ po rabacie
'[PLN netto']]]+Tabela14[[#This Row],[Cena montażu, podłączenia, uruchomienia, przeszkolenia z obsługi
'[PLN netto']2]]</f>
        <v>0</v>
      </c>
      <c r="O9" s="8"/>
    </row>
    <row r="10" spans="1:15" x14ac:dyDescent="0.3">
      <c r="A10" s="13">
        <v>3</v>
      </c>
      <c r="B10" s="7" t="s">
        <v>98</v>
      </c>
      <c r="C10" s="13" t="s">
        <v>1</v>
      </c>
      <c r="D10" s="31">
        <v>0</v>
      </c>
      <c r="E10" s="14"/>
      <c r="F10" s="15">
        <f t="shared" si="0"/>
        <v>0</v>
      </c>
      <c r="G10" s="31">
        <v>0</v>
      </c>
      <c r="H10" s="16">
        <f>Tabela14[[#This Row],[Cena urzędzenia KLASY PREMIUM po rabacie
'[PLN netto']]]+Tabela14[[#This Row],[Cena montażu, podłączenia, uruchomienia, przeszkolenia z obsługi
'[PLN netto']]]</f>
        <v>0</v>
      </c>
      <c r="I10" s="50"/>
      <c r="J10" s="31">
        <v>0</v>
      </c>
      <c r="K10" s="17"/>
      <c r="L10" s="18">
        <f t="shared" si="1"/>
        <v>0</v>
      </c>
      <c r="M10" s="31">
        <v>0</v>
      </c>
      <c r="N10" s="19">
        <f>Tabela14[[#This Row],[Cena urzędzenia KLASY STANDARD/EKONOMICZNEJ po rabacie
'[PLN netto']]]+Tabela14[[#This Row],[Cena montażu, podłączenia, uruchomienia, przeszkolenia z obsługi
'[PLN netto']2]]</f>
        <v>0</v>
      </c>
      <c r="O10" s="8"/>
    </row>
    <row r="11" spans="1:15" x14ac:dyDescent="0.3">
      <c r="A11" s="13">
        <v>4</v>
      </c>
      <c r="B11" s="7" t="s">
        <v>98</v>
      </c>
      <c r="C11" s="13" t="s">
        <v>2</v>
      </c>
      <c r="D11" s="31">
        <v>0</v>
      </c>
      <c r="E11" s="14"/>
      <c r="F11" s="15">
        <f t="shared" si="0"/>
        <v>0</v>
      </c>
      <c r="G11" s="31">
        <v>0</v>
      </c>
      <c r="H11" s="16">
        <f>Tabela14[[#This Row],[Cena urzędzenia KLASY PREMIUM po rabacie
'[PLN netto']]]+Tabela14[[#This Row],[Cena montażu, podłączenia, uruchomienia, przeszkolenia z obsługi
'[PLN netto']]]</f>
        <v>0</v>
      </c>
      <c r="I11" s="50"/>
      <c r="J11" s="31">
        <v>0</v>
      </c>
      <c r="K11" s="17"/>
      <c r="L11" s="18">
        <f t="shared" si="1"/>
        <v>0</v>
      </c>
      <c r="M11" s="31">
        <v>0</v>
      </c>
      <c r="N11" s="19">
        <f>Tabela14[[#This Row],[Cena urzędzenia KLASY STANDARD/EKONOMICZNEJ po rabacie
'[PLN netto']]]+Tabela14[[#This Row],[Cena montażu, podłączenia, uruchomienia, przeszkolenia z obsługi
'[PLN netto']2]]</f>
        <v>0</v>
      </c>
      <c r="O11" s="8"/>
    </row>
    <row r="12" spans="1:15" x14ac:dyDescent="0.3">
      <c r="A12" s="13">
        <v>5</v>
      </c>
      <c r="B12" s="7" t="s">
        <v>98</v>
      </c>
      <c r="C12" s="13" t="s">
        <v>3</v>
      </c>
      <c r="D12" s="31">
        <v>0</v>
      </c>
      <c r="E12" s="14"/>
      <c r="F12" s="15">
        <f t="shared" si="0"/>
        <v>0</v>
      </c>
      <c r="G12" s="31">
        <v>0</v>
      </c>
      <c r="H12" s="16">
        <f>Tabela14[[#This Row],[Cena urzędzenia KLASY PREMIUM po rabacie
'[PLN netto']]]+Tabela14[[#This Row],[Cena montażu, podłączenia, uruchomienia, przeszkolenia z obsługi
'[PLN netto']]]</f>
        <v>0</v>
      </c>
      <c r="I12" s="50"/>
      <c r="J12" s="31">
        <v>0</v>
      </c>
      <c r="K12" s="17"/>
      <c r="L12" s="18">
        <f t="shared" si="1"/>
        <v>0</v>
      </c>
      <c r="M12" s="31">
        <v>0</v>
      </c>
      <c r="N12" s="19">
        <f>Tabela14[[#This Row],[Cena urzędzenia KLASY STANDARD/EKONOMICZNEJ po rabacie
'[PLN netto']]]+Tabela14[[#This Row],[Cena montażu, podłączenia, uruchomienia, przeszkolenia z obsługi
'[PLN netto']2]]</f>
        <v>0</v>
      </c>
      <c r="O12" s="8"/>
    </row>
    <row r="13" spans="1:15" x14ac:dyDescent="0.3">
      <c r="A13" s="13">
        <v>6</v>
      </c>
      <c r="B13" s="7" t="s">
        <v>119</v>
      </c>
      <c r="C13" s="13" t="s">
        <v>0</v>
      </c>
      <c r="D13" s="31">
        <v>0</v>
      </c>
      <c r="E13" s="14"/>
      <c r="F13" s="15">
        <f t="shared" si="0"/>
        <v>0</v>
      </c>
      <c r="G13" s="31">
        <v>0</v>
      </c>
      <c r="H13" s="16">
        <f>Tabela14[[#This Row],[Cena urzędzenia KLASY PREMIUM po rabacie
'[PLN netto']]]+Tabela14[[#This Row],[Cena montażu, podłączenia, uruchomienia, przeszkolenia z obsługi
'[PLN netto']]]</f>
        <v>0</v>
      </c>
      <c r="I13" s="50"/>
      <c r="J13" s="31">
        <v>0</v>
      </c>
      <c r="K13" s="17"/>
      <c r="L13" s="18">
        <f t="shared" si="1"/>
        <v>0</v>
      </c>
      <c r="M13" s="31">
        <v>0</v>
      </c>
      <c r="N13" s="19">
        <f>Tabela14[[#This Row],[Cena urzędzenia KLASY STANDARD/EKONOMICZNEJ po rabacie
'[PLN netto']]]+Tabela14[[#This Row],[Cena montażu, podłączenia, uruchomienia, przeszkolenia z obsługi
'[PLN netto']2]]</f>
        <v>0</v>
      </c>
      <c r="O13" s="8"/>
    </row>
    <row r="14" spans="1:15" x14ac:dyDescent="0.3">
      <c r="A14" s="13">
        <v>7</v>
      </c>
      <c r="B14" s="7" t="s">
        <v>119</v>
      </c>
      <c r="C14" s="13" t="s">
        <v>4</v>
      </c>
      <c r="D14" s="31">
        <v>0</v>
      </c>
      <c r="E14" s="14"/>
      <c r="F14" s="15">
        <f t="shared" si="0"/>
        <v>0</v>
      </c>
      <c r="G14" s="31">
        <v>0</v>
      </c>
      <c r="H14" s="16">
        <f>Tabela14[[#This Row],[Cena urzędzenia KLASY PREMIUM po rabacie
'[PLN netto']]]+Tabela14[[#This Row],[Cena montażu, podłączenia, uruchomienia, przeszkolenia z obsługi
'[PLN netto']]]</f>
        <v>0</v>
      </c>
      <c r="I14" s="50"/>
      <c r="J14" s="31">
        <v>0</v>
      </c>
      <c r="K14" s="17"/>
      <c r="L14" s="18">
        <f t="shared" si="1"/>
        <v>0</v>
      </c>
      <c r="M14" s="31">
        <v>0</v>
      </c>
      <c r="N14" s="19">
        <f>Tabela14[[#This Row],[Cena urzędzenia KLASY STANDARD/EKONOMICZNEJ po rabacie
'[PLN netto']]]+Tabela14[[#This Row],[Cena montażu, podłączenia, uruchomienia, przeszkolenia z obsługi
'[PLN netto']2]]</f>
        <v>0</v>
      </c>
      <c r="O14" s="8"/>
    </row>
    <row r="15" spans="1:15" x14ac:dyDescent="0.3">
      <c r="A15" s="13">
        <v>8</v>
      </c>
      <c r="B15" s="7" t="s">
        <v>119</v>
      </c>
      <c r="C15" s="13" t="s">
        <v>2</v>
      </c>
      <c r="D15" s="31">
        <v>0</v>
      </c>
      <c r="E15" s="14"/>
      <c r="F15" s="15">
        <f t="shared" si="0"/>
        <v>0</v>
      </c>
      <c r="G15" s="31">
        <v>0</v>
      </c>
      <c r="H15" s="16">
        <f>Tabela14[[#This Row],[Cena urzędzenia KLASY PREMIUM po rabacie
'[PLN netto']]]+Tabela14[[#This Row],[Cena montażu, podłączenia, uruchomienia, przeszkolenia z obsługi
'[PLN netto']]]</f>
        <v>0</v>
      </c>
      <c r="I15" s="50"/>
      <c r="J15" s="31">
        <v>0</v>
      </c>
      <c r="K15" s="17"/>
      <c r="L15" s="18">
        <f t="shared" si="1"/>
        <v>0</v>
      </c>
      <c r="M15" s="31">
        <v>0</v>
      </c>
      <c r="N15" s="19">
        <f>Tabela14[[#This Row],[Cena urzędzenia KLASY STANDARD/EKONOMICZNEJ po rabacie
'[PLN netto']]]+Tabela14[[#This Row],[Cena montażu, podłączenia, uruchomienia, przeszkolenia z obsługi
'[PLN netto']2]]</f>
        <v>0</v>
      </c>
      <c r="O15" s="8"/>
    </row>
    <row r="16" spans="1:15" x14ac:dyDescent="0.3">
      <c r="A16" s="13">
        <v>9</v>
      </c>
      <c r="B16" s="7" t="s">
        <v>119</v>
      </c>
      <c r="C16" s="13" t="s">
        <v>3</v>
      </c>
      <c r="D16" s="31">
        <v>0</v>
      </c>
      <c r="E16" s="14"/>
      <c r="F16" s="15">
        <f t="shared" si="0"/>
        <v>0</v>
      </c>
      <c r="G16" s="31">
        <v>0</v>
      </c>
      <c r="H16" s="16">
        <f>Tabela14[[#This Row],[Cena urzędzenia KLASY PREMIUM po rabacie
'[PLN netto']]]+Tabela14[[#This Row],[Cena montażu, podłączenia, uruchomienia, przeszkolenia z obsługi
'[PLN netto']]]</f>
        <v>0</v>
      </c>
      <c r="I16" s="50"/>
      <c r="J16" s="31">
        <v>0</v>
      </c>
      <c r="K16" s="17"/>
      <c r="L16" s="18">
        <f t="shared" si="1"/>
        <v>0</v>
      </c>
      <c r="M16" s="31">
        <v>0</v>
      </c>
      <c r="N16" s="19">
        <f>Tabela14[[#This Row],[Cena urzędzenia KLASY STANDARD/EKONOMICZNEJ po rabacie
'[PLN netto']]]+Tabela14[[#This Row],[Cena montażu, podłączenia, uruchomienia, przeszkolenia z obsługi
'[PLN netto']2]]</f>
        <v>0</v>
      </c>
      <c r="O16" s="8"/>
    </row>
    <row r="17" spans="1:15" x14ac:dyDescent="0.3">
      <c r="A17" s="13">
        <v>10</v>
      </c>
      <c r="B17" s="7" t="s">
        <v>119</v>
      </c>
      <c r="C17" s="13" t="s">
        <v>5</v>
      </c>
      <c r="D17" s="31">
        <v>0</v>
      </c>
      <c r="E17" s="14"/>
      <c r="F17" s="15">
        <f t="shared" si="0"/>
        <v>0</v>
      </c>
      <c r="G17" s="31">
        <v>0</v>
      </c>
      <c r="H17" s="16">
        <f>Tabela14[[#This Row],[Cena urzędzenia KLASY PREMIUM po rabacie
'[PLN netto']]]+Tabela14[[#This Row],[Cena montażu, podłączenia, uruchomienia, przeszkolenia z obsługi
'[PLN netto']]]</f>
        <v>0</v>
      </c>
      <c r="I17" s="50"/>
      <c r="J17" s="31">
        <v>0</v>
      </c>
      <c r="K17" s="17"/>
      <c r="L17" s="18">
        <f t="shared" si="1"/>
        <v>0</v>
      </c>
      <c r="M17" s="31">
        <v>0</v>
      </c>
      <c r="N17" s="19">
        <f>Tabela14[[#This Row],[Cena urzędzenia KLASY STANDARD/EKONOMICZNEJ po rabacie
'[PLN netto']]]+Tabela14[[#This Row],[Cena montażu, podłączenia, uruchomienia, przeszkolenia z obsługi
'[PLN netto']2]]</f>
        <v>0</v>
      </c>
      <c r="O17" s="8"/>
    </row>
    <row r="18" spans="1:15" x14ac:dyDescent="0.3">
      <c r="A18" s="13">
        <v>11</v>
      </c>
      <c r="B18" s="7" t="s">
        <v>119</v>
      </c>
      <c r="C18" s="13" t="s">
        <v>6</v>
      </c>
      <c r="D18" s="31">
        <v>0</v>
      </c>
      <c r="E18" s="14"/>
      <c r="F18" s="15">
        <f t="shared" si="0"/>
        <v>0</v>
      </c>
      <c r="G18" s="31">
        <v>0</v>
      </c>
      <c r="H18" s="16">
        <f>Tabela14[[#This Row],[Cena urzędzenia KLASY PREMIUM po rabacie
'[PLN netto']]]+Tabela14[[#This Row],[Cena montażu, podłączenia, uruchomienia, przeszkolenia z obsługi
'[PLN netto']]]</f>
        <v>0</v>
      </c>
      <c r="I18" s="50"/>
      <c r="J18" s="31">
        <v>0</v>
      </c>
      <c r="K18" s="17"/>
      <c r="L18" s="18">
        <f t="shared" si="1"/>
        <v>0</v>
      </c>
      <c r="M18" s="31">
        <v>0</v>
      </c>
      <c r="N18" s="19">
        <f>Tabela14[[#This Row],[Cena urzędzenia KLASY STANDARD/EKONOMICZNEJ po rabacie
'[PLN netto']]]+Tabela14[[#This Row],[Cena montażu, podłączenia, uruchomienia, przeszkolenia z obsługi
'[PLN netto']2]]</f>
        <v>0</v>
      </c>
      <c r="O18" s="8"/>
    </row>
    <row r="19" spans="1:15" x14ac:dyDescent="0.3">
      <c r="A19" s="13">
        <v>12</v>
      </c>
      <c r="B19" s="7" t="s">
        <v>119</v>
      </c>
      <c r="C19" s="13" t="s">
        <v>7</v>
      </c>
      <c r="D19" s="31">
        <v>0</v>
      </c>
      <c r="E19" s="14"/>
      <c r="F19" s="15">
        <f t="shared" si="0"/>
        <v>0</v>
      </c>
      <c r="G19" s="31">
        <v>0</v>
      </c>
      <c r="H19" s="16">
        <f>Tabela14[[#This Row],[Cena urzędzenia KLASY PREMIUM po rabacie
'[PLN netto']]]+Tabela14[[#This Row],[Cena montażu, podłączenia, uruchomienia, przeszkolenia z obsługi
'[PLN netto']]]</f>
        <v>0</v>
      </c>
      <c r="I19" s="50"/>
      <c r="J19" s="31">
        <v>0</v>
      </c>
      <c r="K19" s="17"/>
      <c r="L19" s="18">
        <f t="shared" si="1"/>
        <v>0</v>
      </c>
      <c r="M19" s="31">
        <v>0</v>
      </c>
      <c r="N19" s="19">
        <f>Tabela14[[#This Row],[Cena urzędzenia KLASY STANDARD/EKONOMICZNEJ po rabacie
'[PLN netto']]]+Tabela14[[#This Row],[Cena montażu, podłączenia, uruchomienia, przeszkolenia z obsługi
'[PLN netto']2]]</f>
        <v>0</v>
      </c>
      <c r="O19" s="8"/>
    </row>
    <row r="20" spans="1:15" ht="28.8" x14ac:dyDescent="0.3">
      <c r="A20" s="13">
        <v>13</v>
      </c>
      <c r="B20" s="20" t="s">
        <v>103</v>
      </c>
      <c r="C20" s="13" t="s">
        <v>8</v>
      </c>
      <c r="D20" s="31">
        <v>0</v>
      </c>
      <c r="E20" s="14"/>
      <c r="F20" s="15">
        <f t="shared" si="0"/>
        <v>0</v>
      </c>
      <c r="G20" s="31">
        <v>0</v>
      </c>
      <c r="H20" s="16">
        <f>Tabela14[[#This Row],[Cena urzędzenia KLASY PREMIUM po rabacie
'[PLN netto']]]+Tabela14[[#This Row],[Cena montażu, podłączenia, uruchomienia, przeszkolenia z obsługi
'[PLN netto']]]</f>
        <v>0</v>
      </c>
      <c r="I20" s="50"/>
      <c r="J20" s="31">
        <v>0</v>
      </c>
      <c r="K20" s="17"/>
      <c r="L20" s="18">
        <f t="shared" si="1"/>
        <v>0</v>
      </c>
      <c r="M20" s="31">
        <v>0</v>
      </c>
      <c r="N20" s="19">
        <f>Tabela14[[#This Row],[Cena urzędzenia KLASY STANDARD/EKONOMICZNEJ po rabacie
'[PLN netto']]]+Tabela14[[#This Row],[Cena montażu, podłączenia, uruchomienia, przeszkolenia z obsługi
'[PLN netto']2]]</f>
        <v>0</v>
      </c>
      <c r="O20" s="8"/>
    </row>
    <row r="21" spans="1:15" ht="28.8" x14ac:dyDescent="0.3">
      <c r="A21" s="13">
        <v>14</v>
      </c>
      <c r="B21" s="20" t="s">
        <v>103</v>
      </c>
      <c r="C21" s="13" t="s">
        <v>3</v>
      </c>
      <c r="D21" s="31">
        <v>0</v>
      </c>
      <c r="E21" s="14"/>
      <c r="F21" s="15">
        <f t="shared" si="0"/>
        <v>0</v>
      </c>
      <c r="G21" s="31">
        <v>0</v>
      </c>
      <c r="H21" s="16">
        <f>Tabela14[[#This Row],[Cena urzędzenia KLASY PREMIUM po rabacie
'[PLN netto']]]+Tabela14[[#This Row],[Cena montażu, podłączenia, uruchomienia, przeszkolenia z obsługi
'[PLN netto']]]</f>
        <v>0</v>
      </c>
      <c r="I21" s="50"/>
      <c r="J21" s="31">
        <v>0</v>
      </c>
      <c r="K21" s="17"/>
      <c r="L21" s="18">
        <f t="shared" si="1"/>
        <v>0</v>
      </c>
      <c r="M21" s="31">
        <v>0</v>
      </c>
      <c r="N21" s="19">
        <f>Tabela14[[#This Row],[Cena urzędzenia KLASY STANDARD/EKONOMICZNEJ po rabacie
'[PLN netto']]]+Tabela14[[#This Row],[Cena montażu, podłączenia, uruchomienia, przeszkolenia z obsługi
'[PLN netto']2]]</f>
        <v>0</v>
      </c>
      <c r="O21" s="8"/>
    </row>
    <row r="22" spans="1:15" ht="28.8" x14ac:dyDescent="0.3">
      <c r="A22" s="13">
        <v>15</v>
      </c>
      <c r="B22" s="20" t="s">
        <v>103</v>
      </c>
      <c r="C22" s="13" t="s">
        <v>6</v>
      </c>
      <c r="D22" s="31">
        <v>0</v>
      </c>
      <c r="E22" s="14"/>
      <c r="F22" s="15">
        <f t="shared" si="0"/>
        <v>0</v>
      </c>
      <c r="G22" s="31">
        <v>0</v>
      </c>
      <c r="H22" s="16">
        <f>Tabela14[[#This Row],[Cena urzędzenia KLASY PREMIUM po rabacie
'[PLN netto']]]+Tabela14[[#This Row],[Cena montażu, podłączenia, uruchomienia, przeszkolenia z obsługi
'[PLN netto']]]</f>
        <v>0</v>
      </c>
      <c r="I22" s="50"/>
      <c r="J22" s="31">
        <v>0</v>
      </c>
      <c r="K22" s="17"/>
      <c r="L22" s="18">
        <f t="shared" si="1"/>
        <v>0</v>
      </c>
      <c r="M22" s="31">
        <v>0</v>
      </c>
      <c r="N22" s="19">
        <f>Tabela14[[#This Row],[Cena urzędzenia KLASY STANDARD/EKONOMICZNEJ po rabacie
'[PLN netto']]]+Tabela14[[#This Row],[Cena montażu, podłączenia, uruchomienia, przeszkolenia z obsługi
'[PLN netto']2]]</f>
        <v>0</v>
      </c>
      <c r="O22" s="8"/>
    </row>
    <row r="23" spans="1:15" ht="28.8" x14ac:dyDescent="0.3">
      <c r="A23" s="13">
        <v>16</v>
      </c>
      <c r="B23" s="20" t="s">
        <v>103</v>
      </c>
      <c r="C23" s="13" t="s">
        <v>7</v>
      </c>
      <c r="D23" s="31">
        <v>0</v>
      </c>
      <c r="E23" s="14"/>
      <c r="F23" s="15">
        <f t="shared" si="0"/>
        <v>0</v>
      </c>
      <c r="G23" s="31">
        <v>0</v>
      </c>
      <c r="H23" s="16">
        <f>Tabela14[[#This Row],[Cena urzędzenia KLASY PREMIUM po rabacie
'[PLN netto']]]+Tabela14[[#This Row],[Cena montażu, podłączenia, uruchomienia, przeszkolenia z obsługi
'[PLN netto']]]</f>
        <v>0</v>
      </c>
      <c r="I23" s="50"/>
      <c r="J23" s="31">
        <v>0</v>
      </c>
      <c r="K23" s="17"/>
      <c r="L23" s="18">
        <f t="shared" si="1"/>
        <v>0</v>
      </c>
      <c r="M23" s="31">
        <v>0</v>
      </c>
      <c r="N23" s="19">
        <f>Tabela14[[#This Row],[Cena urzędzenia KLASY STANDARD/EKONOMICZNEJ po rabacie
'[PLN netto']]]+Tabela14[[#This Row],[Cena montażu, podłączenia, uruchomienia, przeszkolenia z obsługi
'[PLN netto']2]]</f>
        <v>0</v>
      </c>
      <c r="O23" s="8"/>
    </row>
    <row r="24" spans="1:15" ht="28.8" x14ac:dyDescent="0.3">
      <c r="A24" s="13">
        <v>17</v>
      </c>
      <c r="B24" s="20" t="s">
        <v>103</v>
      </c>
      <c r="C24" s="13" t="s">
        <v>9</v>
      </c>
      <c r="D24" s="31">
        <v>0</v>
      </c>
      <c r="E24" s="14"/>
      <c r="F24" s="15">
        <f t="shared" si="0"/>
        <v>0</v>
      </c>
      <c r="G24" s="31">
        <v>0</v>
      </c>
      <c r="H24" s="16">
        <f>Tabela14[[#This Row],[Cena urzędzenia KLASY PREMIUM po rabacie
'[PLN netto']]]+Tabela14[[#This Row],[Cena montażu, podłączenia, uruchomienia, przeszkolenia z obsługi
'[PLN netto']]]</f>
        <v>0</v>
      </c>
      <c r="I24" s="50"/>
      <c r="J24" s="31">
        <v>0</v>
      </c>
      <c r="K24" s="17"/>
      <c r="L24" s="18">
        <f t="shared" si="1"/>
        <v>0</v>
      </c>
      <c r="M24" s="31">
        <v>0</v>
      </c>
      <c r="N24" s="19">
        <f>Tabela14[[#This Row],[Cena urzędzenia KLASY STANDARD/EKONOMICZNEJ po rabacie
'[PLN netto']]]+Tabela14[[#This Row],[Cena montażu, podłączenia, uruchomienia, przeszkolenia z obsługi
'[PLN netto']2]]</f>
        <v>0</v>
      </c>
      <c r="O24" s="8"/>
    </row>
    <row r="25" spans="1:15" ht="28.8" x14ac:dyDescent="0.3">
      <c r="A25" s="13">
        <v>18</v>
      </c>
      <c r="B25" s="20" t="s">
        <v>103</v>
      </c>
      <c r="C25" s="13" t="s">
        <v>10</v>
      </c>
      <c r="D25" s="31">
        <v>0</v>
      </c>
      <c r="E25" s="14"/>
      <c r="F25" s="15">
        <f t="shared" si="0"/>
        <v>0</v>
      </c>
      <c r="G25" s="31">
        <v>0</v>
      </c>
      <c r="H25" s="16">
        <f>Tabela14[[#This Row],[Cena urzędzenia KLASY PREMIUM po rabacie
'[PLN netto']]]+Tabela14[[#This Row],[Cena montażu, podłączenia, uruchomienia, przeszkolenia z obsługi
'[PLN netto']]]</f>
        <v>0</v>
      </c>
      <c r="I25" s="50"/>
      <c r="J25" s="31">
        <v>0</v>
      </c>
      <c r="K25" s="17"/>
      <c r="L25" s="18">
        <f t="shared" si="1"/>
        <v>0</v>
      </c>
      <c r="M25" s="31">
        <v>0</v>
      </c>
      <c r="N25" s="19">
        <f>Tabela14[[#This Row],[Cena urzędzenia KLASY STANDARD/EKONOMICZNEJ po rabacie
'[PLN netto']]]+Tabela14[[#This Row],[Cena montażu, podłączenia, uruchomienia, przeszkolenia z obsługi
'[PLN netto']2]]</f>
        <v>0</v>
      </c>
      <c r="O25" s="8"/>
    </row>
    <row r="26" spans="1:15" x14ac:dyDescent="0.3">
      <c r="A26" s="13">
        <v>19</v>
      </c>
      <c r="B26" s="20" t="s">
        <v>181</v>
      </c>
      <c r="C26" s="13" t="s">
        <v>182</v>
      </c>
      <c r="D26" s="31">
        <v>0</v>
      </c>
      <c r="E26" s="14"/>
      <c r="F26" s="15">
        <f t="shared" si="0"/>
        <v>0</v>
      </c>
      <c r="G26" s="31">
        <v>0</v>
      </c>
      <c r="H26" s="16">
        <f>Tabela14[[#This Row],[Cena urzędzenia KLASY PREMIUM po rabacie
'[PLN netto']]]+Tabela14[[#This Row],[Cena montażu, podłączenia, uruchomienia, przeszkolenia z obsługi
'[PLN netto']]]</f>
        <v>0</v>
      </c>
      <c r="I26" s="50"/>
      <c r="J26" s="31">
        <v>0</v>
      </c>
      <c r="K26" s="17"/>
      <c r="L26" s="18">
        <f t="shared" si="1"/>
        <v>0</v>
      </c>
      <c r="M26" s="31">
        <v>0</v>
      </c>
      <c r="N26" s="19">
        <f>Tabela14[[#This Row],[Cena urzędzenia KLASY STANDARD/EKONOMICZNEJ po rabacie
'[PLN netto']]]+Tabela14[[#This Row],[Cena montażu, podłączenia, uruchomienia, przeszkolenia z obsługi
'[PLN netto']2]]</f>
        <v>0</v>
      </c>
      <c r="O26" s="8"/>
    </row>
    <row r="27" spans="1:15" x14ac:dyDescent="0.3">
      <c r="A27" s="13">
        <v>20</v>
      </c>
      <c r="B27" s="20" t="s">
        <v>181</v>
      </c>
      <c r="C27" s="13" t="s">
        <v>4</v>
      </c>
      <c r="D27" s="31">
        <v>0</v>
      </c>
      <c r="E27" s="14"/>
      <c r="F27" s="15">
        <f t="shared" si="0"/>
        <v>0</v>
      </c>
      <c r="G27" s="31">
        <v>0</v>
      </c>
      <c r="H27" s="16">
        <f>Tabela14[[#This Row],[Cena urzędzenia KLASY PREMIUM po rabacie
'[PLN netto']]]+Tabela14[[#This Row],[Cena montażu, podłączenia, uruchomienia, przeszkolenia z obsługi
'[PLN netto']]]</f>
        <v>0</v>
      </c>
      <c r="I27" s="50"/>
      <c r="J27" s="31">
        <v>0</v>
      </c>
      <c r="K27" s="17"/>
      <c r="L27" s="18">
        <f t="shared" si="1"/>
        <v>0</v>
      </c>
      <c r="M27" s="31">
        <v>0</v>
      </c>
      <c r="N27" s="19">
        <f>Tabela14[[#This Row],[Cena urzędzenia KLASY STANDARD/EKONOMICZNEJ po rabacie
'[PLN netto']]]+Tabela14[[#This Row],[Cena montażu, podłączenia, uruchomienia, przeszkolenia z obsługi
'[PLN netto']2]]</f>
        <v>0</v>
      </c>
      <c r="O27" s="8"/>
    </row>
    <row r="28" spans="1:15" x14ac:dyDescent="0.3">
      <c r="A28" s="13">
        <v>21</v>
      </c>
      <c r="B28" s="20" t="s">
        <v>181</v>
      </c>
      <c r="C28" s="13" t="s">
        <v>183</v>
      </c>
      <c r="D28" s="31">
        <v>0</v>
      </c>
      <c r="E28" s="14"/>
      <c r="F28" s="15">
        <f t="shared" si="0"/>
        <v>0</v>
      </c>
      <c r="G28" s="31">
        <v>0</v>
      </c>
      <c r="H28" s="16">
        <f>Tabela14[[#This Row],[Cena urzędzenia KLASY PREMIUM po rabacie
'[PLN netto']]]+Tabela14[[#This Row],[Cena montażu, podłączenia, uruchomienia, przeszkolenia z obsługi
'[PLN netto']]]</f>
        <v>0</v>
      </c>
      <c r="I28" s="50"/>
      <c r="J28" s="31">
        <v>0</v>
      </c>
      <c r="K28" s="17"/>
      <c r="L28" s="18">
        <f t="shared" si="1"/>
        <v>0</v>
      </c>
      <c r="M28" s="31">
        <v>0</v>
      </c>
      <c r="N28" s="19">
        <f>Tabela14[[#This Row],[Cena urzędzenia KLASY STANDARD/EKONOMICZNEJ po rabacie
'[PLN netto']]]+Tabela14[[#This Row],[Cena montażu, podłączenia, uruchomienia, przeszkolenia z obsługi
'[PLN netto']2]]</f>
        <v>0</v>
      </c>
      <c r="O28" s="8"/>
    </row>
    <row r="29" spans="1:15" x14ac:dyDescent="0.3">
      <c r="A29" s="13">
        <v>22</v>
      </c>
      <c r="B29" s="20" t="s">
        <v>181</v>
      </c>
      <c r="C29" s="13" t="s">
        <v>3</v>
      </c>
      <c r="D29" s="31">
        <v>0</v>
      </c>
      <c r="E29" s="14"/>
      <c r="F29" s="15">
        <f t="shared" si="0"/>
        <v>0</v>
      </c>
      <c r="G29" s="31">
        <v>0</v>
      </c>
      <c r="H29" s="16">
        <f>Tabela14[[#This Row],[Cena urzędzenia KLASY PREMIUM po rabacie
'[PLN netto']]]+Tabela14[[#This Row],[Cena montażu, podłączenia, uruchomienia, przeszkolenia z obsługi
'[PLN netto']]]</f>
        <v>0</v>
      </c>
      <c r="I29" s="50"/>
      <c r="J29" s="31">
        <v>0</v>
      </c>
      <c r="K29" s="17"/>
      <c r="L29" s="18">
        <f t="shared" si="1"/>
        <v>0</v>
      </c>
      <c r="M29" s="31">
        <v>0</v>
      </c>
      <c r="N29" s="19">
        <f>Tabela14[[#This Row],[Cena urzędzenia KLASY STANDARD/EKONOMICZNEJ po rabacie
'[PLN netto']]]+Tabela14[[#This Row],[Cena montażu, podłączenia, uruchomienia, przeszkolenia z obsługi
'[PLN netto']2]]</f>
        <v>0</v>
      </c>
      <c r="O29" s="8"/>
    </row>
    <row r="30" spans="1:15" x14ac:dyDescent="0.3">
      <c r="A30" s="13">
        <v>23</v>
      </c>
      <c r="B30" s="20" t="s">
        <v>181</v>
      </c>
      <c r="C30" s="13" t="s">
        <v>5</v>
      </c>
      <c r="D30" s="31">
        <v>0</v>
      </c>
      <c r="E30" s="14"/>
      <c r="F30" s="15">
        <f t="shared" si="0"/>
        <v>0</v>
      </c>
      <c r="G30" s="31">
        <v>0</v>
      </c>
      <c r="H30" s="16">
        <f>Tabela14[[#This Row],[Cena urzędzenia KLASY PREMIUM po rabacie
'[PLN netto']]]+Tabela14[[#This Row],[Cena montażu, podłączenia, uruchomienia, przeszkolenia z obsługi
'[PLN netto']]]</f>
        <v>0</v>
      </c>
      <c r="I30" s="50"/>
      <c r="J30" s="31">
        <v>0</v>
      </c>
      <c r="K30" s="17"/>
      <c r="L30" s="18">
        <f t="shared" si="1"/>
        <v>0</v>
      </c>
      <c r="M30" s="31">
        <v>0</v>
      </c>
      <c r="N30" s="19">
        <f>Tabela14[[#This Row],[Cena urzędzenia KLASY STANDARD/EKONOMICZNEJ po rabacie
'[PLN netto']]]+Tabela14[[#This Row],[Cena montażu, podłączenia, uruchomienia, przeszkolenia z obsługi
'[PLN netto']2]]</f>
        <v>0</v>
      </c>
      <c r="O30" s="8"/>
    </row>
    <row r="31" spans="1:15" x14ac:dyDescent="0.3">
      <c r="A31" s="13">
        <v>24</v>
      </c>
      <c r="B31" s="20" t="s">
        <v>181</v>
      </c>
      <c r="C31" s="13" t="s">
        <v>184</v>
      </c>
      <c r="D31" s="31">
        <v>0</v>
      </c>
      <c r="E31" s="14"/>
      <c r="F31" s="15">
        <f t="shared" si="0"/>
        <v>0</v>
      </c>
      <c r="G31" s="31">
        <v>0</v>
      </c>
      <c r="H31" s="16">
        <f>Tabela14[[#This Row],[Cena urzędzenia KLASY PREMIUM po rabacie
'[PLN netto']]]+Tabela14[[#This Row],[Cena montażu, podłączenia, uruchomienia, przeszkolenia z obsługi
'[PLN netto']]]</f>
        <v>0</v>
      </c>
      <c r="I31" s="50"/>
      <c r="J31" s="31">
        <v>0</v>
      </c>
      <c r="K31" s="17"/>
      <c r="L31" s="18">
        <f t="shared" si="1"/>
        <v>0</v>
      </c>
      <c r="M31" s="31">
        <v>0</v>
      </c>
      <c r="N31" s="19">
        <f>Tabela14[[#This Row],[Cena urzędzenia KLASY STANDARD/EKONOMICZNEJ po rabacie
'[PLN netto']]]+Tabela14[[#This Row],[Cena montażu, podłączenia, uruchomienia, przeszkolenia z obsługi
'[PLN netto']2]]</f>
        <v>0</v>
      </c>
      <c r="O31" s="8"/>
    </row>
    <row r="32" spans="1:15" x14ac:dyDescent="0.3">
      <c r="A32" s="13">
        <v>25</v>
      </c>
      <c r="B32" s="20" t="s">
        <v>181</v>
      </c>
      <c r="C32" s="13" t="s">
        <v>7</v>
      </c>
      <c r="D32" s="31">
        <v>0</v>
      </c>
      <c r="E32" s="14"/>
      <c r="F32" s="15">
        <f t="shared" si="0"/>
        <v>0</v>
      </c>
      <c r="G32" s="31">
        <v>0</v>
      </c>
      <c r="H32" s="16">
        <f>Tabela14[[#This Row],[Cena urzędzenia KLASY PREMIUM po rabacie
'[PLN netto']]]+Tabela14[[#This Row],[Cena montażu, podłączenia, uruchomienia, przeszkolenia z obsługi
'[PLN netto']]]</f>
        <v>0</v>
      </c>
      <c r="I32" s="50"/>
      <c r="J32" s="31">
        <v>0</v>
      </c>
      <c r="K32" s="17"/>
      <c r="L32" s="18">
        <f t="shared" si="1"/>
        <v>0</v>
      </c>
      <c r="M32" s="31">
        <v>0</v>
      </c>
      <c r="N32" s="19">
        <f>Tabela14[[#This Row],[Cena urzędzenia KLASY STANDARD/EKONOMICZNEJ po rabacie
'[PLN netto']]]+Tabela14[[#This Row],[Cena montażu, podłączenia, uruchomienia, przeszkolenia z obsługi
'[PLN netto']2]]</f>
        <v>0</v>
      </c>
      <c r="O32" s="8"/>
    </row>
    <row r="33" spans="1:15" x14ac:dyDescent="0.3">
      <c r="A33" s="13">
        <v>26</v>
      </c>
      <c r="B33" s="20" t="s">
        <v>11</v>
      </c>
      <c r="C33" s="13" t="s">
        <v>12</v>
      </c>
      <c r="D33" s="31">
        <v>0</v>
      </c>
      <c r="E33" s="14"/>
      <c r="F33" s="15">
        <f t="shared" si="0"/>
        <v>0</v>
      </c>
      <c r="G33" s="31">
        <v>0</v>
      </c>
      <c r="H33" s="16">
        <f>Tabela14[[#This Row],[Cena urzędzenia KLASY PREMIUM po rabacie
'[PLN netto']]]+Tabela14[[#This Row],[Cena montażu, podłączenia, uruchomienia, przeszkolenia z obsługi
'[PLN netto']]]</f>
        <v>0</v>
      </c>
      <c r="I33" s="50"/>
      <c r="J33" s="31">
        <v>0</v>
      </c>
      <c r="K33" s="17"/>
      <c r="L33" s="18">
        <f t="shared" si="1"/>
        <v>0</v>
      </c>
      <c r="M33" s="31">
        <v>0</v>
      </c>
      <c r="N33" s="19">
        <f>Tabela14[[#This Row],[Cena urzędzenia KLASY STANDARD/EKONOMICZNEJ po rabacie
'[PLN netto']]]+Tabela14[[#This Row],[Cena montażu, podłączenia, uruchomienia, przeszkolenia z obsługi
'[PLN netto']2]]</f>
        <v>0</v>
      </c>
      <c r="O33" s="8"/>
    </row>
    <row r="34" spans="1:15" x14ac:dyDescent="0.3">
      <c r="A34" s="13">
        <v>27</v>
      </c>
      <c r="B34" s="20" t="s">
        <v>11</v>
      </c>
      <c r="C34" s="13" t="s">
        <v>8</v>
      </c>
      <c r="D34" s="31">
        <v>0</v>
      </c>
      <c r="E34" s="14"/>
      <c r="F34" s="15">
        <f t="shared" si="0"/>
        <v>0</v>
      </c>
      <c r="G34" s="31">
        <v>0</v>
      </c>
      <c r="H34" s="16">
        <f>Tabela14[[#This Row],[Cena urzędzenia KLASY PREMIUM po rabacie
'[PLN netto']]]+Tabela14[[#This Row],[Cena montażu, podłączenia, uruchomienia, przeszkolenia z obsługi
'[PLN netto']]]</f>
        <v>0</v>
      </c>
      <c r="I34" s="50"/>
      <c r="J34" s="31">
        <v>0</v>
      </c>
      <c r="K34" s="17"/>
      <c r="L34" s="18">
        <f t="shared" si="1"/>
        <v>0</v>
      </c>
      <c r="M34" s="31">
        <v>0</v>
      </c>
      <c r="N34" s="19">
        <f>Tabela14[[#This Row],[Cena urzędzenia KLASY STANDARD/EKONOMICZNEJ po rabacie
'[PLN netto']]]+Tabela14[[#This Row],[Cena montażu, podłączenia, uruchomienia, przeszkolenia z obsługi
'[PLN netto']2]]</f>
        <v>0</v>
      </c>
      <c r="O34" s="8"/>
    </row>
    <row r="35" spans="1:15" x14ac:dyDescent="0.3">
      <c r="A35" s="13">
        <v>28</v>
      </c>
      <c r="B35" s="20" t="s">
        <v>11</v>
      </c>
      <c r="C35" s="13" t="s">
        <v>3</v>
      </c>
      <c r="D35" s="31">
        <v>0</v>
      </c>
      <c r="E35" s="14"/>
      <c r="F35" s="15">
        <f t="shared" si="0"/>
        <v>0</v>
      </c>
      <c r="G35" s="31">
        <v>0</v>
      </c>
      <c r="H35" s="16">
        <f>Tabela14[[#This Row],[Cena urzędzenia KLASY PREMIUM po rabacie
'[PLN netto']]]+Tabela14[[#This Row],[Cena montażu, podłączenia, uruchomienia, przeszkolenia z obsługi
'[PLN netto']]]</f>
        <v>0</v>
      </c>
      <c r="I35" s="50"/>
      <c r="J35" s="31">
        <v>0</v>
      </c>
      <c r="K35" s="17"/>
      <c r="L35" s="18">
        <f t="shared" si="1"/>
        <v>0</v>
      </c>
      <c r="M35" s="31">
        <v>0</v>
      </c>
      <c r="N35" s="19">
        <f>Tabela14[[#This Row],[Cena urzędzenia KLASY STANDARD/EKONOMICZNEJ po rabacie
'[PLN netto']]]+Tabela14[[#This Row],[Cena montażu, podłączenia, uruchomienia, przeszkolenia z obsługi
'[PLN netto']2]]</f>
        <v>0</v>
      </c>
      <c r="O35" s="8"/>
    </row>
    <row r="36" spans="1:15" x14ac:dyDescent="0.3">
      <c r="A36" s="13">
        <v>29</v>
      </c>
      <c r="B36" s="20" t="s">
        <v>13</v>
      </c>
      <c r="C36" s="13" t="s">
        <v>12</v>
      </c>
      <c r="D36" s="31">
        <v>0</v>
      </c>
      <c r="E36" s="14"/>
      <c r="F36" s="15">
        <f t="shared" si="0"/>
        <v>0</v>
      </c>
      <c r="G36" s="31">
        <v>0</v>
      </c>
      <c r="H36" s="16">
        <f>Tabela14[[#This Row],[Cena urzędzenia KLASY PREMIUM po rabacie
'[PLN netto']]]+Tabela14[[#This Row],[Cena montażu, podłączenia, uruchomienia, przeszkolenia z obsługi
'[PLN netto']]]</f>
        <v>0</v>
      </c>
      <c r="I36" s="50"/>
      <c r="J36" s="31">
        <v>0</v>
      </c>
      <c r="K36" s="17"/>
      <c r="L36" s="18">
        <f t="shared" si="1"/>
        <v>0</v>
      </c>
      <c r="M36" s="31">
        <v>0</v>
      </c>
      <c r="N36" s="19">
        <f>Tabela14[[#This Row],[Cena urzędzenia KLASY STANDARD/EKONOMICZNEJ po rabacie
'[PLN netto']]]+Tabela14[[#This Row],[Cena montażu, podłączenia, uruchomienia, przeszkolenia z obsługi
'[PLN netto']2]]</f>
        <v>0</v>
      </c>
      <c r="O36" s="8"/>
    </row>
    <row r="37" spans="1:15" x14ac:dyDescent="0.3">
      <c r="A37" s="13">
        <v>30</v>
      </c>
      <c r="B37" s="20" t="s">
        <v>13</v>
      </c>
      <c r="C37" s="13" t="s">
        <v>8</v>
      </c>
      <c r="D37" s="31">
        <v>0</v>
      </c>
      <c r="E37" s="14"/>
      <c r="F37" s="15">
        <f t="shared" si="0"/>
        <v>0</v>
      </c>
      <c r="G37" s="31">
        <v>0</v>
      </c>
      <c r="H37" s="16">
        <f>Tabela14[[#This Row],[Cena urzędzenia KLASY PREMIUM po rabacie
'[PLN netto']]]+Tabela14[[#This Row],[Cena montażu, podłączenia, uruchomienia, przeszkolenia z obsługi
'[PLN netto']]]</f>
        <v>0</v>
      </c>
      <c r="I37" s="50"/>
      <c r="J37" s="31">
        <v>0</v>
      </c>
      <c r="K37" s="17"/>
      <c r="L37" s="18">
        <f t="shared" si="1"/>
        <v>0</v>
      </c>
      <c r="M37" s="31">
        <v>0</v>
      </c>
      <c r="N37" s="19">
        <f>Tabela14[[#This Row],[Cena urzędzenia KLASY STANDARD/EKONOMICZNEJ po rabacie
'[PLN netto']]]+Tabela14[[#This Row],[Cena montażu, podłączenia, uruchomienia, przeszkolenia z obsługi
'[PLN netto']2]]</f>
        <v>0</v>
      </c>
      <c r="O37" s="8"/>
    </row>
    <row r="38" spans="1:15" x14ac:dyDescent="0.3">
      <c r="A38" s="13">
        <v>31</v>
      </c>
      <c r="B38" s="20" t="s">
        <v>13</v>
      </c>
      <c r="C38" s="13" t="s">
        <v>3</v>
      </c>
      <c r="D38" s="31">
        <v>0</v>
      </c>
      <c r="E38" s="14"/>
      <c r="F38" s="15">
        <f t="shared" si="0"/>
        <v>0</v>
      </c>
      <c r="G38" s="31">
        <v>0</v>
      </c>
      <c r="H38" s="16">
        <f>Tabela14[[#This Row],[Cena urzędzenia KLASY PREMIUM po rabacie
'[PLN netto']]]+Tabela14[[#This Row],[Cena montażu, podłączenia, uruchomienia, przeszkolenia z obsługi
'[PLN netto']]]</f>
        <v>0</v>
      </c>
      <c r="I38" s="50"/>
      <c r="J38" s="31">
        <v>0</v>
      </c>
      <c r="K38" s="17"/>
      <c r="L38" s="18">
        <f t="shared" si="1"/>
        <v>0</v>
      </c>
      <c r="M38" s="31">
        <v>0</v>
      </c>
      <c r="N38" s="19">
        <f>Tabela14[[#This Row],[Cena urzędzenia KLASY STANDARD/EKONOMICZNEJ po rabacie
'[PLN netto']]]+Tabela14[[#This Row],[Cena montażu, podłączenia, uruchomienia, przeszkolenia z obsługi
'[PLN netto']2]]</f>
        <v>0</v>
      </c>
      <c r="O38" s="8"/>
    </row>
    <row r="39" spans="1:15" x14ac:dyDescent="0.3">
      <c r="A39" s="13">
        <v>32</v>
      </c>
      <c r="B39" s="7" t="s">
        <v>14</v>
      </c>
      <c r="C39" s="13" t="s">
        <v>15</v>
      </c>
      <c r="D39" s="31">
        <v>0</v>
      </c>
      <c r="E39" s="14"/>
      <c r="F39" s="15">
        <f t="shared" si="0"/>
        <v>0</v>
      </c>
      <c r="G39" s="31">
        <v>0</v>
      </c>
      <c r="H39" s="16">
        <f>Tabela14[[#This Row],[Cena urzędzenia KLASY PREMIUM po rabacie
'[PLN netto']]]+Tabela14[[#This Row],[Cena montażu, podłączenia, uruchomienia, przeszkolenia z obsługi
'[PLN netto']]]</f>
        <v>0</v>
      </c>
      <c r="I39" s="50"/>
      <c r="J39" s="31">
        <v>0</v>
      </c>
      <c r="K39" s="17"/>
      <c r="L39" s="18">
        <f t="shared" si="1"/>
        <v>0</v>
      </c>
      <c r="M39" s="31">
        <v>0</v>
      </c>
      <c r="N39" s="19">
        <f>Tabela14[[#This Row],[Cena urzędzenia KLASY STANDARD/EKONOMICZNEJ po rabacie
'[PLN netto']]]+Tabela14[[#This Row],[Cena montażu, podłączenia, uruchomienia, przeszkolenia z obsługi
'[PLN netto']2]]</f>
        <v>0</v>
      </c>
      <c r="O39" s="8"/>
    </row>
    <row r="40" spans="1:15" x14ac:dyDescent="0.3">
      <c r="A40" s="13">
        <v>33</v>
      </c>
      <c r="B40" s="7" t="s">
        <v>14</v>
      </c>
      <c r="C40" s="13" t="s">
        <v>1</v>
      </c>
      <c r="D40" s="31">
        <v>0</v>
      </c>
      <c r="E40" s="14"/>
      <c r="F40" s="15">
        <f t="shared" si="0"/>
        <v>0</v>
      </c>
      <c r="G40" s="31">
        <v>0</v>
      </c>
      <c r="H40" s="16">
        <f>Tabela14[[#This Row],[Cena urzędzenia KLASY PREMIUM po rabacie
'[PLN netto']]]+Tabela14[[#This Row],[Cena montażu, podłączenia, uruchomienia, przeszkolenia z obsługi
'[PLN netto']]]</f>
        <v>0</v>
      </c>
      <c r="I40" s="50"/>
      <c r="J40" s="31">
        <v>0</v>
      </c>
      <c r="K40" s="17"/>
      <c r="L40" s="18">
        <f t="shared" si="1"/>
        <v>0</v>
      </c>
      <c r="M40" s="31">
        <v>0</v>
      </c>
      <c r="N40" s="19">
        <f>Tabela14[[#This Row],[Cena urzędzenia KLASY STANDARD/EKONOMICZNEJ po rabacie
'[PLN netto']]]+Tabela14[[#This Row],[Cena montażu, podłączenia, uruchomienia, przeszkolenia z obsługi
'[PLN netto']2]]</f>
        <v>0</v>
      </c>
      <c r="O40" s="8"/>
    </row>
    <row r="41" spans="1:15" ht="32.4" customHeight="1" x14ac:dyDescent="0.3">
      <c r="A41" s="21"/>
      <c r="B41" s="22" t="s">
        <v>169</v>
      </c>
      <c r="C41" s="23" t="s">
        <v>165</v>
      </c>
      <c r="D41" s="24" t="s">
        <v>165</v>
      </c>
      <c r="E41" s="25" t="s">
        <v>165</v>
      </c>
      <c r="F41" s="22">
        <f>SUM(F8:F40)</f>
        <v>0</v>
      </c>
      <c r="G41" s="26"/>
      <c r="H41" s="26">
        <f>SUM(H8:H40)</f>
        <v>0</v>
      </c>
      <c r="I41" s="27" t="s">
        <v>165</v>
      </c>
      <c r="J41" s="44" t="s">
        <v>165</v>
      </c>
      <c r="K41" s="27" t="s">
        <v>165</v>
      </c>
      <c r="L41" s="26">
        <f>SUM(L8:L40)</f>
        <v>0</v>
      </c>
      <c r="M41" s="27" t="s">
        <v>165</v>
      </c>
      <c r="N41" s="26">
        <f>SUM(N8:N40)</f>
        <v>0</v>
      </c>
      <c r="O41" s="27" t="s">
        <v>165</v>
      </c>
    </row>
    <row r="43" spans="1:15" ht="72" x14ac:dyDescent="0.3">
      <c r="A43" s="10" t="s">
        <v>100</v>
      </c>
      <c r="B43" s="28" t="s">
        <v>16</v>
      </c>
      <c r="C43" s="11" t="s">
        <v>102</v>
      </c>
      <c r="D43" s="11" t="s">
        <v>112</v>
      </c>
      <c r="E43" s="11" t="s">
        <v>159</v>
      </c>
      <c r="F43" s="11" t="s">
        <v>115</v>
      </c>
      <c r="G43" s="11" t="s">
        <v>123</v>
      </c>
      <c r="H43" s="11" t="s">
        <v>121</v>
      </c>
      <c r="I43" s="11" t="s">
        <v>104</v>
      </c>
    </row>
    <row r="44" spans="1:15" ht="28.8" x14ac:dyDescent="0.3">
      <c r="A44" s="29">
        <v>27</v>
      </c>
      <c r="B44" s="30" t="s">
        <v>101</v>
      </c>
      <c r="C44" s="29" t="s">
        <v>17</v>
      </c>
      <c r="D44" s="31">
        <v>0</v>
      </c>
      <c r="E44" s="14"/>
      <c r="F44" s="32">
        <f>D44-D44*E44</f>
        <v>0</v>
      </c>
      <c r="G44" s="31">
        <v>0</v>
      </c>
      <c r="H44" s="16">
        <f>Tabela15[[#This Row],[Cena urzędzenia po rabacie
'[PLN netto']]]+Tabela15[[#This Row],[Cena montażu, uruchomienia, przeszkolenia z obsługi
'[PLN netto']]]</f>
        <v>0</v>
      </c>
      <c r="I44" s="33"/>
    </row>
    <row r="45" spans="1:15" x14ac:dyDescent="0.3">
      <c r="A45" s="29">
        <v>28</v>
      </c>
      <c r="B45" s="30" t="s">
        <v>19</v>
      </c>
      <c r="C45" s="29" t="s">
        <v>17</v>
      </c>
      <c r="D45" s="31">
        <v>0</v>
      </c>
      <c r="E45" s="14"/>
      <c r="F45" s="32">
        <f t="shared" ref="F45:F88" si="2">D45-D45*E45</f>
        <v>0</v>
      </c>
      <c r="G45" s="31">
        <v>0</v>
      </c>
      <c r="H45" s="16">
        <f>Tabela15[[#This Row],[Cena urzędzenia po rabacie
'[PLN netto']]]+Tabela15[[#This Row],[Cena montażu, uruchomienia, przeszkolenia z obsługi
'[PLN netto']]]</f>
        <v>0</v>
      </c>
      <c r="I45" s="33"/>
    </row>
    <row r="46" spans="1:15" x14ac:dyDescent="0.3">
      <c r="A46" s="29">
        <v>29</v>
      </c>
      <c r="B46" s="30" t="s">
        <v>20</v>
      </c>
      <c r="C46" s="29" t="s">
        <v>17</v>
      </c>
      <c r="D46" s="31">
        <v>0</v>
      </c>
      <c r="E46" s="14"/>
      <c r="F46" s="32">
        <f t="shared" si="2"/>
        <v>0</v>
      </c>
      <c r="G46" s="31">
        <v>0</v>
      </c>
      <c r="H46" s="16">
        <f>Tabela15[[#This Row],[Cena urzędzenia po rabacie
'[PLN netto']]]+Tabela15[[#This Row],[Cena montażu, uruchomienia, przeszkolenia z obsługi
'[PLN netto']]]</f>
        <v>0</v>
      </c>
      <c r="I46" s="33"/>
    </row>
    <row r="47" spans="1:15" ht="28.8" x14ac:dyDescent="0.3">
      <c r="A47" s="29">
        <v>30</v>
      </c>
      <c r="B47" s="35" t="s">
        <v>101</v>
      </c>
      <c r="C47" s="13" t="s">
        <v>21</v>
      </c>
      <c r="D47" s="31">
        <v>0</v>
      </c>
      <c r="E47" s="14"/>
      <c r="F47" s="32">
        <f t="shared" si="2"/>
        <v>0</v>
      </c>
      <c r="G47" s="31">
        <v>0</v>
      </c>
      <c r="H47" s="16">
        <f>Tabela15[[#This Row],[Cena urzędzenia po rabacie
'[PLN netto']]]+Tabela15[[#This Row],[Cena montażu, uruchomienia, przeszkolenia z obsługi
'[PLN netto']]]</f>
        <v>0</v>
      </c>
      <c r="I47" s="33"/>
    </row>
    <row r="48" spans="1:15" x14ac:dyDescent="0.3">
      <c r="A48" s="29">
        <v>31</v>
      </c>
      <c r="B48" s="35" t="s">
        <v>22</v>
      </c>
      <c r="C48" s="13" t="s">
        <v>21</v>
      </c>
      <c r="D48" s="31">
        <v>0</v>
      </c>
      <c r="E48" s="14"/>
      <c r="F48" s="32">
        <f t="shared" si="2"/>
        <v>0</v>
      </c>
      <c r="G48" s="31">
        <v>0</v>
      </c>
      <c r="H48" s="16">
        <f>Tabela15[[#This Row],[Cena urzędzenia po rabacie
'[PLN netto']]]+Tabela15[[#This Row],[Cena montażu, uruchomienia, przeszkolenia z obsługi
'[PLN netto']]]</f>
        <v>0</v>
      </c>
      <c r="I48" s="33"/>
    </row>
    <row r="49" spans="1:9" x14ac:dyDescent="0.3">
      <c r="A49" s="29">
        <v>32</v>
      </c>
      <c r="B49" s="35" t="s">
        <v>23</v>
      </c>
      <c r="C49" s="13" t="s">
        <v>21</v>
      </c>
      <c r="D49" s="31">
        <v>0</v>
      </c>
      <c r="E49" s="14"/>
      <c r="F49" s="32">
        <f t="shared" si="2"/>
        <v>0</v>
      </c>
      <c r="G49" s="31">
        <v>0</v>
      </c>
      <c r="H49" s="16">
        <f>Tabela15[[#This Row],[Cena urzędzenia po rabacie
'[PLN netto']]]+Tabela15[[#This Row],[Cena montażu, uruchomienia, przeszkolenia z obsługi
'[PLN netto']]]</f>
        <v>0</v>
      </c>
      <c r="I49" s="33"/>
    </row>
    <row r="50" spans="1:9" ht="28.8" x14ac:dyDescent="0.3">
      <c r="A50" s="29">
        <v>33</v>
      </c>
      <c r="B50" s="30" t="s">
        <v>101</v>
      </c>
      <c r="C50" s="29" t="s">
        <v>24</v>
      </c>
      <c r="D50" s="31">
        <v>0</v>
      </c>
      <c r="E50" s="14"/>
      <c r="F50" s="32">
        <f t="shared" si="2"/>
        <v>0</v>
      </c>
      <c r="G50" s="31">
        <v>0</v>
      </c>
      <c r="H50" s="16">
        <f>Tabela15[[#This Row],[Cena urzędzenia po rabacie
'[PLN netto']]]+Tabela15[[#This Row],[Cena montażu, uruchomienia, przeszkolenia z obsługi
'[PLN netto']]]</f>
        <v>0</v>
      </c>
      <c r="I50" s="33"/>
    </row>
    <row r="51" spans="1:9" x14ac:dyDescent="0.3">
      <c r="A51" s="29">
        <v>34</v>
      </c>
      <c r="B51" s="30" t="s">
        <v>25</v>
      </c>
      <c r="C51" s="29" t="s">
        <v>24</v>
      </c>
      <c r="D51" s="31">
        <v>0</v>
      </c>
      <c r="E51" s="14"/>
      <c r="F51" s="32">
        <f t="shared" si="2"/>
        <v>0</v>
      </c>
      <c r="G51" s="31">
        <v>0</v>
      </c>
      <c r="H51" s="16">
        <f>Tabela15[[#This Row],[Cena urzędzenia po rabacie
'[PLN netto']]]+Tabela15[[#This Row],[Cena montażu, uruchomienia, przeszkolenia z obsługi
'[PLN netto']]]</f>
        <v>0</v>
      </c>
      <c r="I51" s="33"/>
    </row>
    <row r="52" spans="1:9" x14ac:dyDescent="0.3">
      <c r="A52" s="29">
        <v>35</v>
      </c>
      <c r="B52" s="30" t="s">
        <v>26</v>
      </c>
      <c r="C52" s="29" t="s">
        <v>24</v>
      </c>
      <c r="D52" s="31">
        <v>0</v>
      </c>
      <c r="E52" s="14"/>
      <c r="F52" s="32">
        <f t="shared" si="2"/>
        <v>0</v>
      </c>
      <c r="G52" s="31">
        <v>0</v>
      </c>
      <c r="H52" s="16">
        <f>Tabela15[[#This Row],[Cena urzędzenia po rabacie
'[PLN netto']]]+Tabela15[[#This Row],[Cena montażu, uruchomienia, przeszkolenia z obsługi
'[PLN netto']]]</f>
        <v>0</v>
      </c>
      <c r="I52" s="33"/>
    </row>
    <row r="53" spans="1:9" ht="28.8" x14ac:dyDescent="0.3">
      <c r="A53" s="29">
        <v>36</v>
      </c>
      <c r="B53" s="35" t="s">
        <v>101</v>
      </c>
      <c r="C53" s="13" t="s">
        <v>27</v>
      </c>
      <c r="D53" s="31">
        <v>0</v>
      </c>
      <c r="E53" s="14"/>
      <c r="F53" s="32">
        <f t="shared" si="2"/>
        <v>0</v>
      </c>
      <c r="G53" s="31">
        <v>0</v>
      </c>
      <c r="H53" s="16">
        <f>Tabela15[[#This Row],[Cena urzędzenia po rabacie
'[PLN netto']]]+Tabela15[[#This Row],[Cena montażu, uruchomienia, przeszkolenia z obsługi
'[PLN netto']]]</f>
        <v>0</v>
      </c>
      <c r="I53" s="33"/>
    </row>
    <row r="54" spans="1:9" x14ac:dyDescent="0.3">
      <c r="A54" s="29">
        <v>37</v>
      </c>
      <c r="B54" s="35" t="s">
        <v>28</v>
      </c>
      <c r="C54" s="13" t="s">
        <v>27</v>
      </c>
      <c r="D54" s="31">
        <v>0</v>
      </c>
      <c r="E54" s="14"/>
      <c r="F54" s="32">
        <f t="shared" si="2"/>
        <v>0</v>
      </c>
      <c r="G54" s="31">
        <v>0</v>
      </c>
      <c r="H54" s="16">
        <f>Tabela15[[#This Row],[Cena urzędzenia po rabacie
'[PLN netto']]]+Tabela15[[#This Row],[Cena montażu, uruchomienia, przeszkolenia z obsługi
'[PLN netto']]]</f>
        <v>0</v>
      </c>
      <c r="I54" s="33"/>
    </row>
    <row r="55" spans="1:9" ht="28.8" x14ac:dyDescent="0.3">
      <c r="A55" s="29">
        <v>38</v>
      </c>
      <c r="B55" s="35" t="s">
        <v>29</v>
      </c>
      <c r="C55" s="13" t="s">
        <v>27</v>
      </c>
      <c r="D55" s="31">
        <v>0</v>
      </c>
      <c r="E55" s="14"/>
      <c r="F55" s="32">
        <f t="shared" si="2"/>
        <v>0</v>
      </c>
      <c r="G55" s="31">
        <v>0</v>
      </c>
      <c r="H55" s="16">
        <f>Tabela15[[#This Row],[Cena urzędzenia po rabacie
'[PLN netto']]]+Tabela15[[#This Row],[Cena montażu, uruchomienia, przeszkolenia z obsługi
'[PLN netto']]]</f>
        <v>0</v>
      </c>
      <c r="I55" s="33"/>
    </row>
    <row r="56" spans="1:9" ht="28.8" x14ac:dyDescent="0.3">
      <c r="A56" s="29">
        <v>39</v>
      </c>
      <c r="B56" s="30" t="s">
        <v>101</v>
      </c>
      <c r="C56" s="29" t="s">
        <v>30</v>
      </c>
      <c r="D56" s="31">
        <v>0</v>
      </c>
      <c r="E56" s="14"/>
      <c r="F56" s="32">
        <f t="shared" si="2"/>
        <v>0</v>
      </c>
      <c r="G56" s="31">
        <v>0</v>
      </c>
      <c r="H56" s="16">
        <f>Tabela15[[#This Row],[Cena urzędzenia po rabacie
'[PLN netto']]]+Tabela15[[#This Row],[Cena montażu, uruchomienia, przeszkolenia z obsługi
'[PLN netto']]]</f>
        <v>0</v>
      </c>
      <c r="I56" s="33"/>
    </row>
    <row r="57" spans="1:9" x14ac:dyDescent="0.3">
      <c r="A57" s="29">
        <v>40</v>
      </c>
      <c r="B57" s="30" t="s">
        <v>31</v>
      </c>
      <c r="C57" s="29" t="s">
        <v>30</v>
      </c>
      <c r="D57" s="31">
        <v>0</v>
      </c>
      <c r="E57" s="14"/>
      <c r="F57" s="32">
        <f t="shared" si="2"/>
        <v>0</v>
      </c>
      <c r="G57" s="31">
        <v>0</v>
      </c>
      <c r="H57" s="16">
        <f>Tabela15[[#This Row],[Cena urzędzenia po rabacie
'[PLN netto']]]+Tabela15[[#This Row],[Cena montażu, uruchomienia, przeszkolenia z obsługi
'[PLN netto']]]</f>
        <v>0</v>
      </c>
      <c r="I57" s="33"/>
    </row>
    <row r="58" spans="1:9" ht="28.8" x14ac:dyDescent="0.3">
      <c r="A58" s="29">
        <v>41</v>
      </c>
      <c r="B58" s="30" t="s">
        <v>32</v>
      </c>
      <c r="C58" s="29" t="s">
        <v>30</v>
      </c>
      <c r="D58" s="31">
        <v>0</v>
      </c>
      <c r="E58" s="14"/>
      <c r="F58" s="32">
        <f t="shared" si="2"/>
        <v>0</v>
      </c>
      <c r="G58" s="31">
        <v>0</v>
      </c>
      <c r="H58" s="16">
        <f>Tabela15[[#This Row],[Cena urzędzenia po rabacie
'[PLN netto']]]+Tabela15[[#This Row],[Cena montażu, uruchomienia, przeszkolenia z obsługi
'[PLN netto']]]</f>
        <v>0</v>
      </c>
      <c r="I58" s="33"/>
    </row>
    <row r="59" spans="1:9" ht="28.8" x14ac:dyDescent="0.3">
      <c r="A59" s="29">
        <v>42</v>
      </c>
      <c r="B59" s="35" t="s">
        <v>101</v>
      </c>
      <c r="C59" s="13" t="s">
        <v>33</v>
      </c>
      <c r="D59" s="31">
        <v>0</v>
      </c>
      <c r="E59" s="14"/>
      <c r="F59" s="32">
        <f t="shared" si="2"/>
        <v>0</v>
      </c>
      <c r="G59" s="31">
        <v>0</v>
      </c>
      <c r="H59" s="16">
        <f>Tabela15[[#This Row],[Cena urzędzenia po rabacie
'[PLN netto']]]+Tabela15[[#This Row],[Cena montażu, uruchomienia, przeszkolenia z obsługi
'[PLN netto']]]</f>
        <v>0</v>
      </c>
      <c r="I59" s="33"/>
    </row>
    <row r="60" spans="1:9" x14ac:dyDescent="0.3">
      <c r="A60" s="29">
        <v>43</v>
      </c>
      <c r="B60" s="35" t="s">
        <v>34</v>
      </c>
      <c r="C60" s="13" t="s">
        <v>33</v>
      </c>
      <c r="D60" s="31">
        <v>0</v>
      </c>
      <c r="E60" s="14"/>
      <c r="F60" s="32">
        <f t="shared" si="2"/>
        <v>0</v>
      </c>
      <c r="G60" s="31">
        <v>0</v>
      </c>
      <c r="H60" s="16">
        <f>Tabela15[[#This Row],[Cena urzędzenia po rabacie
'[PLN netto']]]+Tabela15[[#This Row],[Cena montażu, uruchomienia, przeszkolenia z obsługi
'[PLN netto']]]</f>
        <v>0</v>
      </c>
      <c r="I60" s="33"/>
    </row>
    <row r="61" spans="1:9" ht="28.8" x14ac:dyDescent="0.3">
      <c r="A61" s="29">
        <v>44</v>
      </c>
      <c r="B61" s="35" t="s">
        <v>35</v>
      </c>
      <c r="C61" s="13" t="s">
        <v>33</v>
      </c>
      <c r="D61" s="31">
        <v>0</v>
      </c>
      <c r="E61" s="14"/>
      <c r="F61" s="32">
        <f t="shared" si="2"/>
        <v>0</v>
      </c>
      <c r="G61" s="31">
        <v>0</v>
      </c>
      <c r="H61" s="16">
        <f>Tabela15[[#This Row],[Cena urzędzenia po rabacie
'[PLN netto']]]+Tabela15[[#This Row],[Cena montażu, uruchomienia, przeszkolenia z obsługi
'[PLN netto']]]</f>
        <v>0</v>
      </c>
      <c r="I61" s="33"/>
    </row>
    <row r="62" spans="1:9" ht="28.8" x14ac:dyDescent="0.3">
      <c r="A62" s="29">
        <v>45</v>
      </c>
      <c r="B62" s="30" t="s">
        <v>105</v>
      </c>
      <c r="C62" s="29" t="s">
        <v>24</v>
      </c>
      <c r="D62" s="31">
        <v>0</v>
      </c>
      <c r="E62" s="14"/>
      <c r="F62" s="32">
        <f t="shared" si="2"/>
        <v>0</v>
      </c>
      <c r="G62" s="31">
        <v>0</v>
      </c>
      <c r="H62" s="16">
        <f>Tabela15[[#This Row],[Cena urzędzenia po rabacie
'[PLN netto']]]+Tabela15[[#This Row],[Cena montażu, uruchomienia, przeszkolenia z obsługi
'[PLN netto']]]</f>
        <v>0</v>
      </c>
      <c r="I62" s="33"/>
    </row>
    <row r="63" spans="1:9" x14ac:dyDescent="0.3">
      <c r="A63" s="29">
        <v>46</v>
      </c>
      <c r="B63" s="30" t="s">
        <v>36</v>
      </c>
      <c r="C63" s="29" t="s">
        <v>24</v>
      </c>
      <c r="D63" s="31">
        <v>0</v>
      </c>
      <c r="E63" s="14"/>
      <c r="F63" s="32">
        <f t="shared" si="2"/>
        <v>0</v>
      </c>
      <c r="G63" s="31">
        <v>0</v>
      </c>
      <c r="H63" s="16">
        <f>Tabela15[[#This Row],[Cena urzędzenia po rabacie
'[PLN netto']]]+Tabela15[[#This Row],[Cena montażu, uruchomienia, przeszkolenia z obsługi
'[PLN netto']]]</f>
        <v>0</v>
      </c>
      <c r="I63" s="33"/>
    </row>
    <row r="64" spans="1:9" x14ac:dyDescent="0.3">
      <c r="A64" s="29">
        <v>47</v>
      </c>
      <c r="B64" s="30" t="s">
        <v>26</v>
      </c>
      <c r="C64" s="29" t="s">
        <v>24</v>
      </c>
      <c r="D64" s="31">
        <v>0</v>
      </c>
      <c r="E64" s="14"/>
      <c r="F64" s="32">
        <f t="shared" si="2"/>
        <v>0</v>
      </c>
      <c r="G64" s="31">
        <v>0</v>
      </c>
      <c r="H64" s="16">
        <f>Tabela15[[#This Row],[Cena urzędzenia po rabacie
'[PLN netto']]]+Tabela15[[#This Row],[Cena montażu, uruchomienia, przeszkolenia z obsługi
'[PLN netto']]]</f>
        <v>0</v>
      </c>
      <c r="I64" s="33"/>
    </row>
    <row r="65" spans="1:9" ht="28.8" x14ac:dyDescent="0.3">
      <c r="A65" s="29">
        <v>48</v>
      </c>
      <c r="B65" s="35" t="s">
        <v>105</v>
      </c>
      <c r="C65" s="13" t="s">
        <v>27</v>
      </c>
      <c r="D65" s="31">
        <v>0</v>
      </c>
      <c r="E65" s="14"/>
      <c r="F65" s="32">
        <f t="shared" si="2"/>
        <v>0</v>
      </c>
      <c r="G65" s="31">
        <v>0</v>
      </c>
      <c r="H65" s="16">
        <f>Tabela15[[#This Row],[Cena urzędzenia po rabacie
'[PLN netto']]]+Tabela15[[#This Row],[Cena montażu, uruchomienia, przeszkolenia z obsługi
'[PLN netto']]]</f>
        <v>0</v>
      </c>
      <c r="I65" s="33"/>
    </row>
    <row r="66" spans="1:9" x14ac:dyDescent="0.3">
      <c r="A66" s="29">
        <v>49</v>
      </c>
      <c r="B66" s="35" t="s">
        <v>28</v>
      </c>
      <c r="C66" s="13" t="s">
        <v>27</v>
      </c>
      <c r="D66" s="31">
        <v>0</v>
      </c>
      <c r="E66" s="14"/>
      <c r="F66" s="32">
        <f t="shared" si="2"/>
        <v>0</v>
      </c>
      <c r="G66" s="31">
        <v>0</v>
      </c>
      <c r="H66" s="16">
        <f>Tabela15[[#This Row],[Cena urzędzenia po rabacie
'[PLN netto']]]+Tabela15[[#This Row],[Cena montażu, uruchomienia, przeszkolenia z obsługi
'[PLN netto']]]</f>
        <v>0</v>
      </c>
      <c r="I66" s="33"/>
    </row>
    <row r="67" spans="1:9" ht="28.8" x14ac:dyDescent="0.3">
      <c r="A67" s="29">
        <v>50</v>
      </c>
      <c r="B67" s="35" t="s">
        <v>29</v>
      </c>
      <c r="C67" s="13" t="s">
        <v>27</v>
      </c>
      <c r="D67" s="31">
        <v>0</v>
      </c>
      <c r="E67" s="14"/>
      <c r="F67" s="32">
        <f t="shared" si="2"/>
        <v>0</v>
      </c>
      <c r="G67" s="31">
        <v>0</v>
      </c>
      <c r="H67" s="16">
        <f>Tabela15[[#This Row],[Cena urzędzenia po rabacie
'[PLN netto']]]+Tabela15[[#This Row],[Cena montażu, uruchomienia, przeszkolenia z obsługi
'[PLN netto']]]</f>
        <v>0</v>
      </c>
      <c r="I67" s="33"/>
    </row>
    <row r="68" spans="1:9" ht="28.8" x14ac:dyDescent="0.3">
      <c r="A68" s="29">
        <v>51</v>
      </c>
      <c r="B68" s="30" t="s">
        <v>105</v>
      </c>
      <c r="C68" s="29" t="s">
        <v>37</v>
      </c>
      <c r="D68" s="31">
        <v>0</v>
      </c>
      <c r="E68" s="14"/>
      <c r="F68" s="32">
        <f t="shared" si="2"/>
        <v>0</v>
      </c>
      <c r="G68" s="31">
        <v>0</v>
      </c>
      <c r="H68" s="16">
        <f>Tabela15[[#This Row],[Cena urzędzenia po rabacie
'[PLN netto']]]+Tabela15[[#This Row],[Cena montażu, uruchomienia, przeszkolenia z obsługi
'[PLN netto']]]</f>
        <v>0</v>
      </c>
      <c r="I68" s="33"/>
    </row>
    <row r="69" spans="1:9" x14ac:dyDescent="0.3">
      <c r="A69" s="29">
        <v>52</v>
      </c>
      <c r="B69" s="30" t="s">
        <v>38</v>
      </c>
      <c r="C69" s="29" t="s">
        <v>37</v>
      </c>
      <c r="D69" s="31">
        <v>0</v>
      </c>
      <c r="E69" s="14"/>
      <c r="F69" s="32">
        <f t="shared" si="2"/>
        <v>0</v>
      </c>
      <c r="G69" s="31">
        <v>0</v>
      </c>
      <c r="H69" s="16">
        <f>Tabela15[[#This Row],[Cena urzędzenia po rabacie
'[PLN netto']]]+Tabela15[[#This Row],[Cena montażu, uruchomienia, przeszkolenia z obsługi
'[PLN netto']]]</f>
        <v>0</v>
      </c>
      <c r="I69" s="33"/>
    </row>
    <row r="70" spans="1:9" ht="28.8" x14ac:dyDescent="0.3">
      <c r="A70" s="29">
        <v>53</v>
      </c>
      <c r="B70" s="30" t="s">
        <v>39</v>
      </c>
      <c r="C70" s="29" t="s">
        <v>37</v>
      </c>
      <c r="D70" s="31">
        <v>0</v>
      </c>
      <c r="E70" s="14"/>
      <c r="F70" s="32">
        <f t="shared" si="2"/>
        <v>0</v>
      </c>
      <c r="G70" s="31">
        <v>0</v>
      </c>
      <c r="H70" s="16">
        <f>Tabela15[[#This Row],[Cena urzędzenia po rabacie
'[PLN netto']]]+Tabela15[[#This Row],[Cena montażu, uruchomienia, przeszkolenia z obsługi
'[PLN netto']]]</f>
        <v>0</v>
      </c>
      <c r="I70" s="33"/>
    </row>
    <row r="71" spans="1:9" ht="28.8" x14ac:dyDescent="0.3">
      <c r="A71" s="29">
        <v>54</v>
      </c>
      <c r="B71" s="35" t="s">
        <v>105</v>
      </c>
      <c r="C71" s="13" t="s">
        <v>40</v>
      </c>
      <c r="D71" s="31">
        <v>0</v>
      </c>
      <c r="E71" s="14"/>
      <c r="F71" s="32">
        <f t="shared" si="2"/>
        <v>0</v>
      </c>
      <c r="G71" s="31">
        <v>0</v>
      </c>
      <c r="H71" s="16">
        <f>Tabela15[[#This Row],[Cena urzędzenia po rabacie
'[PLN netto']]]+Tabela15[[#This Row],[Cena montażu, uruchomienia, przeszkolenia z obsługi
'[PLN netto']]]</f>
        <v>0</v>
      </c>
      <c r="I71" s="33"/>
    </row>
    <row r="72" spans="1:9" x14ac:dyDescent="0.3">
      <c r="A72" s="29">
        <v>55</v>
      </c>
      <c r="B72" s="35" t="s">
        <v>41</v>
      </c>
      <c r="C72" s="13" t="s">
        <v>40</v>
      </c>
      <c r="D72" s="31">
        <v>0</v>
      </c>
      <c r="E72" s="14"/>
      <c r="F72" s="32">
        <f t="shared" si="2"/>
        <v>0</v>
      </c>
      <c r="G72" s="31">
        <v>0</v>
      </c>
      <c r="H72" s="16">
        <f>Tabela15[[#This Row],[Cena urzędzenia po rabacie
'[PLN netto']]]+Tabela15[[#This Row],[Cena montażu, uruchomienia, przeszkolenia z obsługi
'[PLN netto']]]</f>
        <v>0</v>
      </c>
      <c r="I72" s="33"/>
    </row>
    <row r="73" spans="1:9" ht="28.8" x14ac:dyDescent="0.3">
      <c r="A73" s="29">
        <v>56</v>
      </c>
      <c r="B73" s="35" t="s">
        <v>42</v>
      </c>
      <c r="C73" s="13" t="s">
        <v>40</v>
      </c>
      <c r="D73" s="31">
        <v>0</v>
      </c>
      <c r="E73" s="14"/>
      <c r="F73" s="32">
        <f t="shared" si="2"/>
        <v>0</v>
      </c>
      <c r="G73" s="31">
        <v>0</v>
      </c>
      <c r="H73" s="16">
        <f>Tabela15[[#This Row],[Cena urzędzenia po rabacie
'[PLN netto']]]+Tabela15[[#This Row],[Cena montażu, uruchomienia, przeszkolenia z obsługi
'[PLN netto']]]</f>
        <v>0</v>
      </c>
      <c r="I73" s="33"/>
    </row>
    <row r="74" spans="1:9" ht="28.8" x14ac:dyDescent="0.3">
      <c r="A74" s="29">
        <v>57</v>
      </c>
      <c r="B74" s="30" t="s">
        <v>105</v>
      </c>
      <c r="C74" s="29" t="s">
        <v>43</v>
      </c>
      <c r="D74" s="31">
        <v>0</v>
      </c>
      <c r="E74" s="14"/>
      <c r="F74" s="32">
        <f t="shared" si="2"/>
        <v>0</v>
      </c>
      <c r="G74" s="31">
        <v>0</v>
      </c>
      <c r="H74" s="16">
        <f>Tabela15[[#This Row],[Cena urzędzenia po rabacie
'[PLN netto']]]+Tabela15[[#This Row],[Cena montażu, uruchomienia, przeszkolenia z obsługi
'[PLN netto']]]</f>
        <v>0</v>
      </c>
      <c r="I74" s="33"/>
    </row>
    <row r="75" spans="1:9" x14ac:dyDescent="0.3">
      <c r="A75" s="29">
        <v>58</v>
      </c>
      <c r="B75" s="30" t="s">
        <v>44</v>
      </c>
      <c r="C75" s="29" t="s">
        <v>43</v>
      </c>
      <c r="D75" s="31">
        <v>0</v>
      </c>
      <c r="E75" s="14"/>
      <c r="F75" s="32">
        <f t="shared" si="2"/>
        <v>0</v>
      </c>
      <c r="G75" s="31">
        <v>0</v>
      </c>
      <c r="H75" s="16">
        <f>Tabela15[[#This Row],[Cena urzędzenia po rabacie
'[PLN netto']]]+Tabela15[[#This Row],[Cena montażu, uruchomienia, przeszkolenia z obsługi
'[PLN netto']]]</f>
        <v>0</v>
      </c>
      <c r="I75" s="33"/>
    </row>
    <row r="76" spans="1:9" ht="28.8" x14ac:dyDescent="0.3">
      <c r="A76" s="29">
        <v>59</v>
      </c>
      <c r="B76" s="30" t="s">
        <v>45</v>
      </c>
      <c r="C76" s="29" t="s">
        <v>43</v>
      </c>
      <c r="D76" s="31">
        <v>0</v>
      </c>
      <c r="E76" s="14"/>
      <c r="F76" s="32">
        <f t="shared" si="2"/>
        <v>0</v>
      </c>
      <c r="G76" s="31">
        <v>0</v>
      </c>
      <c r="H76" s="16">
        <f>Tabela15[[#This Row],[Cena urzędzenia po rabacie
'[PLN netto']]]+Tabela15[[#This Row],[Cena montażu, uruchomienia, przeszkolenia z obsługi
'[PLN netto']]]</f>
        <v>0</v>
      </c>
      <c r="I76" s="33"/>
    </row>
    <row r="77" spans="1:9" ht="28.8" x14ac:dyDescent="0.3">
      <c r="A77" s="29">
        <v>60</v>
      </c>
      <c r="B77" s="35" t="s">
        <v>105</v>
      </c>
      <c r="C77" s="13" t="s">
        <v>46</v>
      </c>
      <c r="D77" s="31">
        <v>0</v>
      </c>
      <c r="E77" s="14"/>
      <c r="F77" s="32">
        <f t="shared" si="2"/>
        <v>0</v>
      </c>
      <c r="G77" s="31">
        <v>0</v>
      </c>
      <c r="H77" s="16">
        <f>Tabela15[[#This Row],[Cena urzędzenia po rabacie
'[PLN netto']]]+Tabela15[[#This Row],[Cena montażu, uruchomienia, przeszkolenia z obsługi
'[PLN netto']]]</f>
        <v>0</v>
      </c>
      <c r="I77" s="33"/>
    </row>
    <row r="78" spans="1:9" x14ac:dyDescent="0.3">
      <c r="A78" s="29">
        <v>61</v>
      </c>
      <c r="B78" s="35" t="s">
        <v>47</v>
      </c>
      <c r="C78" s="13" t="s">
        <v>46</v>
      </c>
      <c r="D78" s="31">
        <v>0</v>
      </c>
      <c r="E78" s="14"/>
      <c r="F78" s="32">
        <f t="shared" si="2"/>
        <v>0</v>
      </c>
      <c r="G78" s="31">
        <v>0</v>
      </c>
      <c r="H78" s="16">
        <f>Tabela15[[#This Row],[Cena urzędzenia po rabacie
'[PLN netto']]]+Tabela15[[#This Row],[Cena montażu, uruchomienia, przeszkolenia z obsługi
'[PLN netto']]]</f>
        <v>0</v>
      </c>
      <c r="I78" s="33"/>
    </row>
    <row r="79" spans="1:9" ht="28.8" x14ac:dyDescent="0.3">
      <c r="A79" s="29">
        <v>62</v>
      </c>
      <c r="B79" s="35" t="s">
        <v>48</v>
      </c>
      <c r="C79" s="13" t="s">
        <v>46</v>
      </c>
      <c r="D79" s="31">
        <v>0</v>
      </c>
      <c r="E79" s="14"/>
      <c r="F79" s="32">
        <f t="shared" si="2"/>
        <v>0</v>
      </c>
      <c r="G79" s="31">
        <v>0</v>
      </c>
      <c r="H79" s="16">
        <f>Tabela15[[#This Row],[Cena urzędzenia po rabacie
'[PLN netto']]]+Tabela15[[#This Row],[Cena montażu, uruchomienia, przeszkolenia z obsługi
'[PLN netto']]]</f>
        <v>0</v>
      </c>
      <c r="I79" s="33"/>
    </row>
    <row r="80" spans="1:9" ht="28.8" x14ac:dyDescent="0.3">
      <c r="A80" s="29">
        <v>63</v>
      </c>
      <c r="B80" s="30" t="s">
        <v>105</v>
      </c>
      <c r="C80" s="29" t="s">
        <v>49</v>
      </c>
      <c r="D80" s="31">
        <v>0</v>
      </c>
      <c r="E80" s="14"/>
      <c r="F80" s="32">
        <f t="shared" si="2"/>
        <v>0</v>
      </c>
      <c r="G80" s="31">
        <v>0</v>
      </c>
      <c r="H80" s="16">
        <f>Tabela15[[#This Row],[Cena urzędzenia po rabacie
'[PLN netto']]]+Tabela15[[#This Row],[Cena montażu, uruchomienia, przeszkolenia z obsługi
'[PLN netto']]]</f>
        <v>0</v>
      </c>
      <c r="I80" s="33"/>
    </row>
    <row r="81" spans="1:9" x14ac:dyDescent="0.3">
      <c r="A81" s="29">
        <v>64</v>
      </c>
      <c r="B81" s="30" t="s">
        <v>50</v>
      </c>
      <c r="C81" s="29" t="s">
        <v>49</v>
      </c>
      <c r="D81" s="31">
        <v>0</v>
      </c>
      <c r="E81" s="14"/>
      <c r="F81" s="32">
        <f t="shared" si="2"/>
        <v>0</v>
      </c>
      <c r="G81" s="31">
        <v>0</v>
      </c>
      <c r="H81" s="16">
        <f>Tabela15[[#This Row],[Cena urzędzenia po rabacie
'[PLN netto']]]+Tabela15[[#This Row],[Cena montażu, uruchomienia, przeszkolenia z obsługi
'[PLN netto']]]</f>
        <v>0</v>
      </c>
      <c r="I81" s="33"/>
    </row>
    <row r="82" spans="1:9" ht="28.8" x14ac:dyDescent="0.3">
      <c r="A82" s="29">
        <v>65</v>
      </c>
      <c r="B82" s="30" t="s">
        <v>51</v>
      </c>
      <c r="C82" s="29" t="s">
        <v>49</v>
      </c>
      <c r="D82" s="31">
        <v>0</v>
      </c>
      <c r="E82" s="14"/>
      <c r="F82" s="32">
        <f t="shared" si="2"/>
        <v>0</v>
      </c>
      <c r="G82" s="31">
        <v>0</v>
      </c>
      <c r="H82" s="16">
        <f>Tabela15[[#This Row],[Cena urzędzenia po rabacie
'[PLN netto']]]+Tabela15[[#This Row],[Cena montażu, uruchomienia, przeszkolenia z obsługi
'[PLN netto']]]</f>
        <v>0</v>
      </c>
      <c r="I82" s="33"/>
    </row>
    <row r="83" spans="1:9" ht="28.8" x14ac:dyDescent="0.3">
      <c r="A83" s="29">
        <v>66</v>
      </c>
      <c r="B83" s="35" t="s">
        <v>105</v>
      </c>
      <c r="C83" s="13" t="s">
        <v>52</v>
      </c>
      <c r="D83" s="31">
        <v>0</v>
      </c>
      <c r="E83" s="14"/>
      <c r="F83" s="32">
        <f t="shared" si="2"/>
        <v>0</v>
      </c>
      <c r="G83" s="31">
        <v>0</v>
      </c>
      <c r="H83" s="16">
        <f>Tabela15[[#This Row],[Cena urzędzenia po rabacie
'[PLN netto']]]+Tabela15[[#This Row],[Cena montażu, uruchomienia, przeszkolenia z obsługi
'[PLN netto']]]</f>
        <v>0</v>
      </c>
      <c r="I83" s="33"/>
    </row>
    <row r="84" spans="1:9" x14ac:dyDescent="0.3">
      <c r="A84" s="29">
        <v>67</v>
      </c>
      <c r="B84" s="35" t="s">
        <v>53</v>
      </c>
      <c r="C84" s="13" t="s">
        <v>52</v>
      </c>
      <c r="D84" s="31">
        <v>0</v>
      </c>
      <c r="E84" s="14"/>
      <c r="F84" s="32">
        <f t="shared" si="2"/>
        <v>0</v>
      </c>
      <c r="G84" s="31">
        <v>0</v>
      </c>
      <c r="H84" s="16">
        <f>Tabela15[[#This Row],[Cena urzędzenia po rabacie
'[PLN netto']]]+Tabela15[[#This Row],[Cena montażu, uruchomienia, przeszkolenia z obsługi
'[PLN netto']]]</f>
        <v>0</v>
      </c>
      <c r="I84" s="33"/>
    </row>
    <row r="85" spans="1:9" ht="28.8" x14ac:dyDescent="0.3">
      <c r="A85" s="29">
        <v>68</v>
      </c>
      <c r="B85" s="35" t="s">
        <v>54</v>
      </c>
      <c r="C85" s="13" t="s">
        <v>52</v>
      </c>
      <c r="D85" s="31">
        <v>0</v>
      </c>
      <c r="E85" s="14"/>
      <c r="F85" s="32">
        <f t="shared" si="2"/>
        <v>0</v>
      </c>
      <c r="G85" s="31">
        <v>0</v>
      </c>
      <c r="H85" s="16">
        <f>Tabela15[[#This Row],[Cena urzędzenia po rabacie
'[PLN netto']]]+Tabela15[[#This Row],[Cena montażu, uruchomienia, przeszkolenia z obsługi
'[PLN netto']]]</f>
        <v>0</v>
      </c>
      <c r="I85" s="33"/>
    </row>
    <row r="86" spans="1:9" ht="28.8" x14ac:dyDescent="0.3">
      <c r="A86" s="29">
        <v>69</v>
      </c>
      <c r="B86" s="30" t="s">
        <v>105</v>
      </c>
      <c r="C86" s="29" t="s">
        <v>55</v>
      </c>
      <c r="D86" s="31">
        <v>0</v>
      </c>
      <c r="E86" s="14"/>
      <c r="F86" s="32">
        <f t="shared" si="2"/>
        <v>0</v>
      </c>
      <c r="G86" s="31">
        <v>0</v>
      </c>
      <c r="H86" s="16">
        <f>Tabela15[[#This Row],[Cena urzędzenia po rabacie
'[PLN netto']]]+Tabela15[[#This Row],[Cena montażu, uruchomienia, przeszkolenia z obsługi
'[PLN netto']]]</f>
        <v>0</v>
      </c>
      <c r="I86" s="33"/>
    </row>
    <row r="87" spans="1:9" x14ac:dyDescent="0.3">
      <c r="A87" s="29">
        <v>70</v>
      </c>
      <c r="B87" s="30" t="s">
        <v>56</v>
      </c>
      <c r="C87" s="29" t="s">
        <v>55</v>
      </c>
      <c r="D87" s="31">
        <v>0</v>
      </c>
      <c r="E87" s="14"/>
      <c r="F87" s="32">
        <f t="shared" si="2"/>
        <v>0</v>
      </c>
      <c r="G87" s="31">
        <v>0</v>
      </c>
      <c r="H87" s="16">
        <f>Tabela15[[#This Row],[Cena urzędzenia po rabacie
'[PLN netto']]]+Tabela15[[#This Row],[Cena montażu, uruchomienia, przeszkolenia z obsługi
'[PLN netto']]]</f>
        <v>0</v>
      </c>
      <c r="I87" s="33"/>
    </row>
    <row r="88" spans="1:9" ht="28.8" x14ac:dyDescent="0.3">
      <c r="A88" s="29">
        <v>71</v>
      </c>
      <c r="B88" s="30" t="s">
        <v>57</v>
      </c>
      <c r="C88" s="29" t="s">
        <v>55</v>
      </c>
      <c r="D88" s="31">
        <v>0</v>
      </c>
      <c r="E88" s="14"/>
      <c r="F88" s="32">
        <f t="shared" si="2"/>
        <v>0</v>
      </c>
      <c r="G88" s="31">
        <v>0</v>
      </c>
      <c r="H88" s="16">
        <f>Tabela15[[#This Row],[Cena urzędzenia po rabacie
'[PLN netto']]]+Tabela15[[#This Row],[Cena montażu, uruchomienia, przeszkolenia z obsługi
'[PLN netto']]]</f>
        <v>0</v>
      </c>
      <c r="I88" s="33"/>
    </row>
    <row r="89" spans="1:9" ht="35.4" customHeight="1" x14ac:dyDescent="0.3">
      <c r="A89" s="21"/>
      <c r="B89" s="22" t="s">
        <v>169</v>
      </c>
      <c r="C89" s="23" t="s">
        <v>165</v>
      </c>
      <c r="D89" s="25" t="s">
        <v>165</v>
      </c>
      <c r="E89" s="25" t="s">
        <v>165</v>
      </c>
      <c r="F89" s="25" t="s">
        <v>165</v>
      </c>
      <c r="G89" s="25" t="s">
        <v>165</v>
      </c>
      <c r="H89" s="22">
        <f>SUM(H44:H88)</f>
        <v>0</v>
      </c>
      <c r="I89" s="27" t="s">
        <v>165</v>
      </c>
    </row>
    <row r="91" spans="1:9" ht="144" x14ac:dyDescent="0.3">
      <c r="A91" s="10" t="s">
        <v>100</v>
      </c>
      <c r="B91" s="10" t="s">
        <v>58</v>
      </c>
      <c r="C91" s="10" t="s">
        <v>110</v>
      </c>
      <c r="D91" s="11" t="s">
        <v>112</v>
      </c>
      <c r="E91" s="11" t="s">
        <v>159</v>
      </c>
      <c r="F91" s="11" t="s">
        <v>115</v>
      </c>
      <c r="G91" s="11" t="s">
        <v>143</v>
      </c>
      <c r="H91" s="11" t="s">
        <v>121</v>
      </c>
      <c r="I91" s="11" t="s">
        <v>104</v>
      </c>
    </row>
    <row r="92" spans="1:9" x14ac:dyDescent="0.3">
      <c r="A92" s="36">
        <v>72</v>
      </c>
      <c r="B92" s="7" t="s">
        <v>106</v>
      </c>
      <c r="C92" s="13" t="s">
        <v>107</v>
      </c>
      <c r="D92" s="31">
        <v>0</v>
      </c>
      <c r="E92" s="34"/>
      <c r="F92" s="15">
        <f>D92-D92*E92</f>
        <v>0</v>
      </c>
      <c r="G92" s="31">
        <v>0</v>
      </c>
      <c r="H92" s="16">
        <f>Tabela16[[#This Row],[Cena urzędzenia po rabacie
'[PLN netto']]]+Tabela16[[#This Row],[Cena montażu, podłączenia nagrzewnicy przewodem elastycznym systemowym, uruchomienia, przeszkolenia z obsługi
'[PLN netto']]]</f>
        <v>0</v>
      </c>
      <c r="I92" s="33"/>
    </row>
    <row r="93" spans="1:9" x14ac:dyDescent="0.3">
      <c r="A93" s="36">
        <v>73</v>
      </c>
      <c r="B93" s="7" t="s">
        <v>106</v>
      </c>
      <c r="C93" s="13" t="s">
        <v>108</v>
      </c>
      <c r="D93" s="31">
        <v>0</v>
      </c>
      <c r="E93" s="34"/>
      <c r="F93" s="15">
        <f t="shared" ref="F93:F97" si="3">D93-D93*E93</f>
        <v>0</v>
      </c>
      <c r="G93" s="31">
        <v>0</v>
      </c>
      <c r="H93" s="16">
        <f>Tabela16[[#This Row],[Cena urzędzenia po rabacie
'[PLN netto']]]+Tabela16[[#This Row],[Cena montażu, podłączenia nagrzewnicy przewodem elastycznym systemowym, uruchomienia, przeszkolenia z obsługi
'[PLN netto']]]</f>
        <v>0</v>
      </c>
      <c r="I93" s="33"/>
    </row>
    <row r="94" spans="1:9" x14ac:dyDescent="0.3">
      <c r="A94" s="36">
        <v>74</v>
      </c>
      <c r="B94" s="7" t="s">
        <v>106</v>
      </c>
      <c r="C94" s="13" t="s">
        <v>109</v>
      </c>
      <c r="D94" s="31">
        <v>0</v>
      </c>
      <c r="E94" s="34"/>
      <c r="F94" s="15">
        <f t="shared" si="3"/>
        <v>0</v>
      </c>
      <c r="G94" s="31">
        <v>0</v>
      </c>
      <c r="H94" s="16">
        <f>Tabela16[[#This Row],[Cena urzędzenia po rabacie
'[PLN netto']]]+Tabela16[[#This Row],[Cena montażu, podłączenia nagrzewnicy przewodem elastycznym systemowym, uruchomienia, przeszkolenia z obsługi
'[PLN netto']]]</f>
        <v>0</v>
      </c>
      <c r="I94" s="33"/>
    </row>
    <row r="95" spans="1:9" x14ac:dyDescent="0.3">
      <c r="A95" s="36">
        <v>75</v>
      </c>
      <c r="B95" s="7" t="s">
        <v>59</v>
      </c>
      <c r="C95" s="13" t="s">
        <v>107</v>
      </c>
      <c r="D95" s="31">
        <v>0</v>
      </c>
      <c r="E95" s="34"/>
      <c r="F95" s="15">
        <f t="shared" si="3"/>
        <v>0</v>
      </c>
      <c r="G95" s="31">
        <v>0</v>
      </c>
      <c r="H95" s="16">
        <f>Tabela16[[#This Row],[Cena urzędzenia po rabacie
'[PLN netto']]]+Tabela16[[#This Row],[Cena montażu, podłączenia nagrzewnicy przewodem elastycznym systemowym, uruchomienia, przeszkolenia z obsługi
'[PLN netto']]]</f>
        <v>0</v>
      </c>
      <c r="I95" s="33"/>
    </row>
    <row r="96" spans="1:9" x14ac:dyDescent="0.3">
      <c r="A96" s="36">
        <v>76</v>
      </c>
      <c r="B96" s="7" t="s">
        <v>59</v>
      </c>
      <c r="C96" s="13" t="s">
        <v>108</v>
      </c>
      <c r="D96" s="31">
        <v>0</v>
      </c>
      <c r="E96" s="34"/>
      <c r="F96" s="15">
        <f t="shared" si="3"/>
        <v>0</v>
      </c>
      <c r="G96" s="31">
        <v>0</v>
      </c>
      <c r="H96" s="16">
        <f>Tabela16[[#This Row],[Cena urzędzenia po rabacie
'[PLN netto']]]+Tabela16[[#This Row],[Cena montażu, podłączenia nagrzewnicy przewodem elastycznym systemowym, uruchomienia, przeszkolenia z obsługi
'[PLN netto']]]</f>
        <v>0</v>
      </c>
      <c r="I96" s="33"/>
    </row>
    <row r="97" spans="1:9" x14ac:dyDescent="0.3">
      <c r="A97" s="36">
        <v>77</v>
      </c>
      <c r="B97" s="7" t="s">
        <v>59</v>
      </c>
      <c r="C97" s="13" t="s">
        <v>109</v>
      </c>
      <c r="D97" s="31">
        <v>0</v>
      </c>
      <c r="E97" s="34"/>
      <c r="F97" s="15">
        <f t="shared" si="3"/>
        <v>0</v>
      </c>
      <c r="G97" s="31">
        <v>0</v>
      </c>
      <c r="H97" s="16">
        <f>Tabela16[[#This Row],[Cena urzędzenia po rabacie
'[PLN netto']]]+Tabela16[[#This Row],[Cena montażu, podłączenia nagrzewnicy przewodem elastycznym systemowym, uruchomienia, przeszkolenia z obsługi
'[PLN netto']]]</f>
        <v>0</v>
      </c>
      <c r="I97" s="33"/>
    </row>
    <row r="98" spans="1:9" ht="28.8" customHeight="1" x14ac:dyDescent="0.3">
      <c r="A98" s="21"/>
      <c r="B98" s="22" t="s">
        <v>169</v>
      </c>
      <c r="C98" s="23" t="s">
        <v>165</v>
      </c>
      <c r="D98" s="25" t="s">
        <v>165</v>
      </c>
      <c r="E98" s="25" t="s">
        <v>165</v>
      </c>
      <c r="F98" s="25" t="s">
        <v>165</v>
      </c>
      <c r="G98" s="25" t="s">
        <v>165</v>
      </c>
      <c r="H98" s="22">
        <f>SUM(H92:H97)</f>
        <v>0</v>
      </c>
      <c r="I98" s="27" t="s">
        <v>165</v>
      </c>
    </row>
    <row r="100" spans="1:9" ht="43.2" customHeight="1" x14ac:dyDescent="0.3">
      <c r="A100" s="10" t="s">
        <v>100</v>
      </c>
      <c r="B100" s="10" t="s">
        <v>60</v>
      </c>
      <c r="C100" s="11" t="s">
        <v>111</v>
      </c>
      <c r="D100" s="10" t="s">
        <v>116</v>
      </c>
      <c r="E100" s="7"/>
      <c r="F100" s="7"/>
      <c r="G100" s="7"/>
      <c r="H100" s="7"/>
      <c r="I100" s="7"/>
    </row>
    <row r="101" spans="1:9" ht="28.8" x14ac:dyDescent="0.3">
      <c r="A101" s="36">
        <v>78</v>
      </c>
      <c r="B101" s="35" t="s">
        <v>62</v>
      </c>
      <c r="C101" s="13" t="s">
        <v>61</v>
      </c>
      <c r="D101" s="31">
        <v>0</v>
      </c>
      <c r="E101" s="7"/>
      <c r="F101" s="7"/>
      <c r="G101" s="7"/>
      <c r="H101" s="7"/>
      <c r="I101" s="7"/>
    </row>
    <row r="102" spans="1:9" ht="28.8" x14ac:dyDescent="0.3">
      <c r="A102" s="36">
        <v>79</v>
      </c>
      <c r="B102" s="35" t="s">
        <v>63</v>
      </c>
      <c r="C102" s="13" t="s">
        <v>61</v>
      </c>
      <c r="D102" s="31">
        <v>0</v>
      </c>
      <c r="E102" s="7"/>
      <c r="F102" s="7"/>
      <c r="G102" s="7"/>
      <c r="H102" s="7"/>
      <c r="I102" s="7"/>
    </row>
    <row r="103" spans="1:9" ht="28.8" x14ac:dyDescent="0.3">
      <c r="A103" s="36">
        <v>80</v>
      </c>
      <c r="B103" s="35" t="s">
        <v>64</v>
      </c>
      <c r="C103" s="13" t="s">
        <v>61</v>
      </c>
      <c r="D103" s="31">
        <v>0</v>
      </c>
      <c r="E103" s="7"/>
      <c r="F103" s="7"/>
      <c r="G103" s="7"/>
      <c r="H103" s="7"/>
      <c r="I103" s="7"/>
    </row>
    <row r="104" spans="1:9" ht="28.8" x14ac:dyDescent="0.3">
      <c r="A104" s="36">
        <v>81</v>
      </c>
      <c r="B104" s="35" t="s">
        <v>65</v>
      </c>
      <c r="C104" s="13" t="s">
        <v>61</v>
      </c>
      <c r="D104" s="31">
        <v>0</v>
      </c>
      <c r="E104" s="7"/>
      <c r="F104" s="7"/>
      <c r="G104" s="7"/>
      <c r="H104" s="7"/>
      <c r="I104" s="7"/>
    </row>
    <row r="105" spans="1:9" ht="28.8" x14ac:dyDescent="0.3">
      <c r="A105" s="36">
        <v>82</v>
      </c>
      <c r="B105" s="35" t="s">
        <v>66</v>
      </c>
      <c r="C105" s="13" t="s">
        <v>61</v>
      </c>
      <c r="D105" s="31">
        <v>0</v>
      </c>
      <c r="E105" s="7"/>
      <c r="F105" s="7"/>
      <c r="G105" s="7"/>
      <c r="H105" s="7"/>
      <c r="I105" s="7"/>
    </row>
    <row r="106" spans="1:9" ht="28.8" x14ac:dyDescent="0.3">
      <c r="A106" s="36">
        <v>83</v>
      </c>
      <c r="B106" s="35" t="s">
        <v>67</v>
      </c>
      <c r="C106" s="13" t="s">
        <v>61</v>
      </c>
      <c r="D106" s="31">
        <v>0</v>
      </c>
      <c r="E106" s="7"/>
      <c r="F106" s="7"/>
      <c r="G106" s="7"/>
      <c r="H106" s="7"/>
      <c r="I106" s="7"/>
    </row>
    <row r="107" spans="1:9" x14ac:dyDescent="0.3">
      <c r="A107" s="36">
        <v>84</v>
      </c>
      <c r="B107" s="35" t="s">
        <v>117</v>
      </c>
      <c r="C107" s="13" t="s">
        <v>18</v>
      </c>
      <c r="D107" s="31">
        <v>0</v>
      </c>
      <c r="E107" s="7"/>
      <c r="F107" s="7"/>
      <c r="G107" s="7"/>
      <c r="H107" s="7"/>
      <c r="I107" s="7"/>
    </row>
    <row r="108" spans="1:9" x14ac:dyDescent="0.3">
      <c r="A108" s="36">
        <v>85</v>
      </c>
      <c r="B108" s="35" t="s">
        <v>118</v>
      </c>
      <c r="C108" s="13" t="s">
        <v>18</v>
      </c>
      <c r="D108" s="31">
        <v>0</v>
      </c>
      <c r="E108" s="7"/>
      <c r="F108" s="7"/>
      <c r="G108" s="7"/>
      <c r="H108" s="7"/>
      <c r="I108" s="7"/>
    </row>
    <row r="109" spans="1:9" x14ac:dyDescent="0.3">
      <c r="A109" s="36">
        <v>86</v>
      </c>
      <c r="B109" s="35" t="s">
        <v>68</v>
      </c>
      <c r="C109" s="13" t="s">
        <v>18</v>
      </c>
      <c r="D109" s="31">
        <v>0</v>
      </c>
      <c r="E109" s="7"/>
      <c r="F109" s="7"/>
      <c r="G109" s="7"/>
      <c r="H109" s="7"/>
      <c r="I109" s="7"/>
    </row>
    <row r="110" spans="1:9" ht="28.8" x14ac:dyDescent="0.3">
      <c r="A110" s="36">
        <v>87</v>
      </c>
      <c r="B110" s="35" t="s">
        <v>69</v>
      </c>
      <c r="C110" s="13" t="s">
        <v>18</v>
      </c>
      <c r="D110" s="31">
        <v>0</v>
      </c>
      <c r="E110" s="7"/>
      <c r="F110" s="7"/>
      <c r="G110" s="7"/>
      <c r="H110" s="7"/>
      <c r="I110" s="7"/>
    </row>
    <row r="111" spans="1:9" ht="28.8" x14ac:dyDescent="0.3">
      <c r="A111" s="36">
        <v>88</v>
      </c>
      <c r="B111" s="35" t="s">
        <v>70</v>
      </c>
      <c r="C111" s="13" t="s">
        <v>18</v>
      </c>
      <c r="D111" s="31">
        <v>0</v>
      </c>
      <c r="E111" s="7"/>
      <c r="F111" s="7"/>
      <c r="G111" s="7"/>
      <c r="H111" s="7"/>
      <c r="I111" s="7"/>
    </row>
    <row r="112" spans="1:9" ht="28.8" x14ac:dyDescent="0.3">
      <c r="A112" s="36">
        <v>89</v>
      </c>
      <c r="B112" s="35" t="s">
        <v>71</v>
      </c>
      <c r="C112" s="13" t="s">
        <v>18</v>
      </c>
      <c r="D112" s="31">
        <v>0</v>
      </c>
      <c r="E112" s="7"/>
      <c r="F112" s="7"/>
      <c r="G112" s="7"/>
      <c r="H112" s="7"/>
      <c r="I112" s="7"/>
    </row>
    <row r="113" spans="1:9" ht="28.8" x14ac:dyDescent="0.3">
      <c r="A113" s="36">
        <v>90</v>
      </c>
      <c r="B113" s="35" t="s">
        <v>72</v>
      </c>
      <c r="C113" s="13" t="s">
        <v>18</v>
      </c>
      <c r="D113" s="31">
        <v>0</v>
      </c>
      <c r="E113" s="7"/>
      <c r="F113" s="7"/>
      <c r="G113" s="7"/>
      <c r="H113" s="7"/>
      <c r="I113" s="7"/>
    </row>
    <row r="114" spans="1:9" ht="28.8" x14ac:dyDescent="0.3">
      <c r="A114" s="36">
        <v>91</v>
      </c>
      <c r="B114" s="35" t="s">
        <v>73</v>
      </c>
      <c r="C114" s="13" t="s">
        <v>18</v>
      </c>
      <c r="D114" s="31">
        <v>0</v>
      </c>
      <c r="E114" s="7"/>
      <c r="F114" s="7"/>
      <c r="G114" s="7"/>
      <c r="H114" s="7"/>
      <c r="I114" s="7"/>
    </row>
    <row r="115" spans="1:9" ht="28.8" x14ac:dyDescent="0.3">
      <c r="A115" s="36">
        <v>92</v>
      </c>
      <c r="B115" s="35" t="s">
        <v>74</v>
      </c>
      <c r="C115" s="13" t="s">
        <v>18</v>
      </c>
      <c r="D115" s="31">
        <v>0</v>
      </c>
      <c r="E115" s="7"/>
      <c r="F115" s="7"/>
      <c r="G115" s="7"/>
      <c r="H115" s="7"/>
      <c r="I115" s="7"/>
    </row>
    <row r="116" spans="1:9" ht="28.8" x14ac:dyDescent="0.3">
      <c r="A116" s="36">
        <v>93</v>
      </c>
      <c r="B116" s="35" t="s">
        <v>75</v>
      </c>
      <c r="C116" s="13" t="s">
        <v>18</v>
      </c>
      <c r="D116" s="31">
        <v>0</v>
      </c>
      <c r="E116" s="7"/>
      <c r="F116" s="7"/>
      <c r="G116" s="7"/>
      <c r="H116" s="7"/>
      <c r="I116" s="7"/>
    </row>
    <row r="117" spans="1:9" ht="43.2" x14ac:dyDescent="0.3">
      <c r="A117" s="36">
        <v>94</v>
      </c>
      <c r="B117" s="35" t="s">
        <v>77</v>
      </c>
      <c r="C117" s="13" t="s">
        <v>76</v>
      </c>
      <c r="D117" s="31">
        <v>0</v>
      </c>
      <c r="E117" s="7"/>
      <c r="F117" s="7"/>
      <c r="G117" s="7"/>
      <c r="H117" s="7"/>
      <c r="I117" s="7"/>
    </row>
    <row r="118" spans="1:9" ht="28.8" x14ac:dyDescent="0.3">
      <c r="A118" s="36">
        <v>95</v>
      </c>
      <c r="B118" s="35" t="s">
        <v>78</v>
      </c>
      <c r="C118" s="13" t="s">
        <v>76</v>
      </c>
      <c r="D118" s="31">
        <v>0</v>
      </c>
      <c r="E118" s="7"/>
      <c r="F118" s="7"/>
      <c r="G118" s="7"/>
      <c r="H118" s="7"/>
      <c r="I118" s="7"/>
    </row>
    <row r="119" spans="1:9" ht="28.8" x14ac:dyDescent="0.3">
      <c r="A119" s="36">
        <v>96</v>
      </c>
      <c r="B119" s="35" t="s">
        <v>134</v>
      </c>
      <c r="C119" s="13" t="s">
        <v>76</v>
      </c>
      <c r="D119" s="31">
        <v>0</v>
      </c>
      <c r="E119" s="7"/>
      <c r="F119" s="7"/>
      <c r="G119" s="7"/>
      <c r="H119" s="7"/>
      <c r="I119" s="7"/>
    </row>
    <row r="120" spans="1:9" x14ac:dyDescent="0.3">
      <c r="A120" s="36">
        <v>97</v>
      </c>
      <c r="B120" s="35" t="s">
        <v>79</v>
      </c>
      <c r="C120" s="13" t="s">
        <v>76</v>
      </c>
      <c r="D120" s="31">
        <v>0</v>
      </c>
      <c r="E120" s="7"/>
      <c r="F120" s="7"/>
      <c r="G120" s="7"/>
      <c r="H120" s="7"/>
      <c r="I120" s="7"/>
    </row>
    <row r="121" spans="1:9" x14ac:dyDescent="0.3">
      <c r="A121" s="36">
        <v>98</v>
      </c>
      <c r="B121" s="35" t="s">
        <v>80</v>
      </c>
      <c r="C121" s="13" t="s">
        <v>18</v>
      </c>
      <c r="D121" s="31">
        <v>0</v>
      </c>
      <c r="E121" s="7"/>
      <c r="F121" s="7"/>
      <c r="G121" s="7"/>
      <c r="H121" s="7"/>
      <c r="I121" s="7"/>
    </row>
    <row r="122" spans="1:9" x14ac:dyDescent="0.3">
      <c r="A122" s="36">
        <v>99</v>
      </c>
      <c r="B122" s="35" t="s">
        <v>81</v>
      </c>
      <c r="C122" s="13" t="s">
        <v>18</v>
      </c>
      <c r="D122" s="31">
        <v>0</v>
      </c>
      <c r="E122" s="7"/>
      <c r="F122" s="7"/>
      <c r="G122" s="7"/>
      <c r="H122" s="7"/>
      <c r="I122" s="7"/>
    </row>
    <row r="123" spans="1:9" x14ac:dyDescent="0.3">
      <c r="A123" s="36">
        <v>100</v>
      </c>
      <c r="B123" s="35" t="s">
        <v>82</v>
      </c>
      <c r="C123" s="13" t="s">
        <v>18</v>
      </c>
      <c r="D123" s="31">
        <v>0</v>
      </c>
      <c r="E123" s="7"/>
      <c r="F123" s="7"/>
      <c r="G123" s="7"/>
      <c r="H123" s="7"/>
      <c r="I123" s="7"/>
    </row>
    <row r="124" spans="1:9" x14ac:dyDescent="0.3">
      <c r="A124" s="36">
        <v>101</v>
      </c>
      <c r="B124" s="35" t="s">
        <v>83</v>
      </c>
      <c r="C124" s="13" t="s">
        <v>18</v>
      </c>
      <c r="D124" s="31">
        <v>0</v>
      </c>
      <c r="E124" s="7"/>
      <c r="F124" s="7"/>
      <c r="G124" s="7"/>
      <c r="H124" s="7"/>
      <c r="I124" s="7"/>
    </row>
    <row r="125" spans="1:9" x14ac:dyDescent="0.3">
      <c r="A125" s="36">
        <v>102</v>
      </c>
      <c r="B125" s="35" t="s">
        <v>84</v>
      </c>
      <c r="C125" s="13" t="s">
        <v>18</v>
      </c>
      <c r="D125" s="31">
        <v>0</v>
      </c>
      <c r="E125" s="7"/>
      <c r="F125" s="7"/>
      <c r="G125" s="7"/>
      <c r="H125" s="7"/>
      <c r="I125" s="7"/>
    </row>
    <row r="126" spans="1:9" x14ac:dyDescent="0.3">
      <c r="A126" s="36">
        <v>103</v>
      </c>
      <c r="B126" s="35" t="s">
        <v>85</v>
      </c>
      <c r="C126" s="13" t="s">
        <v>18</v>
      </c>
      <c r="D126" s="31">
        <v>0</v>
      </c>
      <c r="E126" s="7"/>
      <c r="F126" s="7"/>
      <c r="G126" s="7"/>
      <c r="H126" s="7"/>
      <c r="I126" s="7"/>
    </row>
    <row r="127" spans="1:9" x14ac:dyDescent="0.3">
      <c r="A127" s="36">
        <v>104</v>
      </c>
      <c r="B127" s="35" t="s">
        <v>86</v>
      </c>
      <c r="C127" s="13" t="s">
        <v>18</v>
      </c>
      <c r="D127" s="31">
        <v>0</v>
      </c>
      <c r="E127" s="7"/>
      <c r="F127" s="7"/>
      <c r="G127" s="7"/>
      <c r="H127" s="7"/>
      <c r="I127" s="7"/>
    </row>
    <row r="128" spans="1:9" x14ac:dyDescent="0.3">
      <c r="A128" s="36">
        <v>105</v>
      </c>
      <c r="B128" s="35" t="s">
        <v>87</v>
      </c>
      <c r="C128" s="13" t="s">
        <v>18</v>
      </c>
      <c r="D128" s="31">
        <v>0</v>
      </c>
      <c r="E128" s="7"/>
      <c r="F128" s="7"/>
      <c r="G128" s="7"/>
      <c r="H128" s="7"/>
      <c r="I128" s="7"/>
    </row>
    <row r="129" spans="1:9" x14ac:dyDescent="0.3">
      <c r="A129" s="36">
        <v>106</v>
      </c>
      <c r="B129" s="35" t="s">
        <v>88</v>
      </c>
      <c r="C129" s="13" t="s">
        <v>18</v>
      </c>
      <c r="D129" s="31">
        <v>0</v>
      </c>
      <c r="E129" s="7"/>
      <c r="F129" s="7"/>
      <c r="G129" s="7"/>
      <c r="H129" s="7"/>
      <c r="I129" s="7"/>
    </row>
    <row r="130" spans="1:9" x14ac:dyDescent="0.3">
      <c r="A130" s="36">
        <v>107</v>
      </c>
      <c r="B130" s="35" t="s">
        <v>89</v>
      </c>
      <c r="C130" s="13" t="s">
        <v>18</v>
      </c>
      <c r="D130" s="31">
        <v>0</v>
      </c>
      <c r="E130" s="7"/>
      <c r="F130" s="7"/>
      <c r="G130" s="7"/>
      <c r="H130" s="7"/>
      <c r="I130" s="7"/>
    </row>
    <row r="131" spans="1:9" x14ac:dyDescent="0.3">
      <c r="A131" s="36">
        <v>108</v>
      </c>
      <c r="B131" s="35" t="s">
        <v>90</v>
      </c>
      <c r="C131" s="13" t="s">
        <v>18</v>
      </c>
      <c r="D131" s="31">
        <v>0</v>
      </c>
      <c r="E131" s="7"/>
      <c r="F131" s="7"/>
      <c r="G131" s="7"/>
      <c r="H131" s="7"/>
      <c r="I131" s="7"/>
    </row>
    <row r="132" spans="1:9" x14ac:dyDescent="0.3">
      <c r="A132" s="36">
        <v>109</v>
      </c>
      <c r="B132" s="35" t="s">
        <v>91</v>
      </c>
      <c r="C132" s="13" t="s">
        <v>18</v>
      </c>
      <c r="D132" s="31">
        <v>0</v>
      </c>
      <c r="E132" s="7"/>
      <c r="F132" s="7"/>
      <c r="G132" s="7"/>
      <c r="H132" s="7"/>
      <c r="I132" s="7"/>
    </row>
    <row r="133" spans="1:9" x14ac:dyDescent="0.3">
      <c r="A133" s="36">
        <v>110</v>
      </c>
      <c r="B133" s="35" t="s">
        <v>92</v>
      </c>
      <c r="C133" s="13" t="s">
        <v>18</v>
      </c>
      <c r="D133" s="31">
        <v>0</v>
      </c>
      <c r="E133" s="7"/>
      <c r="F133" s="7"/>
      <c r="G133" s="7"/>
      <c r="H133" s="7"/>
      <c r="I133" s="7"/>
    </row>
    <row r="134" spans="1:9" x14ac:dyDescent="0.3">
      <c r="A134" s="36">
        <v>111</v>
      </c>
      <c r="B134" s="35" t="s">
        <v>93</v>
      </c>
      <c r="C134" s="13" t="s">
        <v>18</v>
      </c>
      <c r="D134" s="31">
        <v>0</v>
      </c>
      <c r="E134" s="7"/>
      <c r="F134" s="7"/>
      <c r="G134" s="7"/>
      <c r="H134" s="7"/>
      <c r="I134" s="7"/>
    </row>
    <row r="135" spans="1:9" x14ac:dyDescent="0.3">
      <c r="A135" s="36">
        <v>112</v>
      </c>
      <c r="B135" s="35" t="s">
        <v>94</v>
      </c>
      <c r="C135" s="13" t="s">
        <v>18</v>
      </c>
      <c r="D135" s="31">
        <v>0</v>
      </c>
      <c r="E135" s="7"/>
      <c r="F135" s="7"/>
      <c r="G135" s="7"/>
      <c r="H135" s="7"/>
      <c r="I135" s="7"/>
    </row>
    <row r="136" spans="1:9" x14ac:dyDescent="0.3">
      <c r="A136" s="36">
        <v>113</v>
      </c>
      <c r="B136" s="35" t="s">
        <v>95</v>
      </c>
      <c r="C136" s="13" t="s">
        <v>18</v>
      </c>
      <c r="D136" s="31">
        <v>0</v>
      </c>
      <c r="E136" s="7"/>
      <c r="F136" s="7"/>
      <c r="G136" s="7"/>
      <c r="H136" s="7"/>
      <c r="I136" s="7"/>
    </row>
    <row r="137" spans="1:9" x14ac:dyDescent="0.3">
      <c r="A137" s="36">
        <v>114</v>
      </c>
      <c r="B137" s="35" t="s">
        <v>96</v>
      </c>
      <c r="C137" s="13" t="s">
        <v>18</v>
      </c>
      <c r="D137" s="31">
        <v>0</v>
      </c>
      <c r="E137" s="7"/>
      <c r="F137" s="7"/>
      <c r="G137" s="7"/>
      <c r="H137" s="7"/>
      <c r="I137" s="7"/>
    </row>
    <row r="138" spans="1:9" x14ac:dyDescent="0.3">
      <c r="A138" s="36">
        <v>115</v>
      </c>
      <c r="B138" s="35" t="s">
        <v>97</v>
      </c>
      <c r="C138" s="13" t="s">
        <v>18</v>
      </c>
      <c r="D138" s="31">
        <v>0</v>
      </c>
      <c r="E138" s="7"/>
      <c r="F138" s="7"/>
      <c r="G138" s="7"/>
      <c r="H138" s="7"/>
      <c r="I138" s="7"/>
    </row>
    <row r="139" spans="1:9" ht="27" customHeight="1" x14ac:dyDescent="0.3">
      <c r="A139" s="37"/>
      <c r="B139" s="37" t="s">
        <v>169</v>
      </c>
      <c r="C139" s="23" t="s">
        <v>165</v>
      </c>
      <c r="D139" s="37">
        <f>SUM(D101:D138)</f>
        <v>0</v>
      </c>
      <c r="E139" s="7"/>
      <c r="F139" s="7"/>
      <c r="G139" s="7"/>
      <c r="H139" s="7"/>
      <c r="I139" s="7"/>
    </row>
    <row r="140" spans="1:9" x14ac:dyDescent="0.3">
      <c r="A140" s="7"/>
      <c r="B140" s="7"/>
      <c r="C140" s="7"/>
      <c r="D140" s="7"/>
      <c r="E140" s="7"/>
      <c r="F140" s="7"/>
      <c r="G140" s="7"/>
      <c r="H140" s="7"/>
      <c r="I140" s="7"/>
    </row>
    <row r="141" spans="1:9" ht="57.6" x14ac:dyDescent="0.3">
      <c r="A141" s="10" t="s">
        <v>100</v>
      </c>
      <c r="B141" s="10" t="s">
        <v>135</v>
      </c>
      <c r="C141" s="11" t="s">
        <v>111</v>
      </c>
      <c r="D141" s="11" t="s">
        <v>137</v>
      </c>
      <c r="E141" s="11" t="s">
        <v>160</v>
      </c>
      <c r="F141" s="11" t="s">
        <v>139</v>
      </c>
      <c r="G141" s="11" t="s">
        <v>138</v>
      </c>
      <c r="H141" s="7"/>
      <c r="I141" s="7"/>
    </row>
    <row r="142" spans="1:9" ht="103.2" customHeight="1" x14ac:dyDescent="0.3">
      <c r="A142" s="13">
        <v>116</v>
      </c>
      <c r="B142" s="35" t="s">
        <v>136</v>
      </c>
      <c r="C142" s="38" t="s">
        <v>18</v>
      </c>
      <c r="D142" s="48">
        <v>0</v>
      </c>
      <c r="E142" s="14"/>
      <c r="F142" s="39">
        <f>D142-D142*E142</f>
        <v>0</v>
      </c>
      <c r="G142" s="45"/>
      <c r="H142" s="7"/>
      <c r="I142" s="7"/>
    </row>
    <row r="143" spans="1:9" ht="24.6" customHeight="1" x14ac:dyDescent="0.3">
      <c r="A143" s="37"/>
      <c r="B143" s="37" t="s">
        <v>169</v>
      </c>
      <c r="C143" s="23" t="s">
        <v>165</v>
      </c>
      <c r="D143" s="23" t="s">
        <v>165</v>
      </c>
      <c r="E143" s="23" t="s">
        <v>165</v>
      </c>
      <c r="F143" s="37">
        <f>F142</f>
        <v>0</v>
      </c>
      <c r="G143" s="23" t="s">
        <v>165</v>
      </c>
      <c r="H143" s="7"/>
      <c r="I143" s="7"/>
    </row>
    <row r="144" spans="1:9" x14ac:dyDescent="0.3">
      <c r="A144" s="7"/>
      <c r="B144" s="7"/>
      <c r="C144" s="7"/>
      <c r="D144" s="7"/>
      <c r="E144" s="7"/>
      <c r="F144" s="7"/>
      <c r="G144" s="7"/>
      <c r="H144" s="7"/>
      <c r="I144" s="7"/>
    </row>
    <row r="145" spans="1:9" ht="45" customHeight="1" x14ac:dyDescent="0.3">
      <c r="A145" s="10" t="s">
        <v>100</v>
      </c>
      <c r="B145" s="10" t="s">
        <v>144</v>
      </c>
      <c r="C145" s="10" t="s">
        <v>145</v>
      </c>
      <c r="D145" s="11" t="s">
        <v>154</v>
      </c>
      <c r="E145" s="7"/>
      <c r="F145" s="7"/>
      <c r="G145" s="7"/>
      <c r="H145" s="7"/>
      <c r="I145" s="7"/>
    </row>
    <row r="146" spans="1:9" ht="43.2" x14ac:dyDescent="0.3">
      <c r="A146" s="40">
        <v>117</v>
      </c>
      <c r="B146" s="41" t="s">
        <v>146</v>
      </c>
      <c r="C146" s="40" t="s">
        <v>147</v>
      </c>
      <c r="D146" s="40" t="s">
        <v>148</v>
      </c>
      <c r="E146" s="7"/>
      <c r="F146" s="7"/>
      <c r="G146" s="7"/>
      <c r="H146" s="7"/>
      <c r="I146" s="7"/>
    </row>
    <row r="147" spans="1:9" ht="28.8" x14ac:dyDescent="0.3">
      <c r="A147" s="42">
        <v>118</v>
      </c>
      <c r="B147" s="41" t="s">
        <v>190</v>
      </c>
      <c r="C147" s="40" t="s">
        <v>149</v>
      </c>
      <c r="D147" s="40" t="s">
        <v>191</v>
      </c>
      <c r="E147" s="7"/>
      <c r="F147" s="7"/>
      <c r="G147" s="7"/>
      <c r="H147" s="7"/>
      <c r="I147" s="7"/>
    </row>
    <row r="148" spans="1:9" ht="43.2" x14ac:dyDescent="0.3">
      <c r="A148" s="40">
        <v>119</v>
      </c>
      <c r="B148" s="41" t="s">
        <v>161</v>
      </c>
      <c r="C148" s="40" t="s">
        <v>147</v>
      </c>
      <c r="D148" s="40" t="s">
        <v>148</v>
      </c>
      <c r="E148" s="7"/>
      <c r="F148" s="7"/>
      <c r="G148" s="7"/>
      <c r="H148" s="7"/>
      <c r="I148" s="7"/>
    </row>
    <row r="149" spans="1:9" ht="28.8" x14ac:dyDescent="0.3">
      <c r="A149" s="42">
        <v>120</v>
      </c>
      <c r="B149" s="41" t="s">
        <v>163</v>
      </c>
      <c r="C149" s="40" t="s">
        <v>147</v>
      </c>
      <c r="D149" s="40" t="s">
        <v>148</v>
      </c>
      <c r="E149" s="7"/>
      <c r="F149" s="7"/>
      <c r="G149" s="7"/>
      <c r="H149" s="7"/>
      <c r="I149" s="7"/>
    </row>
    <row r="150" spans="1:9" ht="28.8" x14ac:dyDescent="0.3">
      <c r="A150" s="40">
        <v>121</v>
      </c>
      <c r="B150" s="41" t="s">
        <v>157</v>
      </c>
      <c r="C150" s="40" t="s">
        <v>149</v>
      </c>
      <c r="D150" s="40" t="s">
        <v>148</v>
      </c>
      <c r="E150" s="7"/>
      <c r="F150" s="7"/>
      <c r="G150" s="7"/>
      <c r="H150" s="7"/>
      <c r="I150" s="7"/>
    </row>
    <row r="151" spans="1:9" ht="28.8" x14ac:dyDescent="0.3">
      <c r="A151" s="42">
        <v>122</v>
      </c>
      <c r="B151" s="41" t="s">
        <v>152</v>
      </c>
      <c r="C151" s="40" t="s">
        <v>147</v>
      </c>
      <c r="D151" s="40" t="s">
        <v>148</v>
      </c>
      <c r="E151" s="7"/>
      <c r="F151" s="7"/>
      <c r="G151" s="7"/>
      <c r="H151" s="7"/>
      <c r="I151" s="7"/>
    </row>
    <row r="152" spans="1:9" ht="28.8" x14ac:dyDescent="0.3">
      <c r="A152" s="40">
        <v>123</v>
      </c>
      <c r="B152" s="41" t="s">
        <v>153</v>
      </c>
      <c r="C152" s="40" t="s">
        <v>149</v>
      </c>
      <c r="D152" s="40" t="s">
        <v>148</v>
      </c>
      <c r="E152" s="7"/>
      <c r="F152" s="7"/>
      <c r="G152" s="7"/>
      <c r="H152" s="7"/>
      <c r="I152" s="7"/>
    </row>
    <row r="153" spans="1:9" ht="28.8" x14ac:dyDescent="0.3">
      <c r="A153" s="42">
        <v>124</v>
      </c>
      <c r="B153" s="41" t="s">
        <v>162</v>
      </c>
      <c r="C153" s="40" t="s">
        <v>147</v>
      </c>
      <c r="D153" s="31">
        <v>0</v>
      </c>
      <c r="E153" s="7"/>
      <c r="F153" s="7"/>
      <c r="G153" s="7"/>
      <c r="H153" s="7"/>
      <c r="I153" s="7"/>
    </row>
    <row r="154" spans="1:9" ht="220.8" customHeight="1" x14ac:dyDescent="0.3">
      <c r="A154" s="40">
        <v>125</v>
      </c>
      <c r="B154" s="41" t="s">
        <v>155</v>
      </c>
      <c r="C154" s="40" t="s">
        <v>149</v>
      </c>
      <c r="D154" s="31">
        <v>0</v>
      </c>
      <c r="E154" s="7"/>
      <c r="F154" s="7"/>
      <c r="G154" s="7"/>
      <c r="H154" s="7"/>
      <c r="I154" s="7"/>
    </row>
    <row r="155" spans="1:9" x14ac:dyDescent="0.3">
      <c r="A155" s="42">
        <v>126</v>
      </c>
      <c r="B155" s="41" t="s">
        <v>150</v>
      </c>
      <c r="C155" s="40" t="s">
        <v>147</v>
      </c>
      <c r="D155" s="31">
        <v>0</v>
      </c>
      <c r="E155" s="7"/>
      <c r="F155" s="7"/>
      <c r="G155" s="7"/>
      <c r="H155" s="7"/>
      <c r="I155" s="7"/>
    </row>
    <row r="156" spans="1:9" ht="28.8" x14ac:dyDescent="0.3">
      <c r="A156" s="40">
        <v>127</v>
      </c>
      <c r="B156" s="41" t="s">
        <v>151</v>
      </c>
      <c r="C156" s="40" t="s">
        <v>149</v>
      </c>
      <c r="D156" s="31">
        <v>0</v>
      </c>
      <c r="E156" s="7"/>
      <c r="F156" s="7"/>
      <c r="G156" s="7"/>
      <c r="H156" s="7"/>
      <c r="I156" s="7"/>
    </row>
    <row r="157" spans="1:9" x14ac:dyDescent="0.3">
      <c r="A157" s="42">
        <v>128</v>
      </c>
      <c r="B157" s="41" t="s">
        <v>189</v>
      </c>
      <c r="C157" s="40" t="s">
        <v>147</v>
      </c>
      <c r="D157" s="31">
        <v>0</v>
      </c>
      <c r="E157" s="7"/>
      <c r="F157" s="7"/>
      <c r="G157" s="7"/>
      <c r="H157" s="7"/>
      <c r="I157" s="7"/>
    </row>
    <row r="158" spans="1:9" ht="57.6" x14ac:dyDescent="0.3">
      <c r="A158" s="40">
        <v>129</v>
      </c>
      <c r="B158" s="41" t="s">
        <v>156</v>
      </c>
      <c r="C158" s="40" t="s">
        <v>149</v>
      </c>
      <c r="D158" s="31">
        <v>0</v>
      </c>
      <c r="E158" s="7"/>
      <c r="F158" s="7"/>
      <c r="G158" s="7"/>
      <c r="H158" s="7"/>
      <c r="I158" s="7"/>
    </row>
    <row r="159" spans="1:9" ht="28.8" x14ac:dyDescent="0.3">
      <c r="A159" s="40">
        <v>130</v>
      </c>
      <c r="B159" s="41" t="s">
        <v>205</v>
      </c>
      <c r="C159" s="40" t="s">
        <v>147</v>
      </c>
      <c r="D159" s="31">
        <v>0</v>
      </c>
      <c r="E159" s="7"/>
      <c r="F159" s="7"/>
      <c r="G159" s="7"/>
      <c r="H159" s="7"/>
      <c r="I159" s="7"/>
    </row>
    <row r="160" spans="1:9" x14ac:dyDescent="0.3">
      <c r="A160" s="40">
        <v>131</v>
      </c>
      <c r="B160" s="41" t="s">
        <v>195</v>
      </c>
      <c r="C160" s="40" t="s">
        <v>199</v>
      </c>
      <c r="D160" s="31">
        <v>0</v>
      </c>
      <c r="E160" s="7"/>
      <c r="F160" s="7"/>
      <c r="G160" s="7"/>
      <c r="H160" s="7"/>
      <c r="I160" s="7"/>
    </row>
    <row r="161" spans="1:9" ht="28.8" x14ac:dyDescent="0.3">
      <c r="A161" s="40">
        <v>132</v>
      </c>
      <c r="B161" s="41" t="s">
        <v>196</v>
      </c>
      <c r="C161" s="40" t="s">
        <v>147</v>
      </c>
      <c r="D161" s="31">
        <v>0</v>
      </c>
      <c r="E161" s="7"/>
      <c r="F161" s="7"/>
      <c r="G161" s="7"/>
      <c r="H161" s="7"/>
      <c r="I161" s="7"/>
    </row>
    <row r="162" spans="1:9" ht="28.8" x14ac:dyDescent="0.3">
      <c r="A162" s="40">
        <v>133</v>
      </c>
      <c r="B162" s="41" t="s">
        <v>197</v>
      </c>
      <c r="C162" s="40" t="s">
        <v>147</v>
      </c>
      <c r="D162" s="31">
        <v>0</v>
      </c>
      <c r="E162" s="7"/>
      <c r="F162" s="7"/>
      <c r="G162" s="7"/>
      <c r="H162" s="7"/>
      <c r="I162" s="7"/>
    </row>
    <row r="163" spans="1:9" ht="28.8" x14ac:dyDescent="0.3">
      <c r="A163" s="42">
        <v>134</v>
      </c>
      <c r="B163" s="41" t="s">
        <v>198</v>
      </c>
      <c r="C163" s="40" t="s">
        <v>147</v>
      </c>
      <c r="D163" s="31">
        <v>0</v>
      </c>
      <c r="E163" s="7"/>
      <c r="F163" s="7"/>
      <c r="G163" s="7"/>
      <c r="H163" s="7"/>
      <c r="I163" s="7"/>
    </row>
    <row r="164" spans="1:9" x14ac:dyDescent="0.3">
      <c r="A164" s="40">
        <v>135</v>
      </c>
      <c r="B164" s="41" t="s">
        <v>201</v>
      </c>
      <c r="C164" s="40" t="s">
        <v>149</v>
      </c>
      <c r="D164" s="31">
        <v>0</v>
      </c>
      <c r="E164" s="7"/>
      <c r="F164" s="7"/>
      <c r="G164" s="7"/>
      <c r="H164" s="7"/>
      <c r="I164" s="7"/>
    </row>
    <row r="165" spans="1:9" x14ac:dyDescent="0.3">
      <c r="A165" s="40">
        <v>136</v>
      </c>
      <c r="B165" s="41" t="s">
        <v>204</v>
      </c>
      <c r="C165" s="40" t="s">
        <v>149</v>
      </c>
      <c r="D165" s="31">
        <v>0</v>
      </c>
      <c r="E165" s="7"/>
      <c r="F165" s="7"/>
      <c r="G165" s="7"/>
      <c r="H165" s="7"/>
      <c r="I165" s="7"/>
    </row>
    <row r="166" spans="1:9" x14ac:dyDescent="0.3">
      <c r="A166" s="40">
        <v>137</v>
      </c>
      <c r="B166" s="41" t="s">
        <v>202</v>
      </c>
      <c r="C166" s="40" t="s">
        <v>149</v>
      </c>
      <c r="D166" s="31">
        <v>0</v>
      </c>
      <c r="E166" s="7"/>
      <c r="F166" s="7"/>
      <c r="G166" s="7"/>
      <c r="H166" s="7"/>
      <c r="I166" s="7"/>
    </row>
    <row r="167" spans="1:9" x14ac:dyDescent="0.3">
      <c r="A167" s="40">
        <v>138</v>
      </c>
      <c r="B167" s="41" t="s">
        <v>203</v>
      </c>
      <c r="C167" s="40" t="s">
        <v>149</v>
      </c>
      <c r="D167" s="31">
        <v>0</v>
      </c>
      <c r="E167" s="7"/>
      <c r="F167" s="7"/>
      <c r="G167" s="7"/>
      <c r="H167" s="7"/>
      <c r="I167" s="7"/>
    </row>
    <row r="168" spans="1:9" ht="37.799999999999997" customHeight="1" x14ac:dyDescent="0.3">
      <c r="A168" s="42">
        <v>140</v>
      </c>
      <c r="B168" s="43" t="s">
        <v>194</v>
      </c>
      <c r="C168" s="40" t="s">
        <v>149</v>
      </c>
      <c r="D168" s="40" t="s">
        <v>148</v>
      </c>
      <c r="E168" s="7"/>
      <c r="F168" s="7"/>
      <c r="G168" s="7"/>
      <c r="H168" s="7"/>
      <c r="I168" s="7"/>
    </row>
    <row r="169" spans="1:9" ht="34.200000000000003" customHeight="1" x14ac:dyDescent="0.3">
      <c r="A169" s="37"/>
      <c r="B169" s="37" t="s">
        <v>169</v>
      </c>
      <c r="C169" s="37" t="s">
        <v>165</v>
      </c>
      <c r="D169" s="37">
        <f>SUM(D153:D167)</f>
        <v>0</v>
      </c>
      <c r="E169" s="7"/>
      <c r="F169" s="7"/>
      <c r="G169" s="7"/>
      <c r="H169" s="7"/>
      <c r="I169" s="7"/>
    </row>
    <row r="170" spans="1:9" x14ac:dyDescent="0.3">
      <c r="A170" s="7"/>
      <c r="B170" s="7"/>
      <c r="C170" s="7"/>
      <c r="D170" s="7"/>
      <c r="E170" s="7"/>
      <c r="F170" s="7"/>
      <c r="G170" s="7"/>
      <c r="H170" s="7"/>
      <c r="I170" s="7"/>
    </row>
    <row r="171" spans="1:9" ht="20.399999999999999" customHeight="1" x14ac:dyDescent="0.3">
      <c r="A171" s="7"/>
      <c r="B171" s="7"/>
      <c r="C171" s="7"/>
      <c r="D171" s="7"/>
      <c r="E171" s="7"/>
      <c r="F171" s="7"/>
      <c r="G171" s="7"/>
      <c r="H171" s="7"/>
      <c r="I171" s="7"/>
    </row>
    <row r="172" spans="1:9" ht="48.6" customHeight="1" thickBot="1" x14ac:dyDescent="0.35">
      <c r="B172" s="4" t="s">
        <v>176</v>
      </c>
      <c r="C172" s="4" t="s">
        <v>177</v>
      </c>
    </row>
    <row r="173" spans="1:9" x14ac:dyDescent="0.3">
      <c r="B173" t="s">
        <v>170</v>
      </c>
      <c r="C173" s="3">
        <f>F41</f>
        <v>0</v>
      </c>
    </row>
    <row r="174" spans="1:9" x14ac:dyDescent="0.3">
      <c r="B174" t="s">
        <v>171</v>
      </c>
      <c r="C174" s="3">
        <f>H41</f>
        <v>0</v>
      </c>
    </row>
    <row r="175" spans="1:9" x14ac:dyDescent="0.3">
      <c r="B175" t="s">
        <v>172</v>
      </c>
      <c r="C175" s="3">
        <f>L41</f>
        <v>0</v>
      </c>
    </row>
    <row r="176" spans="1:9" x14ac:dyDescent="0.3">
      <c r="B176" t="s">
        <v>173</v>
      </c>
      <c r="C176" s="3">
        <f>N41</f>
        <v>0</v>
      </c>
    </row>
    <row r="177" spans="1:8" x14ac:dyDescent="0.3">
      <c r="B177" t="s">
        <v>178</v>
      </c>
      <c r="C177" s="3">
        <f>H89</f>
        <v>0</v>
      </c>
    </row>
    <row r="178" spans="1:8" x14ac:dyDescent="0.3">
      <c r="B178" t="s">
        <v>179</v>
      </c>
      <c r="C178" s="3">
        <f>H98</f>
        <v>0</v>
      </c>
    </row>
    <row r="179" spans="1:8" x14ac:dyDescent="0.3">
      <c r="B179" t="s">
        <v>180</v>
      </c>
      <c r="C179" s="3">
        <f>D139</f>
        <v>0</v>
      </c>
    </row>
    <row r="180" spans="1:8" x14ac:dyDescent="0.3">
      <c r="B180" t="s">
        <v>174</v>
      </c>
      <c r="C180" s="3">
        <f>F143</f>
        <v>0</v>
      </c>
    </row>
    <row r="181" spans="1:8" x14ac:dyDescent="0.3">
      <c r="B181" t="s">
        <v>175</v>
      </c>
      <c r="C181" s="3">
        <f>D169</f>
        <v>0</v>
      </c>
    </row>
    <row r="182" spans="1:8" ht="26.4" customHeight="1" thickBot="1" x14ac:dyDescent="0.35">
      <c r="B182" s="4" t="s">
        <v>164</v>
      </c>
      <c r="C182" s="5">
        <f>SUM(C173:C181)</f>
        <v>0</v>
      </c>
    </row>
    <row r="183" spans="1:8" ht="27.6" customHeight="1" x14ac:dyDescent="0.3">
      <c r="D183" s="6" t="s">
        <v>200</v>
      </c>
      <c r="E183" s="2"/>
      <c r="F183" s="2"/>
      <c r="G183" s="2"/>
      <c r="H183" s="2"/>
    </row>
    <row r="186" spans="1:8" ht="28.8" customHeight="1" x14ac:dyDescent="0.3">
      <c r="A186" s="51" t="s">
        <v>192</v>
      </c>
      <c r="B186" s="51"/>
      <c r="C186" s="51"/>
    </row>
    <row r="187" spans="1:8" ht="92.4" customHeight="1" thickBot="1" x14ac:dyDescent="0.35">
      <c r="A187" s="46" t="s">
        <v>100</v>
      </c>
      <c r="B187" s="46" t="s">
        <v>186</v>
      </c>
      <c r="C187" s="46" t="s">
        <v>185</v>
      </c>
    </row>
    <row r="188" spans="1:8" x14ac:dyDescent="0.3">
      <c r="A188" s="47">
        <v>1</v>
      </c>
      <c r="B188" t="s">
        <v>187</v>
      </c>
    </row>
    <row r="189" spans="1:8" x14ac:dyDescent="0.3">
      <c r="A189" s="47">
        <v>2</v>
      </c>
    </row>
    <row r="190" spans="1:8" x14ac:dyDescent="0.3">
      <c r="A190" s="47" t="s">
        <v>188</v>
      </c>
    </row>
  </sheetData>
  <mergeCells count="5">
    <mergeCell ref="A186:C186"/>
    <mergeCell ref="B5:C5"/>
    <mergeCell ref="A6:C6"/>
    <mergeCell ref="D6:I6"/>
    <mergeCell ref="J6:O6"/>
  </mergeCells>
  <pageMargins left="0.7" right="0.7" top="0.75" bottom="0.75" header="0.3" footer="0.3"/>
  <pageSetup paperSize="9" scale="49" orientation="landscape" r:id="rId1"/>
  <rowBreaks count="3" manualBreakCount="3">
    <brk id="42" max="16383" man="1"/>
    <brk id="140" max="16383" man="1"/>
    <brk id="169" max="16383" man="1"/>
  </rowBreaks>
  <colBreaks count="1" manualBreakCount="1">
    <brk id="9" max="138" man="1"/>
  </colBreaks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2025-03-26T09:43:22Z</dcterms:modified>
</cp:coreProperties>
</file>