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LK071903\Desktop\294\2024\październik\39-30.10.2024\opz\"/>
    </mc:Choice>
  </mc:AlternateContent>
  <xr:revisionPtr revIDLastSave="0" documentId="13_ncr:1_{CBDABFE8-1117-4196-B9F4-E7AE4C496DB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adanie nr 1 - ISE Czerwieńsk" sheetId="6" r:id="rId1"/>
    <sheet name="Zadanie nr 2 - ISE Zbąszynek" sheetId="7" r:id="rId2"/>
    <sheet name="Zadanie nr 3 - ISE Krzyż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7" l="1"/>
  <c r="H23" i="7"/>
  <c r="L28" i="6"/>
  <c r="M8" i="7" l="1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4" i="7"/>
  <c r="M25" i="7"/>
  <c r="M29" i="7"/>
  <c r="M7" i="7"/>
  <c r="L23" i="7"/>
  <c r="J23" i="7" l="1"/>
  <c r="F23" i="7"/>
  <c r="E23" i="7"/>
  <c r="D23" i="7"/>
  <c r="L29" i="8" l="1"/>
  <c r="L28" i="8"/>
  <c r="L27" i="8"/>
  <c r="L26" i="8"/>
  <c r="L25" i="8"/>
  <c r="L24" i="8"/>
  <c r="H23" i="8"/>
  <c r="G23" i="8"/>
  <c r="F23" i="8"/>
  <c r="E23" i="8"/>
  <c r="D23" i="8"/>
  <c r="L22" i="8"/>
  <c r="L21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23" i="8" l="1"/>
  <c r="L20" i="8"/>
  <c r="L27" i="6" l="1"/>
  <c r="K26" i="6"/>
  <c r="J26" i="6"/>
  <c r="I26" i="6"/>
  <c r="H26" i="6"/>
  <c r="F26" i="6"/>
  <c r="E26" i="6"/>
  <c r="D26" i="6"/>
  <c r="L25" i="6"/>
  <c r="I23" i="6"/>
  <c r="H23" i="6"/>
  <c r="L21" i="6"/>
  <c r="K20" i="6"/>
  <c r="J20" i="6"/>
  <c r="F20" i="6"/>
  <c r="E20" i="6"/>
  <c r="L19" i="6"/>
  <c r="K14" i="6"/>
  <c r="J14" i="6"/>
  <c r="F14" i="6"/>
  <c r="E14" i="6"/>
  <c r="L13" i="6"/>
  <c r="L11" i="6"/>
  <c r="L10" i="6"/>
  <c r="L9" i="6"/>
  <c r="L8" i="6"/>
  <c r="K7" i="6"/>
  <c r="J7" i="6"/>
  <c r="E7" i="6"/>
  <c r="D7" i="6"/>
  <c r="D23" i="6" s="1"/>
  <c r="L26" i="6" l="1"/>
  <c r="E23" i="6"/>
  <c r="J23" i="6"/>
  <c r="F23" i="6"/>
  <c r="K23" i="6"/>
</calcChain>
</file>

<file path=xl/sharedStrings.xml><?xml version="1.0" encoding="utf-8"?>
<sst xmlns="http://schemas.openxmlformats.org/spreadsheetml/2006/main" count="235" uniqueCount="81">
  <si>
    <t>Lp.</t>
  </si>
  <si>
    <t xml:space="preserve">Nazwa powierzchni </t>
  </si>
  <si>
    <t>J.m.</t>
  </si>
  <si>
    <t>RAZEM:</t>
  </si>
  <si>
    <t>Uwagi</t>
  </si>
  <si>
    <t>Powierzchnia pomieszczeń</t>
  </si>
  <si>
    <t>m²</t>
  </si>
  <si>
    <t>dywany/ wykładzina dywanowa</t>
  </si>
  <si>
    <r>
      <t>m</t>
    </r>
    <r>
      <rPr>
        <sz val="9"/>
        <rFont val="Calibri"/>
        <family val="2"/>
        <charset val="238"/>
      </rPr>
      <t>²</t>
    </r>
  </si>
  <si>
    <t>kamień</t>
  </si>
  <si>
    <t>parkiet/ panele</t>
  </si>
  <si>
    <t>PCV/linoleum</t>
  </si>
  <si>
    <t>terakota/ gres</t>
  </si>
  <si>
    <t>beton</t>
  </si>
  <si>
    <r>
      <t>m</t>
    </r>
    <r>
      <rPr>
        <b/>
        <sz val="9"/>
        <rFont val="Calibri"/>
        <family val="2"/>
        <charset val="238"/>
      </rPr>
      <t>²</t>
    </r>
  </si>
  <si>
    <t xml:space="preserve">powierzchnia podłogi </t>
  </si>
  <si>
    <t>ilość umywalek/zlewozmywaków</t>
  </si>
  <si>
    <t>szt</t>
  </si>
  <si>
    <t>ilość sedesów/pisuarów</t>
  </si>
  <si>
    <t>ilość kabin prysznicowych</t>
  </si>
  <si>
    <t>wykładzina dywanowa</t>
  </si>
  <si>
    <t>powierzchnie twarde, zmywalne</t>
  </si>
  <si>
    <t>Winda - ilość</t>
  </si>
  <si>
    <t>teren utwardzony</t>
  </si>
  <si>
    <t>teren zielony</t>
  </si>
  <si>
    <t>Liczba koszy/niszczarek</t>
  </si>
  <si>
    <t>Segregacja śmieci</t>
  </si>
  <si>
    <t>TAK/NIE</t>
  </si>
  <si>
    <t>powierzchnia glazury ściennej</t>
  </si>
  <si>
    <r>
      <t xml:space="preserve">Powierzchnia ciągów komunikacyjnych </t>
    </r>
    <r>
      <rPr>
        <sz val="9"/>
        <rFont val="Tahoma"/>
        <family val="2"/>
        <charset val="238"/>
      </rPr>
      <t>(w tym korytarze, schody, klatki schodowe)</t>
    </r>
  </si>
  <si>
    <t>Powierzchnia wewnętrzna RAZEM</t>
  </si>
  <si>
    <t>W przypadku postępowanie na kilka lokalizacji, można wypełnić dla każdego obiektu osobną kartę lub jedną kartę obmiarową na kilka obiektów. W kolumnach są już ustawione formuły matematyczne zliczające dane.</t>
  </si>
  <si>
    <t>Powierzchnia zewnętrzna przy budynku</t>
  </si>
  <si>
    <t>Lokalizacja/adres oraz nazwa/rodzaj obiektu</t>
  </si>
  <si>
    <t>Załącznik nr 2a do Opisu Przedmiotu Zamówienia</t>
  </si>
  <si>
    <t>Czerwieńsk budynek administracyjny
ul. Kolejowa 17a</t>
  </si>
  <si>
    <t>Zielona Góra budynek administracyjny IZ
ul. Traugutta 10</t>
  </si>
  <si>
    <t>Czerwieńsk budynek administracyjny + Zespół Głównego Inżyniera
ul. Składowa 5</t>
  </si>
  <si>
    <t>Zielona Góra budynek administracyjny IZ i Zespół Gł. Inż z Centrum Realizacji Inwestycji
ul. Ludowa 1</t>
  </si>
  <si>
    <t>Zielona Góra budynek administracyjny IZ Zespół Diagnostyczny
ul. Ludowa 1a</t>
  </si>
  <si>
    <t>Żagań budynek administracyjny ISE
ul. Towarowa 3</t>
  </si>
  <si>
    <t>Okna</t>
  </si>
  <si>
    <t>Zbąszynek budynek administracyjny ISE + Zespół Gł. Inż. (ul. PCK 7)</t>
  </si>
  <si>
    <t>Zbąszynek budynek administracyjny ISE (ul. PCK 9)</t>
  </si>
  <si>
    <t>Zbąszynek pomieszczenie informatyka (ul. PCK)</t>
  </si>
  <si>
    <t>Zbąszynek pokój gościnny (ul. PCK)</t>
  </si>
  <si>
    <t>Zbąszynek budynek magazynu oraz szybkiej wymiany</t>
  </si>
  <si>
    <t>Wolsztyn budynek administracyjny ISE</t>
  </si>
  <si>
    <t>Rzepin budynek administracyjny (ul. Celna 3)</t>
  </si>
  <si>
    <t>Zadanie 1 - Usługi na terenie Sekcji Eksploatacji w Czerwieńsku</t>
  </si>
  <si>
    <t>Zadanie 2 - Usługi na terenie Sekcji Eksploatacji w Zbąszynku</t>
  </si>
  <si>
    <t>Zadanie 3 - Usługi na terenie Sekcji Eksploatacji w Krzyżu Wlkp.</t>
  </si>
  <si>
    <t>Kostrzyn budynek administracyjny
ul. Niepodległości 2a</t>
  </si>
  <si>
    <t>Krzyż budynek administracyjny ISE ul. Rejtana 5</t>
  </si>
  <si>
    <t>Krzyż budynek socjalny
ul. Rejtana 5</t>
  </si>
  <si>
    <t>Krzyż budynek diagnostyki ul. Staszica nr 42</t>
  </si>
  <si>
    <t>Gorzów Wlkp. budynek administracyjny
ul. Orląt Lwowskich 15</t>
  </si>
  <si>
    <t>Gorzów Wlkp.
budynek socjalny
ul. Składowa 5</t>
  </si>
  <si>
    <t>Gorzów Wlkp. budynek dworcowy
dojście do wind</t>
  </si>
  <si>
    <t>Gorzów Wlkp.
teren wzdłuż estakady
od ul. Garbary na długości
garaży wzdłuż ul. Nadbrzeżnej
i Składowej (***)</t>
  </si>
  <si>
    <t>KARTY OBMIAROWE/WYKAZ POWIERZCHNI Z PODZIAŁEM NA LOKALIZACJE (*)</t>
  </si>
  <si>
    <t>Powierzchnia sanitariatów i pom.socjalnych (**)</t>
  </si>
  <si>
    <t>Ogólna powierzchnia sanitariatów i pomieszczeń socjalnych liczona tylko po powierzchni podłogi.</t>
  </si>
  <si>
    <t>(*)</t>
  </si>
  <si>
    <t>(**)</t>
  </si>
  <si>
    <t xml:space="preserve">teren zielony wraz z pielegnacja zywopłotu </t>
  </si>
  <si>
    <t>KARTY OBMIAROWE/WYKAZ POWIERZCHNI Z PODZIAŁEM NA LOKALIZACJE (*) Krzyż</t>
  </si>
  <si>
    <t xml:space="preserve">                                                                                      </t>
  </si>
  <si>
    <t>Tak</t>
  </si>
  <si>
    <t>TAK</t>
  </si>
  <si>
    <t>tak</t>
  </si>
  <si>
    <t>Razem:</t>
  </si>
  <si>
    <t>Rzepin budynek nastawni RzA    ul. Fabryczna</t>
  </si>
  <si>
    <t>Powierzchnia pomieszczeń (***)</t>
  </si>
  <si>
    <t>Zielona Góra budynek administracyjno garażowy IZ ul.Traugutta PARTER</t>
  </si>
  <si>
    <t>Liczba zbiorczych koszy/niszczarek</t>
  </si>
  <si>
    <t>61,20+27,36</t>
  </si>
  <si>
    <t>27,36 m2 to powierzchnia  oszklenia łacznika po jednej stronie</t>
  </si>
  <si>
    <t>Zielona Góra budynek administracyjno garażowy IZ ul.Traugutta PIĘTRO</t>
  </si>
  <si>
    <t xml:space="preserve">Zbąszynek budynek nastawni LCS 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</si>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</sst>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8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left" vertical="center" wrapText="1"/>
    </xf>
    <xf numFmtId="2" fontId="2" fillId="0" borderId="26" xfId="0" applyNumberFormat="1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right" vertical="center"/>
    </xf>
    <xf numFmtId="2" fontId="3" fillId="0" borderId="31" xfId="0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Fill="1"/>
    <xf numFmtId="0" fontId="6" fillId="0" borderId="0" xfId="0" applyFont="1" applyFill="1"/>
    <xf numFmtId="0" fontId="1" fillId="0" borderId="0" xfId="0" applyFont="1" applyFill="1"/>
    <xf numFmtId="0" fontId="2" fillId="0" borderId="26" xfId="0" applyFont="1" applyFill="1" applyBorder="1" applyAlignment="1">
      <alignment horizontal="left" vertical="center" wrapText="1"/>
    </xf>
    <xf numFmtId="0" fontId="2" fillId="0" borderId="45" xfId="0" applyFont="1" applyFill="1" applyBorder="1" applyAlignment="1">
      <alignment horizontal="center" vertical="center"/>
    </xf>
    <xf numFmtId="2" fontId="3" fillId="0" borderId="37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34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" fontId="3" fillId="0" borderId="31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48" xfId="0" applyNumberFormat="1" applyFont="1" applyFill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center" vertical="center"/>
    </xf>
    <xf numFmtId="3" fontId="3" fillId="0" borderId="3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4" fontId="3" fillId="0" borderId="47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3" fillId="0" borderId="2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2" fontId="3" fillId="0" borderId="53" xfId="0" applyNumberFormat="1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vertical="center"/>
    </xf>
    <xf numFmtId="2" fontId="3" fillId="0" borderId="5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3" fillId="0" borderId="44" xfId="0" applyNumberFormat="1" applyFont="1" applyFill="1" applyBorder="1" applyAlignment="1">
      <alignment horizontal="center" vertical="center"/>
    </xf>
    <xf numFmtId="2" fontId="2" fillId="0" borderId="48" xfId="0" applyNumberFormat="1" applyFont="1" applyFill="1" applyBorder="1" applyAlignment="1">
      <alignment horizontal="center" vertical="center"/>
    </xf>
    <xf numFmtId="2" fontId="3" fillId="0" borderId="49" xfId="0" applyNumberFormat="1" applyFont="1" applyFill="1" applyBorder="1" applyAlignment="1">
      <alignment horizontal="center" vertical="center"/>
    </xf>
    <xf numFmtId="2" fontId="3" fillId="0" borderId="57" xfId="0" applyNumberFormat="1" applyFont="1" applyFill="1" applyBorder="1" applyAlignment="1">
      <alignment horizontal="center" vertical="center"/>
    </xf>
    <xf numFmtId="4" fontId="2" fillId="0" borderId="58" xfId="0" applyNumberFormat="1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3" fontId="3" fillId="0" borderId="49" xfId="0" applyNumberFormat="1" applyFont="1" applyFill="1" applyBorder="1" applyAlignment="1">
      <alignment horizontal="center" vertical="center"/>
    </xf>
    <xf numFmtId="3" fontId="3" fillId="0" borderId="50" xfId="0" applyNumberFormat="1" applyFont="1" applyFill="1" applyBorder="1" applyAlignment="1">
      <alignment horizontal="center" vertical="center"/>
    </xf>
    <xf numFmtId="3" fontId="3" fillId="0" borderId="47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39" xfId="0" applyNumberFormat="1" applyFont="1" applyFill="1" applyBorder="1" applyAlignment="1">
      <alignment horizontal="center" vertical="center"/>
    </xf>
    <xf numFmtId="1" fontId="2" fillId="0" borderId="39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2" fontId="3" fillId="0" borderId="30" xfId="0" applyNumberFormat="1" applyFont="1" applyFill="1" applyBorder="1" applyAlignment="1">
      <alignment horizontal="center" vertical="center"/>
    </xf>
    <xf numFmtId="2" fontId="3" fillId="0" borderId="33" xfId="0" applyNumberFormat="1" applyFont="1" applyFill="1" applyBorder="1" applyAlignment="1">
      <alignment horizontal="center" vertical="center"/>
    </xf>
    <xf numFmtId="4" fontId="2" fillId="0" borderId="51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2" fontId="3" fillId="0" borderId="31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1" fontId="3" fillId="0" borderId="53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2" fontId="3" fillId="0" borderId="32" xfId="0" applyNumberFormat="1" applyFont="1" applyFill="1" applyBorder="1" applyAlignment="1">
      <alignment horizontal="center" vertical="center"/>
    </xf>
    <xf numFmtId="4" fontId="3" fillId="0" borderId="60" xfId="0" applyNumberFormat="1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54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/>
    </xf>
    <xf numFmtId="1" fontId="3" fillId="0" borderId="52" xfId="0" applyNumberFormat="1" applyFont="1" applyFill="1" applyBorder="1" applyAlignment="1">
      <alignment horizontal="center" vertical="center"/>
    </xf>
    <xf numFmtId="4" fontId="3" fillId="0" borderId="53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2" fillId="0" borderId="44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37" xfId="0" applyNumberFormat="1" applyFont="1" applyFill="1" applyBorder="1" applyAlignment="1">
      <alignment horizontal="center" vertical="center"/>
    </xf>
    <xf numFmtId="4" fontId="3" fillId="0" borderId="55" xfId="0" applyNumberFormat="1" applyFont="1" applyFill="1" applyBorder="1" applyAlignment="1">
      <alignment horizontal="center" vertical="center"/>
    </xf>
    <xf numFmtId="1" fontId="2" fillId="0" borderId="41" xfId="0" applyNumberFormat="1" applyFont="1" applyFill="1" applyBorder="1" applyAlignment="1">
      <alignment horizontal="center" vertical="center"/>
    </xf>
    <xf numFmtId="1" fontId="2" fillId="0" borderId="25" xfId="0" applyNumberFormat="1" applyFont="1" applyFill="1" applyBorder="1" applyAlignment="1">
      <alignment horizontal="center" vertical="center"/>
    </xf>
    <xf numFmtId="1" fontId="2" fillId="0" borderId="38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3" fontId="2" fillId="0" borderId="47" xfId="0" applyNumberFormat="1" applyFont="1" applyFill="1" applyBorder="1" applyAlignment="1">
      <alignment horizontal="center" vertical="center"/>
    </xf>
    <xf numFmtId="4" fontId="3" fillId="0" borderId="61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62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4" fontId="3" fillId="0" borderId="33" xfId="0" applyNumberFormat="1" applyFont="1" applyFill="1" applyBorder="1" applyAlignment="1">
      <alignment horizontal="center" vertical="center"/>
    </xf>
    <xf numFmtId="4" fontId="3" fillId="0" borderId="42" xfId="0" applyNumberFormat="1" applyFont="1" applyFill="1" applyBorder="1" applyAlignment="1">
      <alignment horizontal="center" vertical="center"/>
    </xf>
    <xf numFmtId="4" fontId="3" fillId="0" borderId="28" xfId="0" applyNumberFormat="1" applyFont="1" applyFill="1" applyBorder="1" applyAlignment="1">
      <alignment horizontal="center" vertical="center"/>
    </xf>
    <xf numFmtId="1" fontId="2" fillId="0" borderId="51" xfId="0" applyNumberFormat="1" applyFont="1" applyFill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/>
    </xf>
    <xf numFmtId="1" fontId="2" fillId="0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/>
    <xf numFmtId="0" fontId="0" fillId="0" borderId="4" xfId="0" applyBorder="1"/>
    <xf numFmtId="4" fontId="2" fillId="0" borderId="33" xfId="0" applyNumberFormat="1" applyFont="1" applyFill="1" applyBorder="1" applyAlignment="1">
      <alignment horizontal="center" vertical="center"/>
    </xf>
    <xf numFmtId="4" fontId="2" fillId="0" borderId="39" xfId="0" applyNumberFormat="1" applyFont="1" applyFill="1" applyBorder="1" applyAlignment="1">
      <alignment horizontal="center" vertical="center"/>
    </xf>
    <xf numFmtId="4" fontId="3" fillId="0" borderId="52" xfId="0" applyNumberFormat="1" applyFont="1" applyFill="1" applyBorder="1" applyAlignment="1">
      <alignment horizontal="center" vertical="center"/>
    </xf>
    <xf numFmtId="0" fontId="0" fillId="0" borderId="30" xfId="0" applyBorder="1"/>
    <xf numFmtId="0" fontId="0" fillId="0" borderId="48" xfId="0" applyBorder="1"/>
    <xf numFmtId="0" fontId="0" fillId="0" borderId="49" xfId="0" applyBorder="1"/>
    <xf numFmtId="2" fontId="3" fillId="0" borderId="59" xfId="0" applyNumberFormat="1" applyFont="1" applyFill="1" applyBorder="1" applyAlignment="1">
      <alignment horizontal="center" vertical="center"/>
    </xf>
    <xf numFmtId="2" fontId="3" fillId="0" borderId="63" xfId="0" applyNumberFormat="1" applyFont="1" applyFill="1" applyBorder="1" applyAlignment="1">
      <alignment horizontal="center" vertical="center"/>
    </xf>
    <xf numFmtId="0" fontId="0" fillId="0" borderId="50" xfId="0" applyBorder="1"/>
    <xf numFmtId="2" fontId="3" fillId="0" borderId="20" xfId="0" applyNumberFormat="1" applyFont="1" applyFill="1" applyBorder="1" applyAlignment="1">
      <alignment horizontal="center" vertical="center"/>
    </xf>
    <xf numFmtId="2" fontId="3" fillId="0" borderId="54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3" fontId="3" fillId="0" borderId="64" xfId="0" applyNumberFormat="1" applyFont="1" applyFill="1" applyBorder="1" applyAlignment="1">
      <alignment horizontal="center" vertical="center"/>
    </xf>
    <xf numFmtId="3" fontId="3" fillId="0" borderId="65" xfId="0" applyNumberFormat="1" applyFont="1" applyFill="1" applyBorder="1" applyAlignment="1">
      <alignment horizontal="center" vertical="center"/>
    </xf>
    <xf numFmtId="3" fontId="3" fillId="0" borderId="66" xfId="0" applyNumberFormat="1" applyFont="1" applyFill="1" applyBorder="1" applyAlignment="1">
      <alignment horizontal="center" vertical="center"/>
    </xf>
    <xf numFmtId="3" fontId="3" fillId="0" borderId="37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 wrapText="1"/>
    </xf>
    <xf numFmtId="4" fontId="3" fillId="0" borderId="36" xfId="0" applyNumberFormat="1" applyFont="1" applyFill="1" applyBorder="1" applyAlignment="1">
      <alignment horizontal="center" vertical="center"/>
    </xf>
    <xf numFmtId="4" fontId="3" fillId="0" borderId="51" xfId="0" applyNumberFormat="1" applyFont="1" applyFill="1" applyBorder="1" applyAlignment="1">
      <alignment horizontal="center" vertical="center"/>
    </xf>
    <xf numFmtId="0" fontId="11" fillId="0" borderId="0" xfId="0" applyFont="1"/>
    <xf numFmtId="2" fontId="2" fillId="2" borderId="4" xfId="0" applyNumberFormat="1" applyFont="1" applyFill="1" applyBorder="1" applyAlignment="1">
      <alignment horizontal="center" vertical="center"/>
    </xf>
    <xf numFmtId="2" fontId="2" fillId="2" borderId="35" xfId="0" applyNumberFormat="1" applyFont="1" applyFill="1" applyBorder="1" applyAlignment="1">
      <alignment horizontal="center" vertical="center"/>
    </xf>
    <xf numFmtId="2" fontId="2" fillId="2" borderId="5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4" fillId="0" borderId="4" xfId="0" applyNumberFormat="1" applyFont="1" applyFill="1" applyBorder="1" applyAlignment="1">
      <alignment horizontal="center" vertical="center" wrapText="1"/>
    </xf>
    <xf numFmtId="0" fontId="2" fillId="0" borderId="64" xfId="0" applyNumberFormat="1" applyFont="1" applyFill="1" applyBorder="1" applyAlignment="1">
      <alignment horizontal="center" vertical="center"/>
    </xf>
    <xf numFmtId="0" fontId="2" fillId="0" borderId="66" xfId="0" applyNumberFormat="1" applyFont="1" applyFill="1" applyBorder="1" applyAlignment="1">
      <alignment horizontal="center" vertical="center"/>
    </xf>
    <xf numFmtId="0" fontId="2" fillId="0" borderId="6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" fontId="3" fillId="3" borderId="30" xfId="0" applyNumberFormat="1" applyFont="1" applyFill="1" applyBorder="1" applyAlignment="1">
      <alignment horizontal="center" vertical="center"/>
    </xf>
    <xf numFmtId="4" fontId="3" fillId="3" borderId="28" xfId="0" applyNumberFormat="1" applyFont="1" applyFill="1" applyBorder="1" applyAlignment="1">
      <alignment horizontal="center" vertical="center"/>
    </xf>
    <xf numFmtId="2" fontId="15" fillId="2" borderId="34" xfId="0" applyNumberFormat="1" applyFont="1" applyFill="1" applyBorder="1" applyAlignment="1">
      <alignment horizontal="center" vertical="center"/>
    </xf>
    <xf numFmtId="4" fontId="15" fillId="2" borderId="43" xfId="0" applyNumberFormat="1" applyFont="1" applyFill="1" applyBorder="1" applyAlignment="1">
      <alignment horizontal="center" vertical="center"/>
    </xf>
    <xf numFmtId="2" fontId="2" fillId="0" borderId="53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/>
    </xf>
    <xf numFmtId="4" fontId="2" fillId="0" borderId="51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/>
    </xf>
    <xf numFmtId="4" fontId="3" fillId="0" borderId="40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" fontId="2" fillId="0" borderId="6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2" fillId="0" borderId="60" xfId="0" applyFont="1" applyFill="1" applyBorder="1" applyAlignment="1">
      <alignment horizontal="left" vertical="center" wrapText="1"/>
    </xf>
    <xf numFmtId="4" fontId="2" fillId="0" borderId="61" xfId="0" applyNumberFormat="1" applyFont="1" applyFill="1" applyBorder="1" applyAlignment="1">
      <alignment horizontal="center" vertical="center"/>
    </xf>
    <xf numFmtId="0" fontId="0" fillId="0" borderId="58" xfId="0" applyBorder="1"/>
    <xf numFmtId="2" fontId="2" fillId="0" borderId="6" xfId="0" applyNumberFormat="1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2" fontId="3" fillId="0" borderId="21" xfId="0" applyNumberFormat="1" applyFont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2" fontId="15" fillId="5" borderId="4" xfId="0" applyNumberFormat="1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center" vertical="center"/>
    </xf>
    <xf numFmtId="0" fontId="0" fillId="5" borderId="4" xfId="0" applyFill="1" applyBorder="1"/>
    <xf numFmtId="4" fontId="2" fillId="5" borderId="44" xfId="0" applyNumberFormat="1" applyFont="1" applyFill="1" applyBorder="1" applyAlignment="1">
      <alignment horizontal="center" vertical="center"/>
    </xf>
    <xf numFmtId="4" fontId="2" fillId="5" borderId="24" xfId="0" applyNumberFormat="1" applyFont="1" applyFill="1" applyBorder="1" applyAlignment="1">
      <alignment horizontal="center" vertical="center"/>
    </xf>
    <xf numFmtId="0" fontId="0" fillId="5" borderId="56" xfId="0" applyFill="1" applyBorder="1"/>
    <xf numFmtId="4" fontId="15" fillId="5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69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Fill="1" applyBorder="1"/>
    <xf numFmtId="0" fontId="1" fillId="0" borderId="0" xfId="0" applyFont="1" applyBorder="1"/>
    <xf numFmtId="0" fontId="0" fillId="0" borderId="57" xfId="0" applyBorder="1"/>
    <xf numFmtId="0" fontId="0" fillId="0" borderId="56" xfId="0" applyBorder="1"/>
    <xf numFmtId="0" fontId="0" fillId="2" borderId="56" xfId="0" applyFill="1" applyBorder="1"/>
    <xf numFmtId="0" fontId="13" fillId="0" borderId="0" xfId="0" applyFont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6" fillId="0" borderId="0" xfId="0" applyFont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8" fillId="4" borderId="27" xfId="0" applyFont="1" applyFill="1" applyBorder="1" applyAlignment="1">
      <alignment horizontal="center" wrapText="1"/>
    </xf>
    <xf numFmtId="0" fontId="8" fillId="4" borderId="26" xfId="0" applyFont="1" applyFill="1" applyBorder="1" applyAlignment="1">
      <alignment horizontal="center" wrapText="1"/>
    </xf>
    <xf numFmtId="0" fontId="8" fillId="4" borderId="44" xfId="0" applyFont="1" applyFill="1" applyBorder="1" applyAlignment="1">
      <alignment horizontal="center" wrapText="1"/>
    </xf>
    <xf numFmtId="0" fontId="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0" fillId="4" borderId="26" xfId="0" applyFill="1" applyBorder="1" applyAlignment="1">
      <alignment wrapText="1"/>
    </xf>
    <xf numFmtId="0" fontId="0" fillId="4" borderId="44" xfId="0" applyFill="1" applyBorder="1" applyAlignment="1">
      <alignment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4"/>
  <sheetViews>
    <sheetView tabSelected="1" workbookViewId="0">
      <selection activeCell="B2" sqref="B2:L2"/>
    </sheetView>
  </sheetViews>
  <sheetFormatPr defaultColWidth="9.140625" defaultRowHeight="15" x14ac:dyDescent="0.25"/>
  <cols>
    <col min="1" max="1" width="6.7109375" style="1" customWidth="1"/>
    <col min="2" max="2" width="37.7109375" style="1" customWidth="1"/>
    <col min="3" max="3" width="9.140625" style="1"/>
    <col min="4" max="5" width="14.7109375" style="1" customWidth="1"/>
    <col min="6" max="6" width="16.7109375" style="1" customWidth="1"/>
    <col min="7" max="8" width="16.7109375" style="30" customWidth="1"/>
    <col min="9" max="9" width="16.7109375" style="1" customWidth="1"/>
    <col min="10" max="10" width="13.140625" style="1" customWidth="1"/>
    <col min="11" max="11" width="14.7109375" style="1" customWidth="1"/>
    <col min="12" max="12" width="13.7109375" style="1" customWidth="1"/>
    <col min="13" max="13" width="20.7109375" style="1" customWidth="1"/>
    <col min="14" max="16384" width="9.140625" style="1"/>
  </cols>
  <sheetData>
    <row r="1" spans="1:13" x14ac:dyDescent="0.25">
      <c r="K1" s="230" t="s">
        <v>34</v>
      </c>
      <c r="L1" s="230"/>
      <c r="M1" s="230"/>
    </row>
    <row r="2" spans="1:13" ht="15.75" x14ac:dyDescent="0.25">
      <c r="A2" s="30"/>
      <c r="B2" s="231" t="s">
        <v>60</v>
      </c>
      <c r="C2" s="231"/>
      <c r="D2" s="231"/>
      <c r="E2" s="231"/>
      <c r="F2" s="231"/>
      <c r="G2" s="231"/>
      <c r="H2" s="231"/>
      <c r="I2" s="231"/>
      <c r="J2" s="231"/>
      <c r="K2" s="231"/>
      <c r="L2" s="30"/>
      <c r="M2" s="30"/>
    </row>
    <row r="3" spans="1:13" ht="15.75" x14ac:dyDescent="0.25">
      <c r="A3" s="30"/>
      <c r="B3" s="231" t="s">
        <v>49</v>
      </c>
      <c r="C3" s="231"/>
      <c r="D3" s="231"/>
      <c r="E3" s="231"/>
      <c r="F3" s="231"/>
      <c r="G3" s="231"/>
      <c r="H3" s="231"/>
      <c r="I3" s="231"/>
      <c r="J3" s="231"/>
      <c r="K3" s="231"/>
      <c r="L3" s="30"/>
      <c r="M3" s="30"/>
    </row>
    <row r="4" spans="1:13" ht="15.75" thickBot="1" x14ac:dyDescent="0.3">
      <c r="A4" s="30"/>
      <c r="B4" s="31"/>
      <c r="C4" s="32"/>
      <c r="D4" s="32"/>
      <c r="E4" s="32"/>
      <c r="F4" s="32"/>
      <c r="G4" s="32"/>
      <c r="H4" s="32"/>
      <c r="I4" s="140"/>
      <c r="J4" s="32"/>
      <c r="K4" s="30"/>
      <c r="L4" s="30"/>
      <c r="M4" s="30"/>
    </row>
    <row r="5" spans="1:13" ht="15.75" thickBot="1" x14ac:dyDescent="0.3">
      <c r="B5" s="29"/>
      <c r="D5" s="232" t="s">
        <v>33</v>
      </c>
      <c r="E5" s="233"/>
      <c r="F5" s="233"/>
      <c r="G5" s="233"/>
      <c r="H5" s="233"/>
      <c r="I5" s="233"/>
      <c r="J5" s="233"/>
      <c r="K5" s="234"/>
    </row>
    <row r="6" spans="1:13" ht="90" customHeight="1" thickBot="1" x14ac:dyDescent="0.3">
      <c r="A6" s="180" t="s">
        <v>0</v>
      </c>
      <c r="B6" s="186" t="s">
        <v>1</v>
      </c>
      <c r="C6" s="180" t="s">
        <v>2</v>
      </c>
      <c r="D6" s="187" t="s">
        <v>35</v>
      </c>
      <c r="E6" s="187" t="s">
        <v>37</v>
      </c>
      <c r="F6" s="187" t="s">
        <v>36</v>
      </c>
      <c r="G6" s="187" t="s">
        <v>78</v>
      </c>
      <c r="H6" s="187" t="s">
        <v>74</v>
      </c>
      <c r="I6" s="187" t="s">
        <v>38</v>
      </c>
      <c r="J6" s="181" t="s">
        <v>39</v>
      </c>
      <c r="K6" s="188" t="s">
        <v>40</v>
      </c>
      <c r="L6" s="180" t="s">
        <v>3</v>
      </c>
      <c r="M6" s="180" t="s">
        <v>4</v>
      </c>
    </row>
    <row r="7" spans="1:13" x14ac:dyDescent="0.25">
      <c r="A7" s="2">
        <v>1</v>
      </c>
      <c r="B7" s="8" t="s">
        <v>5</v>
      </c>
      <c r="C7" s="2" t="s">
        <v>6</v>
      </c>
      <c r="D7" s="61">
        <f>D8+D9+D10+D11+D12+D13</f>
        <v>161.16</v>
      </c>
      <c r="E7" s="36">
        <f t="shared" ref="E7:K7" si="0">E8+E9+E10+E11+E12+E13</f>
        <v>43.1</v>
      </c>
      <c r="F7" s="36">
        <v>644.73</v>
      </c>
      <c r="G7" s="36">
        <v>405.64</v>
      </c>
      <c r="H7" s="36">
        <v>293.36</v>
      </c>
      <c r="I7" s="36">
        <v>216.64</v>
      </c>
      <c r="J7" s="36">
        <f t="shared" si="0"/>
        <v>46.19</v>
      </c>
      <c r="K7" s="71">
        <f t="shared" si="0"/>
        <v>436</v>
      </c>
      <c r="L7" s="37">
        <v>2246.8200000000002</v>
      </c>
      <c r="M7" s="38"/>
    </row>
    <row r="8" spans="1:13" x14ac:dyDescent="0.25">
      <c r="A8" s="24"/>
      <c r="B8" s="25" t="s">
        <v>7</v>
      </c>
      <c r="C8" s="10" t="s">
        <v>8</v>
      </c>
      <c r="D8" s="62"/>
      <c r="E8" s="11"/>
      <c r="F8" s="11"/>
      <c r="G8" s="11"/>
      <c r="H8" s="11"/>
      <c r="I8" s="11"/>
      <c r="J8" s="11"/>
      <c r="K8" s="72"/>
      <c r="L8" s="40">
        <f t="shared" ref="L8:L27" si="1">D8+E8+F8+I8+J8+K8</f>
        <v>0</v>
      </c>
      <c r="M8" s="41"/>
    </row>
    <row r="9" spans="1:13" x14ac:dyDescent="0.25">
      <c r="A9" s="9"/>
      <c r="B9" s="18" t="s">
        <v>9</v>
      </c>
      <c r="C9" s="10" t="s">
        <v>8</v>
      </c>
      <c r="D9" s="62"/>
      <c r="E9" s="11"/>
      <c r="F9" s="11"/>
      <c r="G9" s="11"/>
      <c r="H9" s="11"/>
      <c r="I9" s="11"/>
      <c r="J9" s="11"/>
      <c r="K9" s="72"/>
      <c r="L9" s="40">
        <f t="shared" si="1"/>
        <v>0</v>
      </c>
      <c r="M9" s="41"/>
    </row>
    <row r="10" spans="1:13" x14ac:dyDescent="0.25">
      <c r="A10" s="9"/>
      <c r="B10" s="4" t="s">
        <v>10</v>
      </c>
      <c r="C10" s="10" t="s">
        <v>8</v>
      </c>
      <c r="D10" s="62"/>
      <c r="E10" s="11"/>
      <c r="F10" s="11"/>
      <c r="G10" s="11"/>
      <c r="H10" s="11"/>
      <c r="I10" s="11"/>
      <c r="J10" s="11"/>
      <c r="K10" s="72"/>
      <c r="L10" s="40">
        <f t="shared" si="1"/>
        <v>0</v>
      </c>
      <c r="M10" s="41"/>
    </row>
    <row r="11" spans="1:13" x14ac:dyDescent="0.25">
      <c r="A11" s="9"/>
      <c r="B11" s="4" t="s">
        <v>11</v>
      </c>
      <c r="C11" s="10" t="s">
        <v>8</v>
      </c>
      <c r="D11" s="62">
        <v>161.16</v>
      </c>
      <c r="E11" s="11">
        <v>43.1</v>
      </c>
      <c r="F11" s="11"/>
      <c r="G11" s="11"/>
      <c r="H11" s="11"/>
      <c r="I11" s="11">
        <v>204.64</v>
      </c>
      <c r="J11" s="11">
        <v>46.19</v>
      </c>
      <c r="K11" s="72">
        <v>436</v>
      </c>
      <c r="L11" s="101">
        <f t="shared" si="1"/>
        <v>891.08999999999992</v>
      </c>
      <c r="M11" s="41"/>
    </row>
    <row r="12" spans="1:13" x14ac:dyDescent="0.25">
      <c r="A12" s="9"/>
      <c r="B12" s="4" t="s">
        <v>12</v>
      </c>
      <c r="C12" s="10" t="s">
        <v>8</v>
      </c>
      <c r="D12" s="62"/>
      <c r="E12" s="11"/>
      <c r="F12" s="11">
        <v>644.73</v>
      </c>
      <c r="G12" s="11">
        <v>405.64</v>
      </c>
      <c r="H12" s="11">
        <v>293.36</v>
      </c>
      <c r="I12" s="11">
        <v>12</v>
      </c>
      <c r="J12" s="11"/>
      <c r="K12" s="72"/>
      <c r="L12" s="40">
        <v>797.3</v>
      </c>
      <c r="M12" s="41"/>
    </row>
    <row r="13" spans="1:13" ht="15.75" thickBot="1" x14ac:dyDescent="0.3">
      <c r="A13" s="9"/>
      <c r="B13" s="4" t="s">
        <v>13</v>
      </c>
      <c r="C13" s="22" t="s">
        <v>8</v>
      </c>
      <c r="D13" s="63"/>
      <c r="E13" s="35"/>
      <c r="F13" s="35"/>
      <c r="G13" s="35"/>
      <c r="H13" s="35"/>
      <c r="I13" s="35"/>
      <c r="J13" s="35"/>
      <c r="K13" s="73"/>
      <c r="L13" s="40">
        <f t="shared" si="1"/>
        <v>0</v>
      </c>
      <c r="M13" s="43"/>
    </row>
    <row r="14" spans="1:13" ht="22.5" x14ac:dyDescent="0.25">
      <c r="A14" s="2">
        <v>2</v>
      </c>
      <c r="B14" s="19" t="s">
        <v>61</v>
      </c>
      <c r="C14" s="2" t="s">
        <v>14</v>
      </c>
      <c r="D14" s="64">
        <v>26.4</v>
      </c>
      <c r="E14" s="44">
        <f t="shared" ref="E14:K14" si="2">E15</f>
        <v>16</v>
      </c>
      <c r="F14" s="44">
        <f t="shared" si="2"/>
        <v>50.2</v>
      </c>
      <c r="G14" s="44">
        <v>47.39</v>
      </c>
      <c r="H14" s="44">
        <v>16.07</v>
      </c>
      <c r="I14" s="44">
        <v>17.850000000000001</v>
      </c>
      <c r="J14" s="44">
        <f t="shared" si="2"/>
        <v>11.32</v>
      </c>
      <c r="K14" s="45">
        <f t="shared" si="2"/>
        <v>50</v>
      </c>
      <c r="L14" s="37">
        <v>235.23</v>
      </c>
      <c r="M14" s="46"/>
    </row>
    <row r="15" spans="1:13" x14ac:dyDescent="0.25">
      <c r="A15" s="6"/>
      <c r="B15" s="5" t="s">
        <v>15</v>
      </c>
      <c r="C15" s="10" t="s">
        <v>8</v>
      </c>
      <c r="D15" s="65">
        <v>26.4</v>
      </c>
      <c r="E15" s="11">
        <v>16</v>
      </c>
      <c r="F15" s="11">
        <v>50.2</v>
      </c>
      <c r="G15" s="11">
        <v>47.39</v>
      </c>
      <c r="H15" s="11">
        <v>16.07</v>
      </c>
      <c r="I15" s="11">
        <v>17.850000000000001</v>
      </c>
      <c r="J15" s="11">
        <v>11.32</v>
      </c>
      <c r="K15" s="72">
        <v>50</v>
      </c>
      <c r="L15" s="40">
        <v>235.23</v>
      </c>
      <c r="M15" s="47"/>
    </row>
    <row r="16" spans="1:13" x14ac:dyDescent="0.25">
      <c r="A16" s="6"/>
      <c r="B16" s="5" t="s">
        <v>28</v>
      </c>
      <c r="C16" s="10" t="s">
        <v>8</v>
      </c>
      <c r="D16" s="65">
        <v>37.25</v>
      </c>
      <c r="E16" s="11">
        <v>53.8</v>
      </c>
      <c r="F16" s="11">
        <v>156</v>
      </c>
      <c r="G16" s="11">
        <v>99.7</v>
      </c>
      <c r="H16" s="11">
        <v>22.2</v>
      </c>
      <c r="I16" s="11">
        <v>57.74</v>
      </c>
      <c r="J16" s="11">
        <v>12.7</v>
      </c>
      <c r="K16" s="72">
        <v>84.45</v>
      </c>
      <c r="L16" s="40">
        <v>523.84</v>
      </c>
      <c r="M16" s="47"/>
    </row>
    <row r="17" spans="1:13" x14ac:dyDescent="0.25">
      <c r="A17" s="6"/>
      <c r="B17" s="5" t="s">
        <v>16</v>
      </c>
      <c r="C17" s="22" t="s">
        <v>17</v>
      </c>
      <c r="D17" s="62">
        <v>3</v>
      </c>
      <c r="E17" s="39">
        <v>2</v>
      </c>
      <c r="F17" s="82">
        <v>8</v>
      </c>
      <c r="G17" s="82">
        <v>7</v>
      </c>
      <c r="H17" s="82">
        <v>4</v>
      </c>
      <c r="I17" s="82">
        <v>4</v>
      </c>
      <c r="J17" s="82">
        <v>2</v>
      </c>
      <c r="K17" s="79">
        <v>14</v>
      </c>
      <c r="L17" s="47">
        <v>42</v>
      </c>
      <c r="M17" s="40"/>
    </row>
    <row r="18" spans="1:13" x14ac:dyDescent="0.25">
      <c r="A18" s="6"/>
      <c r="B18" s="5" t="s">
        <v>18</v>
      </c>
      <c r="C18" s="10" t="s">
        <v>17</v>
      </c>
      <c r="D18" s="62">
        <v>3</v>
      </c>
      <c r="E18" s="39">
        <v>2</v>
      </c>
      <c r="F18" s="82">
        <v>12</v>
      </c>
      <c r="G18" s="82">
        <v>8</v>
      </c>
      <c r="H18" s="82">
        <v>4</v>
      </c>
      <c r="I18" s="82">
        <v>7</v>
      </c>
      <c r="J18" s="82">
        <v>1</v>
      </c>
      <c r="K18" s="79">
        <v>8</v>
      </c>
      <c r="L18" s="47">
        <v>45</v>
      </c>
      <c r="M18" s="40"/>
    </row>
    <row r="19" spans="1:13" ht="15.75" thickBot="1" x14ac:dyDescent="0.3">
      <c r="A19" s="13"/>
      <c r="B19" s="14" t="s">
        <v>19</v>
      </c>
      <c r="C19" s="23" t="s">
        <v>17</v>
      </c>
      <c r="D19" s="66"/>
      <c r="E19" s="48">
        <v>1</v>
      </c>
      <c r="F19" s="83">
        <v>0</v>
      </c>
      <c r="G19" s="83">
        <v>0</v>
      </c>
      <c r="H19" s="83">
        <v>0</v>
      </c>
      <c r="I19" s="83">
        <v>1</v>
      </c>
      <c r="J19" s="83"/>
      <c r="K19" s="80"/>
      <c r="L19" s="81">
        <f t="shared" si="1"/>
        <v>2</v>
      </c>
      <c r="M19" s="49"/>
    </row>
    <row r="20" spans="1:13" ht="22.5" x14ac:dyDescent="0.25">
      <c r="A20" s="2">
        <v>3</v>
      </c>
      <c r="B20" s="8" t="s">
        <v>29</v>
      </c>
      <c r="C20" s="9" t="s">
        <v>14</v>
      </c>
      <c r="D20" s="67">
        <v>22.2</v>
      </c>
      <c r="E20" s="50">
        <f t="shared" ref="E20:K20" si="3">E21+E22</f>
        <v>21.3</v>
      </c>
      <c r="F20" s="50">
        <f t="shared" si="3"/>
        <v>330.32</v>
      </c>
      <c r="G20" s="50">
        <v>174.62</v>
      </c>
      <c r="H20" s="50">
        <v>25</v>
      </c>
      <c r="I20" s="50">
        <v>38.69</v>
      </c>
      <c r="J20" s="50">
        <f t="shared" si="3"/>
        <v>7.74</v>
      </c>
      <c r="K20" s="74">
        <f t="shared" si="3"/>
        <v>155</v>
      </c>
      <c r="L20" s="37">
        <v>774.87</v>
      </c>
      <c r="M20" s="38"/>
    </row>
    <row r="21" spans="1:13" x14ac:dyDescent="0.25">
      <c r="A21" s="6"/>
      <c r="B21" s="3" t="s">
        <v>20</v>
      </c>
      <c r="C21" s="10" t="s">
        <v>8</v>
      </c>
      <c r="D21" s="62"/>
      <c r="E21" s="39"/>
      <c r="F21" s="39"/>
      <c r="G21" s="39"/>
      <c r="H21" s="39"/>
      <c r="I21" s="39"/>
      <c r="J21" s="39"/>
      <c r="K21" s="75"/>
      <c r="L21" s="40">
        <f t="shared" si="1"/>
        <v>0</v>
      </c>
      <c r="M21" s="41"/>
    </row>
    <row r="22" spans="1:13" ht="15.75" thickBot="1" x14ac:dyDescent="0.3">
      <c r="A22" s="12"/>
      <c r="B22" s="5" t="s">
        <v>21</v>
      </c>
      <c r="C22" s="69" t="s">
        <v>8</v>
      </c>
      <c r="D22" s="68">
        <v>22.2</v>
      </c>
      <c r="E22" s="35">
        <v>21.3</v>
      </c>
      <c r="F22" s="42">
        <v>330.32</v>
      </c>
      <c r="G22" s="42">
        <v>174.62</v>
      </c>
      <c r="H22" s="42">
        <v>25</v>
      </c>
      <c r="I22" s="42">
        <v>38.69</v>
      </c>
      <c r="J22" s="42">
        <v>7.74</v>
      </c>
      <c r="K22" s="76">
        <v>155</v>
      </c>
      <c r="L22" s="40">
        <v>774.87</v>
      </c>
      <c r="M22" s="51"/>
    </row>
    <row r="23" spans="1:13" ht="15.75" thickBot="1" x14ac:dyDescent="0.3">
      <c r="A23" s="7">
        <v>4</v>
      </c>
      <c r="B23" s="33" t="s">
        <v>30</v>
      </c>
      <c r="C23" s="21" t="s">
        <v>6</v>
      </c>
      <c r="D23" s="162">
        <f>D7+D14+D20</f>
        <v>209.76</v>
      </c>
      <c r="E23" s="162">
        <f t="shared" ref="E23:K23" si="4">E7+E14+E20</f>
        <v>80.400000000000006</v>
      </c>
      <c r="F23" s="162">
        <f t="shared" si="4"/>
        <v>1025.25</v>
      </c>
      <c r="G23" s="162">
        <v>627.65</v>
      </c>
      <c r="H23" s="162">
        <f>H7+H14+H20</f>
        <v>334.43</v>
      </c>
      <c r="I23" s="162">
        <f t="shared" si="4"/>
        <v>273.17999999999995</v>
      </c>
      <c r="J23" s="162">
        <f t="shared" si="4"/>
        <v>65.25</v>
      </c>
      <c r="K23" s="162">
        <f t="shared" si="4"/>
        <v>641</v>
      </c>
      <c r="L23" s="175">
        <v>3256.92</v>
      </c>
      <c r="M23" s="52"/>
    </row>
    <row r="24" spans="1:13" ht="32.25" thickBot="1" x14ac:dyDescent="0.3">
      <c r="A24" s="7">
        <v>5</v>
      </c>
      <c r="B24" s="17" t="s">
        <v>41</v>
      </c>
      <c r="C24" s="21" t="s">
        <v>6</v>
      </c>
      <c r="D24" s="53">
        <v>27.5</v>
      </c>
      <c r="E24" s="53">
        <v>16.5</v>
      </c>
      <c r="F24" s="53">
        <v>132</v>
      </c>
      <c r="G24" s="53" t="s">
        <v>76</v>
      </c>
      <c r="H24" s="53">
        <v>30.15</v>
      </c>
      <c r="I24" s="53">
        <v>42.6</v>
      </c>
      <c r="J24" s="53">
        <v>9.1</v>
      </c>
      <c r="K24" s="70">
        <v>98.2</v>
      </c>
      <c r="L24" s="115">
        <v>444.61</v>
      </c>
      <c r="M24" s="167" t="s">
        <v>77</v>
      </c>
    </row>
    <row r="25" spans="1:13" ht="15.75" thickBot="1" x14ac:dyDescent="0.3">
      <c r="A25" s="7">
        <v>6</v>
      </c>
      <c r="B25" s="17" t="s">
        <v>22</v>
      </c>
      <c r="C25" s="7" t="s">
        <v>17</v>
      </c>
      <c r="D25" s="54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77">
        <v>0</v>
      </c>
      <c r="L25" s="126">
        <f t="shared" si="1"/>
        <v>0</v>
      </c>
      <c r="M25" s="57"/>
    </row>
    <row r="26" spans="1:13" ht="15.75" thickBot="1" x14ac:dyDescent="0.3">
      <c r="A26" s="15">
        <v>7</v>
      </c>
      <c r="B26" s="16" t="s">
        <v>32</v>
      </c>
      <c r="C26" s="15" t="s">
        <v>14</v>
      </c>
      <c r="D26" s="208">
        <f>D27+D28</f>
        <v>0</v>
      </c>
      <c r="E26" s="208">
        <f t="shared" ref="E26:K26" si="5">E27+E28</f>
        <v>0</v>
      </c>
      <c r="F26" s="208">
        <f t="shared" si="5"/>
        <v>940</v>
      </c>
      <c r="G26" s="208"/>
      <c r="H26" s="208">
        <f>H27+H28</f>
        <v>495</v>
      </c>
      <c r="I26" s="208">
        <f>I27+I28</f>
        <v>0</v>
      </c>
      <c r="J26" s="208">
        <f t="shared" si="5"/>
        <v>0</v>
      </c>
      <c r="K26" s="208">
        <f t="shared" si="5"/>
        <v>0</v>
      </c>
      <c r="L26" s="209">
        <f>D26+E26+F26+G26+H26+I26+J26+K26</f>
        <v>1435</v>
      </c>
      <c r="M26" s="38"/>
    </row>
    <row r="27" spans="1:13" x14ac:dyDescent="0.25">
      <c r="A27" s="6"/>
      <c r="B27" s="26" t="s">
        <v>23</v>
      </c>
      <c r="C27" s="10" t="s">
        <v>8</v>
      </c>
      <c r="D27" s="130"/>
      <c r="E27" s="131"/>
      <c r="F27" s="131">
        <v>15</v>
      </c>
      <c r="G27" s="131"/>
      <c r="H27" s="131"/>
      <c r="I27" s="131"/>
      <c r="J27" s="131"/>
      <c r="K27" s="132"/>
      <c r="L27" s="108">
        <f t="shared" si="1"/>
        <v>15</v>
      </c>
      <c r="M27" s="43"/>
    </row>
    <row r="28" spans="1:13" ht="15.75" thickBot="1" x14ac:dyDescent="0.3">
      <c r="A28" s="9"/>
      <c r="B28" s="20" t="s">
        <v>65</v>
      </c>
      <c r="C28" s="22" t="s">
        <v>8</v>
      </c>
      <c r="D28" s="58"/>
      <c r="E28" s="59"/>
      <c r="F28" s="59">
        <v>925</v>
      </c>
      <c r="G28" s="59">
        <v>0</v>
      </c>
      <c r="H28" s="59">
        <v>495</v>
      </c>
      <c r="I28" s="59"/>
      <c r="J28" s="59"/>
      <c r="K28" s="78"/>
      <c r="L28" s="40">
        <f>D28+E28+F28+H28+I28+J28+K28</f>
        <v>1420</v>
      </c>
      <c r="M28" s="60"/>
    </row>
    <row r="29" spans="1:13" ht="15.75" thickBot="1" x14ac:dyDescent="0.3">
      <c r="A29" s="2">
        <v>8</v>
      </c>
      <c r="B29" s="28" t="s">
        <v>75</v>
      </c>
      <c r="C29" s="34" t="s">
        <v>17</v>
      </c>
      <c r="D29" s="168">
        <v>1</v>
      </c>
      <c r="E29" s="169">
        <v>1</v>
      </c>
      <c r="F29" s="169">
        <v>2</v>
      </c>
      <c r="G29" s="169">
        <v>1</v>
      </c>
      <c r="H29" s="169">
        <v>1</v>
      </c>
      <c r="I29" s="169">
        <v>2</v>
      </c>
      <c r="J29" s="169">
        <v>1</v>
      </c>
      <c r="K29" s="170">
        <v>2</v>
      </c>
      <c r="L29" s="171"/>
      <c r="M29" s="38"/>
    </row>
    <row r="30" spans="1:13" ht="15.75" thickBot="1" x14ac:dyDescent="0.3">
      <c r="A30" s="7">
        <v>9</v>
      </c>
      <c r="B30" s="17" t="s">
        <v>26</v>
      </c>
      <c r="C30" s="7" t="s">
        <v>27</v>
      </c>
      <c r="D30" s="172" t="s">
        <v>70</v>
      </c>
      <c r="E30" s="55" t="s">
        <v>70</v>
      </c>
      <c r="F30" s="55" t="s">
        <v>70</v>
      </c>
      <c r="G30" s="55" t="s">
        <v>70</v>
      </c>
      <c r="H30" s="55" t="s">
        <v>70</v>
      </c>
      <c r="I30" s="55" t="s">
        <v>70</v>
      </c>
      <c r="J30" s="55" t="s">
        <v>70</v>
      </c>
      <c r="K30" s="55" t="s">
        <v>70</v>
      </c>
      <c r="L30" s="77" t="s">
        <v>70</v>
      </c>
      <c r="M30" s="57"/>
    </row>
    <row r="32" spans="1:13" x14ac:dyDescent="0.25">
      <c r="A32" s="139" t="s">
        <v>63</v>
      </c>
      <c r="B32" s="227" t="s">
        <v>31</v>
      </c>
      <c r="C32" s="228"/>
      <c r="D32" s="228"/>
      <c r="E32" s="228"/>
      <c r="F32" s="228"/>
      <c r="G32" s="228"/>
      <c r="H32" s="228"/>
      <c r="I32" s="228"/>
      <c r="J32" s="229"/>
      <c r="K32" s="229"/>
      <c r="L32" s="229"/>
      <c r="M32" s="229"/>
    </row>
    <row r="33" spans="1:22" x14ac:dyDescent="0.25">
      <c r="A33" s="139" t="s">
        <v>64</v>
      </c>
      <c r="B33" s="227" t="s">
        <v>62</v>
      </c>
      <c r="C33" s="228"/>
      <c r="D33" s="228"/>
      <c r="E33" s="228"/>
      <c r="F33" s="228"/>
      <c r="G33" s="228"/>
      <c r="H33" s="228"/>
      <c r="I33" s="228"/>
      <c r="J33" s="229"/>
      <c r="K33" s="229"/>
      <c r="L33" s="229"/>
      <c r="M33" s="229"/>
    </row>
    <row r="34" spans="1:22" ht="36" customHeight="1" x14ac:dyDescent="0.25">
      <c r="A34" s="165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161"/>
      <c r="Q34" s="161"/>
      <c r="R34" s="161"/>
      <c r="S34" s="161"/>
      <c r="T34" s="161"/>
      <c r="U34" s="161"/>
      <c r="V34" s="161"/>
    </row>
  </sheetData>
  <mergeCells count="7">
    <mergeCell ref="B34:O34"/>
    <mergeCell ref="B33:M33"/>
    <mergeCell ref="K1:M1"/>
    <mergeCell ref="B2:K2"/>
    <mergeCell ref="B3:K3"/>
    <mergeCell ref="D5:K5"/>
    <mergeCell ref="B32:M3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tabSelected="1" workbookViewId="0">
      <selection activeCell="B2" sqref="B2:L2"/>
    </sheetView>
  </sheetViews>
  <sheetFormatPr defaultColWidth="9.140625" defaultRowHeight="15" x14ac:dyDescent="0.25"/>
  <cols>
    <col min="1" max="1" width="6.7109375" style="1" customWidth="1"/>
    <col min="2" max="2" width="37.7109375" style="220" customWidth="1"/>
    <col min="3" max="3" width="9.140625" style="1"/>
    <col min="4" max="4" width="15.42578125" style="1" customWidth="1"/>
    <col min="5" max="5" width="13.140625" style="1" customWidth="1"/>
    <col min="6" max="7" width="12.42578125" style="1" customWidth="1"/>
    <col min="8" max="9" width="14.28515625" style="1" customWidth="1"/>
    <col min="10" max="11" width="13.140625" style="1" customWidth="1"/>
    <col min="12" max="12" width="13.7109375" style="1" customWidth="1"/>
    <col min="13" max="13" width="12.5703125" style="1" customWidth="1"/>
    <col min="14" max="14" width="12.28515625" style="1" customWidth="1"/>
    <col min="15" max="16384" width="9.140625" style="1"/>
  </cols>
  <sheetData>
    <row r="1" spans="1:14" ht="15.75" x14ac:dyDescent="0.25">
      <c r="J1" s="235" t="s">
        <v>34</v>
      </c>
      <c r="K1" s="236"/>
      <c r="L1" s="236"/>
      <c r="M1" s="236"/>
    </row>
    <row r="2" spans="1:14" ht="15.75" x14ac:dyDescent="0.25">
      <c r="A2" s="30"/>
      <c r="B2" s="231" t="s">
        <v>80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30"/>
    </row>
    <row r="3" spans="1:14" ht="15.75" x14ac:dyDescent="0.25">
      <c r="A3" s="30"/>
      <c r="B3" s="231" t="s">
        <v>50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</row>
    <row r="4" spans="1:14" ht="15.75" thickBot="1" x14ac:dyDescent="0.3">
      <c r="A4" s="30"/>
      <c r="B4" s="221"/>
      <c r="C4" s="32"/>
      <c r="D4" s="32"/>
      <c r="E4" s="32"/>
      <c r="F4" s="32"/>
      <c r="G4" s="32"/>
      <c r="H4" s="32"/>
      <c r="I4" s="32"/>
      <c r="J4" s="32"/>
      <c r="K4" s="32"/>
      <c r="L4" s="30"/>
      <c r="M4" s="30"/>
    </row>
    <row r="5" spans="1:14" ht="15.75" thickBot="1" x14ac:dyDescent="0.3">
      <c r="B5" s="222"/>
      <c r="D5" s="232" t="s">
        <v>33</v>
      </c>
      <c r="E5" s="233"/>
      <c r="F5" s="233"/>
      <c r="G5" s="233"/>
      <c r="H5" s="237"/>
      <c r="I5" s="237"/>
      <c r="J5" s="237"/>
      <c r="K5" s="237"/>
      <c r="L5" s="238"/>
    </row>
    <row r="6" spans="1:14" ht="90" customHeight="1" thickBot="1" x14ac:dyDescent="0.3">
      <c r="A6" s="178" t="s">
        <v>0</v>
      </c>
      <c r="B6" s="179" t="s">
        <v>1</v>
      </c>
      <c r="C6" s="180" t="s">
        <v>2</v>
      </c>
      <c r="D6" s="183" t="s">
        <v>42</v>
      </c>
      <c r="E6" s="183" t="s">
        <v>43</v>
      </c>
      <c r="F6" s="183" t="s">
        <v>45</v>
      </c>
      <c r="G6" s="183" t="s">
        <v>44</v>
      </c>
      <c r="H6" s="181" t="s">
        <v>46</v>
      </c>
      <c r="I6" s="181" t="s">
        <v>79</v>
      </c>
      <c r="J6" s="181" t="s">
        <v>47</v>
      </c>
      <c r="K6" s="184" t="s">
        <v>72</v>
      </c>
      <c r="L6" s="184" t="s">
        <v>48</v>
      </c>
      <c r="M6" s="185" t="s">
        <v>71</v>
      </c>
      <c r="N6" s="184" t="s">
        <v>4</v>
      </c>
    </row>
    <row r="7" spans="1:14" x14ac:dyDescent="0.25">
      <c r="A7" s="2">
        <v>1</v>
      </c>
      <c r="B7" s="8" t="s">
        <v>5</v>
      </c>
      <c r="C7" s="2" t="s">
        <v>6</v>
      </c>
      <c r="D7" s="85">
        <v>452.1</v>
      </c>
      <c r="E7" s="61">
        <v>138.69999999999999</v>
      </c>
      <c r="F7" s="61">
        <v>32.340000000000003</v>
      </c>
      <c r="G7" s="61">
        <v>26</v>
      </c>
      <c r="H7" s="36">
        <v>158</v>
      </c>
      <c r="I7" s="204">
        <v>94.1</v>
      </c>
      <c r="J7" s="36">
        <v>263.60000000000002</v>
      </c>
      <c r="K7" s="36">
        <v>79.7</v>
      </c>
      <c r="L7" s="36">
        <v>307.39999999999998</v>
      </c>
      <c r="M7" s="92">
        <f t="shared" ref="M7:M25" si="0">D7+E7+F7+G7+H7+J7+K7+L7</f>
        <v>1457.8400000000001</v>
      </c>
      <c r="N7" s="146"/>
    </row>
    <row r="8" spans="1:14" x14ac:dyDescent="0.25">
      <c r="A8" s="24"/>
      <c r="B8" s="25" t="s">
        <v>7</v>
      </c>
      <c r="C8" s="10" t="s">
        <v>8</v>
      </c>
      <c r="D8" s="100"/>
      <c r="E8" s="65"/>
      <c r="F8" s="65"/>
      <c r="G8" s="65"/>
      <c r="H8" s="11"/>
      <c r="I8" s="200"/>
      <c r="J8" s="11"/>
      <c r="K8" s="11"/>
      <c r="L8" s="11"/>
      <c r="M8" s="114">
        <f t="shared" si="0"/>
        <v>0</v>
      </c>
      <c r="N8" s="147"/>
    </row>
    <row r="9" spans="1:14" x14ac:dyDescent="0.25">
      <c r="A9" s="9"/>
      <c r="B9" s="18" t="s">
        <v>9</v>
      </c>
      <c r="C9" s="10" t="s">
        <v>8</v>
      </c>
      <c r="D9" s="100"/>
      <c r="E9" s="65"/>
      <c r="F9" s="65"/>
      <c r="G9" s="65"/>
      <c r="H9" s="11"/>
      <c r="I9" s="200"/>
      <c r="J9" s="11"/>
      <c r="K9" s="11"/>
      <c r="L9" s="11"/>
      <c r="M9" s="114">
        <f t="shared" si="0"/>
        <v>0</v>
      </c>
      <c r="N9" s="147"/>
    </row>
    <row r="10" spans="1:14" x14ac:dyDescent="0.25">
      <c r="A10" s="9"/>
      <c r="B10" s="4" t="s">
        <v>10</v>
      </c>
      <c r="C10" s="10" t="s">
        <v>8</v>
      </c>
      <c r="D10" s="100">
        <v>33.200000000000003</v>
      </c>
      <c r="E10" s="65"/>
      <c r="F10" s="65"/>
      <c r="G10" s="65"/>
      <c r="H10" s="11"/>
      <c r="I10" s="200">
        <v>94.1</v>
      </c>
      <c r="J10" s="11"/>
      <c r="K10" s="11"/>
      <c r="L10" s="11"/>
      <c r="M10" s="114">
        <f t="shared" si="0"/>
        <v>33.200000000000003</v>
      </c>
      <c r="N10" s="147"/>
    </row>
    <row r="11" spans="1:14" x14ac:dyDescent="0.25">
      <c r="A11" s="9"/>
      <c r="B11" s="4" t="s">
        <v>11</v>
      </c>
      <c r="C11" s="10" t="s">
        <v>8</v>
      </c>
      <c r="D11" s="100">
        <v>394.8</v>
      </c>
      <c r="E11" s="65">
        <v>49.6</v>
      </c>
      <c r="F11" s="65">
        <v>32.340000000000003</v>
      </c>
      <c r="G11" s="65">
        <v>26</v>
      </c>
      <c r="H11" s="11">
        <v>41.01</v>
      </c>
      <c r="I11" s="200"/>
      <c r="J11" s="11">
        <v>263.60000000000002</v>
      </c>
      <c r="K11" s="11">
        <v>79.7</v>
      </c>
      <c r="L11" s="11">
        <v>233.32</v>
      </c>
      <c r="M11" s="114">
        <f t="shared" si="0"/>
        <v>1120.3700000000001</v>
      </c>
      <c r="N11" s="147"/>
    </row>
    <row r="12" spans="1:14" x14ac:dyDescent="0.25">
      <c r="A12" s="9"/>
      <c r="B12" s="4" t="s">
        <v>12</v>
      </c>
      <c r="C12" s="10" t="s">
        <v>8</v>
      </c>
      <c r="D12" s="100">
        <v>24.1</v>
      </c>
      <c r="E12" s="65">
        <v>89.1</v>
      </c>
      <c r="F12" s="65"/>
      <c r="G12" s="65"/>
      <c r="H12" s="11"/>
      <c r="I12" s="200"/>
      <c r="J12" s="11"/>
      <c r="K12" s="11"/>
      <c r="L12" s="11">
        <v>73.72</v>
      </c>
      <c r="M12" s="114">
        <f t="shared" si="0"/>
        <v>186.92</v>
      </c>
      <c r="N12" s="147"/>
    </row>
    <row r="13" spans="1:14" ht="15.75" thickBot="1" x14ac:dyDescent="0.3">
      <c r="A13" s="205"/>
      <c r="B13" s="206" t="s">
        <v>13</v>
      </c>
      <c r="C13" s="69" t="s">
        <v>8</v>
      </c>
      <c r="D13" s="148"/>
      <c r="E13" s="149"/>
      <c r="F13" s="149"/>
      <c r="G13" s="149"/>
      <c r="H13" s="153"/>
      <c r="I13" s="207"/>
      <c r="J13" s="153"/>
      <c r="K13" s="153"/>
      <c r="L13" s="153"/>
      <c r="M13" s="144">
        <f t="shared" si="0"/>
        <v>0</v>
      </c>
      <c r="N13" s="150"/>
    </row>
    <row r="14" spans="1:14" ht="22.5" x14ac:dyDescent="0.25">
      <c r="A14" s="9">
        <v>2</v>
      </c>
      <c r="B14" s="201" t="s">
        <v>61</v>
      </c>
      <c r="C14" s="9" t="s">
        <v>14</v>
      </c>
      <c r="D14" s="202">
        <v>37.299999999999997</v>
      </c>
      <c r="E14" s="50">
        <v>12.91</v>
      </c>
      <c r="F14" s="50">
        <v>10.33</v>
      </c>
      <c r="G14" s="50">
        <v>6.6</v>
      </c>
      <c r="H14" s="50">
        <v>32.130000000000003</v>
      </c>
      <c r="I14" s="199">
        <v>6.2</v>
      </c>
      <c r="J14" s="50">
        <v>28.1</v>
      </c>
      <c r="K14" s="50">
        <v>21.8</v>
      </c>
      <c r="L14" s="50">
        <v>26.1</v>
      </c>
      <c r="M14" s="142">
        <f t="shared" si="0"/>
        <v>175.26999999999998</v>
      </c>
      <c r="N14" s="203"/>
    </row>
    <row r="15" spans="1:14" x14ac:dyDescent="0.25">
      <c r="A15" s="6"/>
      <c r="B15" s="5" t="s">
        <v>15</v>
      </c>
      <c r="C15" s="10" t="s">
        <v>8</v>
      </c>
      <c r="D15" s="97">
        <v>37.299999999999997</v>
      </c>
      <c r="E15" s="113">
        <v>12.91</v>
      </c>
      <c r="F15" s="113">
        <v>10.33</v>
      </c>
      <c r="G15" s="113">
        <v>6.6</v>
      </c>
      <c r="H15" s="98">
        <v>32.130000000000003</v>
      </c>
      <c r="I15" s="191">
        <v>6.2</v>
      </c>
      <c r="J15" s="98">
        <v>28.1</v>
      </c>
      <c r="K15" s="98">
        <v>21.8</v>
      </c>
      <c r="L15" s="98">
        <v>26.1</v>
      </c>
      <c r="M15" s="114">
        <f t="shared" si="0"/>
        <v>175.26999999999998</v>
      </c>
      <c r="N15" s="147"/>
    </row>
    <row r="16" spans="1:14" x14ac:dyDescent="0.25">
      <c r="A16" s="6"/>
      <c r="B16" s="5" t="s">
        <v>28</v>
      </c>
      <c r="C16" s="10" t="s">
        <v>8</v>
      </c>
      <c r="D16" s="97"/>
      <c r="E16" s="113"/>
      <c r="F16" s="113"/>
      <c r="G16" s="113"/>
      <c r="H16" s="98">
        <v>50</v>
      </c>
      <c r="I16" s="191">
        <v>24.4</v>
      </c>
      <c r="J16" s="98"/>
      <c r="K16" s="98">
        <v>29.9</v>
      </c>
      <c r="L16" s="98">
        <v>54.3</v>
      </c>
      <c r="M16" s="114">
        <f t="shared" si="0"/>
        <v>134.19999999999999</v>
      </c>
      <c r="N16" s="147"/>
    </row>
    <row r="17" spans="1:14" x14ac:dyDescent="0.25">
      <c r="A17" s="6"/>
      <c r="B17" s="5" t="s">
        <v>16</v>
      </c>
      <c r="C17" s="22" t="s">
        <v>17</v>
      </c>
      <c r="D17" s="103">
        <v>4</v>
      </c>
      <c r="E17" s="104">
        <v>3</v>
      </c>
      <c r="F17" s="104">
        <v>1</v>
      </c>
      <c r="G17" s="104">
        <v>2</v>
      </c>
      <c r="H17" s="105">
        <v>5</v>
      </c>
      <c r="I17" s="192">
        <v>1</v>
      </c>
      <c r="J17" s="105">
        <v>5</v>
      </c>
      <c r="K17" s="105">
        <v>2</v>
      </c>
      <c r="L17" s="105">
        <v>4</v>
      </c>
      <c r="M17" s="114">
        <f t="shared" si="0"/>
        <v>26</v>
      </c>
      <c r="N17" s="147"/>
    </row>
    <row r="18" spans="1:14" x14ac:dyDescent="0.25">
      <c r="A18" s="6"/>
      <c r="B18" s="5" t="s">
        <v>18</v>
      </c>
      <c r="C18" s="10" t="s">
        <v>17</v>
      </c>
      <c r="D18" s="103">
        <v>9</v>
      </c>
      <c r="E18" s="104">
        <v>4</v>
      </c>
      <c r="F18" s="104">
        <v>1</v>
      </c>
      <c r="G18" s="104">
        <v>1</v>
      </c>
      <c r="H18" s="105">
        <v>4</v>
      </c>
      <c r="I18" s="192">
        <v>1</v>
      </c>
      <c r="J18" s="105">
        <v>4</v>
      </c>
      <c r="K18" s="105">
        <v>1</v>
      </c>
      <c r="L18" s="105">
        <v>3</v>
      </c>
      <c r="M18" s="114">
        <f t="shared" si="0"/>
        <v>27</v>
      </c>
      <c r="N18" s="147"/>
    </row>
    <row r="19" spans="1:14" ht="15.75" thickBot="1" x14ac:dyDescent="0.3">
      <c r="A19" s="13"/>
      <c r="B19" s="14" t="s">
        <v>19</v>
      </c>
      <c r="C19" s="23" t="s">
        <v>17</v>
      </c>
      <c r="D19" s="109">
        <v>0</v>
      </c>
      <c r="E19" s="110">
        <v>0</v>
      </c>
      <c r="F19" s="110">
        <v>1</v>
      </c>
      <c r="G19" s="110">
        <v>0</v>
      </c>
      <c r="H19" s="111">
        <v>2</v>
      </c>
      <c r="I19" s="193">
        <v>1</v>
      </c>
      <c r="J19" s="111">
        <v>1</v>
      </c>
      <c r="K19" s="111">
        <v>1</v>
      </c>
      <c r="L19" s="111">
        <v>0</v>
      </c>
      <c r="M19" s="144">
        <f t="shared" si="0"/>
        <v>5</v>
      </c>
      <c r="N19" s="150"/>
    </row>
    <row r="20" spans="1:14" ht="22.5" x14ac:dyDescent="0.25">
      <c r="A20" s="2">
        <v>3</v>
      </c>
      <c r="B20" s="8" t="s">
        <v>29</v>
      </c>
      <c r="C20" s="2" t="s">
        <v>14</v>
      </c>
      <c r="D20" s="143">
        <v>147.5</v>
      </c>
      <c r="E20" s="44">
        <v>41.2</v>
      </c>
      <c r="F20" s="44">
        <v>0</v>
      </c>
      <c r="G20" s="44">
        <v>0</v>
      </c>
      <c r="H20" s="44">
        <v>100.14</v>
      </c>
      <c r="I20" s="190">
        <v>49.8</v>
      </c>
      <c r="J20" s="44">
        <v>47.52</v>
      </c>
      <c r="K20" s="44">
        <v>54.2</v>
      </c>
      <c r="L20" s="44">
        <v>120.2</v>
      </c>
      <c r="M20" s="92">
        <f t="shared" si="0"/>
        <v>510.75999999999993</v>
      </c>
      <c r="N20" s="146"/>
    </row>
    <row r="21" spans="1:14" x14ac:dyDescent="0.25">
      <c r="A21" s="6"/>
      <c r="B21" s="3" t="s">
        <v>20</v>
      </c>
      <c r="C21" s="10" t="s">
        <v>8</v>
      </c>
      <c r="D21" s="100"/>
      <c r="E21" s="65"/>
      <c r="F21" s="65"/>
      <c r="G21" s="65"/>
      <c r="H21" s="11"/>
      <c r="I21" s="191"/>
      <c r="J21" s="11"/>
      <c r="K21" s="11"/>
      <c r="L21" s="11"/>
      <c r="M21" s="114">
        <f t="shared" si="0"/>
        <v>0</v>
      </c>
      <c r="N21" s="147"/>
    </row>
    <row r="22" spans="1:14" ht="15.75" thickBot="1" x14ac:dyDescent="0.3">
      <c r="A22" s="12"/>
      <c r="B22" s="5" t="s">
        <v>21</v>
      </c>
      <c r="C22" s="22" t="s">
        <v>8</v>
      </c>
      <c r="D22" s="151">
        <v>147.5</v>
      </c>
      <c r="E22" s="152">
        <v>41.2</v>
      </c>
      <c r="F22" s="152">
        <v>0</v>
      </c>
      <c r="G22" s="152">
        <v>0</v>
      </c>
      <c r="H22" s="153">
        <v>100.14</v>
      </c>
      <c r="I22" s="194">
        <v>49.8</v>
      </c>
      <c r="J22" s="153">
        <v>47.52</v>
      </c>
      <c r="K22" s="153">
        <v>54.2</v>
      </c>
      <c r="L22" s="153">
        <v>120.2</v>
      </c>
      <c r="M22" s="144">
        <f t="shared" si="0"/>
        <v>510.75999999999993</v>
      </c>
      <c r="N22" s="150"/>
    </row>
    <row r="23" spans="1:14" ht="15.75" thickBot="1" x14ac:dyDescent="0.3">
      <c r="A23" s="7">
        <v>4</v>
      </c>
      <c r="B23" s="33" t="s">
        <v>30</v>
      </c>
      <c r="C23" s="21" t="s">
        <v>6</v>
      </c>
      <c r="D23" s="163">
        <f t="shared" ref="D23:J23" si="1">D7+D14+D20</f>
        <v>636.90000000000009</v>
      </c>
      <c r="E23" s="163">
        <f t="shared" si="1"/>
        <v>192.81</v>
      </c>
      <c r="F23" s="163">
        <f t="shared" si="1"/>
        <v>42.67</v>
      </c>
      <c r="G23" s="163">
        <v>32.6</v>
      </c>
      <c r="H23" s="163">
        <f>H7+H14+H20</f>
        <v>290.27</v>
      </c>
      <c r="I23" s="162">
        <v>150.1</v>
      </c>
      <c r="J23" s="163">
        <f t="shared" si="1"/>
        <v>339.22</v>
      </c>
      <c r="K23" s="164">
        <v>155.69999999999999</v>
      </c>
      <c r="L23" s="164">
        <f t="shared" ref="L23" si="2">L7+L14+L20</f>
        <v>453.7</v>
      </c>
      <c r="M23" s="176">
        <f>D23+E23+F23+G23+H23+J23+K23+L23+I23</f>
        <v>2293.9699999999998</v>
      </c>
      <c r="N23" s="225"/>
    </row>
    <row r="24" spans="1:14" ht="15.75" thickBot="1" x14ac:dyDescent="0.3">
      <c r="A24" s="7">
        <v>5</v>
      </c>
      <c r="B24" s="17" t="s">
        <v>41</v>
      </c>
      <c r="C24" s="21" t="s">
        <v>6</v>
      </c>
      <c r="D24" s="53">
        <v>50</v>
      </c>
      <c r="E24" s="53">
        <v>18</v>
      </c>
      <c r="F24" s="53">
        <v>7</v>
      </c>
      <c r="G24" s="53">
        <v>7</v>
      </c>
      <c r="H24" s="53">
        <v>18</v>
      </c>
      <c r="I24" s="195">
        <v>21</v>
      </c>
      <c r="J24" s="53">
        <v>18</v>
      </c>
      <c r="K24" s="128">
        <v>34</v>
      </c>
      <c r="L24" s="128">
        <v>83.17</v>
      </c>
      <c r="M24" s="142">
        <f t="shared" si="0"/>
        <v>235.17000000000002</v>
      </c>
      <c r="N24" s="203"/>
    </row>
    <row r="25" spans="1:14" ht="15.75" thickBot="1" x14ac:dyDescent="0.3">
      <c r="A25" s="7">
        <v>6</v>
      </c>
      <c r="B25" s="17" t="s">
        <v>22</v>
      </c>
      <c r="C25" s="7" t="s">
        <v>17</v>
      </c>
      <c r="D25" s="154"/>
      <c r="E25" s="155"/>
      <c r="F25" s="155"/>
      <c r="G25" s="155"/>
      <c r="H25" s="156"/>
      <c r="I25" s="197"/>
      <c r="J25" s="156"/>
      <c r="K25" s="157"/>
      <c r="L25" s="157"/>
      <c r="M25" s="137">
        <f t="shared" si="0"/>
        <v>0</v>
      </c>
      <c r="N25" s="223"/>
    </row>
    <row r="26" spans="1:14" ht="15.75" thickBot="1" x14ac:dyDescent="0.3">
      <c r="A26" s="15">
        <v>7</v>
      </c>
      <c r="B26" s="16" t="s">
        <v>32</v>
      </c>
      <c r="C26" s="15" t="s">
        <v>14</v>
      </c>
      <c r="D26" s="208"/>
      <c r="E26" s="208"/>
      <c r="F26" s="210"/>
      <c r="G26" s="208"/>
      <c r="H26" s="208"/>
      <c r="I26" s="211"/>
      <c r="J26" s="212"/>
      <c r="K26" s="213"/>
      <c r="L26" s="213"/>
      <c r="M26" s="210"/>
      <c r="N26" s="214"/>
    </row>
    <row r="27" spans="1:14" x14ac:dyDescent="0.25">
      <c r="A27" s="6"/>
      <c r="B27" s="26" t="s">
        <v>23</v>
      </c>
      <c r="C27" s="10" t="s">
        <v>8</v>
      </c>
      <c r="D27" s="127"/>
      <c r="E27" s="128"/>
      <c r="F27" s="128"/>
      <c r="G27" s="129"/>
      <c r="H27" s="128"/>
      <c r="I27" s="145"/>
      <c r="J27" s="128"/>
      <c r="K27" s="128"/>
      <c r="L27" s="128"/>
      <c r="M27" s="133"/>
      <c r="N27" s="203"/>
    </row>
    <row r="28" spans="1:14" ht="15.75" thickBot="1" x14ac:dyDescent="0.3">
      <c r="A28" s="27"/>
      <c r="B28" s="158" t="s">
        <v>24</v>
      </c>
      <c r="C28" s="22" t="s">
        <v>8</v>
      </c>
      <c r="D28" s="159"/>
      <c r="E28" s="120"/>
      <c r="F28" s="135"/>
      <c r="G28" s="95"/>
      <c r="H28" s="135"/>
      <c r="I28" s="120"/>
      <c r="J28" s="135"/>
      <c r="K28" s="120"/>
      <c r="L28" s="120"/>
      <c r="M28" s="137"/>
      <c r="N28" s="223"/>
    </row>
    <row r="29" spans="1:14" ht="15.75" thickBot="1" x14ac:dyDescent="0.3">
      <c r="A29" s="2">
        <v>8</v>
      </c>
      <c r="B29" s="28" t="s">
        <v>25</v>
      </c>
      <c r="C29" s="2" t="s">
        <v>17</v>
      </c>
      <c r="D29" s="86">
        <v>2</v>
      </c>
      <c r="E29" s="87">
        <v>1</v>
      </c>
      <c r="F29" s="88"/>
      <c r="G29" s="88">
        <v>1</v>
      </c>
      <c r="H29" s="87">
        <v>1</v>
      </c>
      <c r="I29" s="198">
        <v>2</v>
      </c>
      <c r="J29" s="88">
        <v>1</v>
      </c>
      <c r="K29" s="87">
        <v>1</v>
      </c>
      <c r="L29" s="87">
        <v>1</v>
      </c>
      <c r="M29" s="160">
        <f>D29+E29+F29+G29+H29+J29+K29+L29</f>
        <v>8</v>
      </c>
      <c r="N29" s="224"/>
    </row>
    <row r="30" spans="1:14" ht="15.75" thickBot="1" x14ac:dyDescent="0.3">
      <c r="A30" s="7">
        <v>9</v>
      </c>
      <c r="B30" s="17" t="s">
        <v>26</v>
      </c>
      <c r="C30" s="7" t="s">
        <v>27</v>
      </c>
      <c r="D30" s="54" t="s">
        <v>70</v>
      </c>
      <c r="E30" s="117" t="s">
        <v>70</v>
      </c>
      <c r="F30" s="117" t="s">
        <v>70</v>
      </c>
      <c r="G30" s="117" t="s">
        <v>70</v>
      </c>
      <c r="H30" s="55" t="s">
        <v>70</v>
      </c>
      <c r="I30" s="196" t="s">
        <v>69</v>
      </c>
      <c r="J30" s="55" t="s">
        <v>70</v>
      </c>
      <c r="K30" s="55" t="s">
        <v>69</v>
      </c>
      <c r="L30" s="55" t="s">
        <v>69</v>
      </c>
      <c r="M30" s="52"/>
      <c r="N30" s="141"/>
    </row>
    <row r="32" spans="1:14" x14ac:dyDescent="0.25">
      <c r="A32" s="139" t="s">
        <v>63</v>
      </c>
      <c r="B32" s="227" t="s">
        <v>31</v>
      </c>
      <c r="C32" s="228"/>
      <c r="D32" s="228"/>
      <c r="E32" s="228"/>
      <c r="F32" s="228"/>
      <c r="G32" s="228"/>
      <c r="H32" s="228"/>
      <c r="I32" s="228"/>
      <c r="J32" s="229"/>
      <c r="K32" s="229"/>
      <c r="L32" s="229"/>
      <c r="M32" s="229"/>
    </row>
    <row r="33" spans="1:13" x14ac:dyDescent="0.25">
      <c r="A33" s="139" t="s">
        <v>64</v>
      </c>
      <c r="B33" s="227" t="s">
        <v>62</v>
      </c>
      <c r="C33" s="228"/>
      <c r="D33" s="228"/>
      <c r="E33" s="228"/>
      <c r="F33" s="228"/>
      <c r="G33" s="228"/>
      <c r="H33" s="228"/>
      <c r="I33" s="228"/>
      <c r="J33" s="229"/>
      <c r="K33" s="229"/>
      <c r="L33" s="229"/>
      <c r="M33" s="229"/>
    </row>
  </sheetData>
  <mergeCells count="6">
    <mergeCell ref="B33:M33"/>
    <mergeCell ref="J1:M1"/>
    <mergeCell ref="B2:L2"/>
    <mergeCell ref="B3:L3"/>
    <mergeCell ref="D5:L5"/>
    <mergeCell ref="B32:M3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4"/>
  <sheetViews>
    <sheetView tabSelected="1" workbookViewId="0">
      <selection activeCell="B2" sqref="B2:L2"/>
    </sheetView>
  </sheetViews>
  <sheetFormatPr defaultColWidth="9.140625" defaultRowHeight="15" x14ac:dyDescent="0.25"/>
  <cols>
    <col min="1" max="1" width="6.7109375" style="1" customWidth="1"/>
    <col min="2" max="2" width="37.7109375" style="1" customWidth="1"/>
    <col min="3" max="3" width="9.140625" style="1"/>
    <col min="4" max="4" width="17.7109375" style="1" customWidth="1"/>
    <col min="5" max="5" width="14.7109375" style="1" customWidth="1"/>
    <col min="6" max="6" width="12.7109375" style="1" customWidth="1"/>
    <col min="7" max="7" width="13.140625" style="1" customWidth="1"/>
    <col min="8" max="8" width="15.42578125" style="1" customWidth="1"/>
    <col min="9" max="9" width="9" style="1" hidden="1" customWidth="1"/>
    <col min="10" max="10" width="12.28515625" style="1" hidden="1" customWidth="1"/>
    <col min="11" max="11" width="13" style="1" hidden="1" customWidth="1"/>
    <col min="12" max="12" width="20.5703125" style="1" customWidth="1"/>
    <col min="13" max="13" width="20.7109375" style="1" customWidth="1"/>
    <col min="14" max="16384" width="9.140625" style="1"/>
  </cols>
  <sheetData>
    <row r="1" spans="1:13" ht="15.75" x14ac:dyDescent="0.25">
      <c r="F1" s="84"/>
      <c r="G1" s="84"/>
      <c r="H1" s="230" t="s">
        <v>34</v>
      </c>
      <c r="I1" s="230"/>
      <c r="J1" s="230"/>
      <c r="K1" s="230"/>
      <c r="L1" s="230"/>
      <c r="M1" s="230"/>
    </row>
    <row r="2" spans="1:13" ht="15.75" x14ac:dyDescent="0.25">
      <c r="A2" s="30"/>
      <c r="B2" s="231" t="s">
        <v>66</v>
      </c>
      <c r="C2" s="231"/>
      <c r="D2" s="231"/>
      <c r="E2" s="231"/>
      <c r="F2" s="231"/>
      <c r="G2" s="231"/>
      <c r="H2" s="231"/>
      <c r="I2" s="231"/>
      <c r="J2" s="231"/>
      <c r="K2" s="231"/>
      <c r="L2" s="30"/>
      <c r="M2" s="30"/>
    </row>
    <row r="3" spans="1:13" ht="15.75" x14ac:dyDescent="0.25">
      <c r="A3" s="30"/>
      <c r="B3" s="231" t="s">
        <v>51</v>
      </c>
      <c r="C3" s="231"/>
      <c r="D3" s="231"/>
      <c r="E3" s="231"/>
      <c r="F3" s="231"/>
      <c r="G3" s="231"/>
      <c r="H3" s="231"/>
      <c r="I3" s="231"/>
      <c r="J3" s="231"/>
      <c r="K3" s="231"/>
    </row>
    <row r="4" spans="1:13" ht="15.75" thickBot="1" x14ac:dyDescent="0.3">
      <c r="A4" s="30"/>
      <c r="B4" s="31"/>
      <c r="C4" s="32"/>
      <c r="D4" s="30"/>
      <c r="E4" s="32"/>
      <c r="F4" s="32"/>
      <c r="G4" s="32"/>
      <c r="H4" s="32"/>
      <c r="I4" s="32"/>
      <c r="J4" s="32"/>
      <c r="K4" s="32"/>
      <c r="L4" s="30"/>
      <c r="M4" s="30"/>
    </row>
    <row r="5" spans="1:13" ht="15.75" thickBot="1" x14ac:dyDescent="0.3">
      <c r="B5" s="29"/>
      <c r="D5" s="239" t="s">
        <v>33</v>
      </c>
      <c r="E5" s="240"/>
      <c r="F5" s="240"/>
      <c r="G5" s="240"/>
      <c r="H5" s="240"/>
      <c r="I5" s="240"/>
      <c r="J5" s="240"/>
      <c r="K5" s="241"/>
      <c r="L5" s="217"/>
    </row>
    <row r="6" spans="1:13" ht="90" customHeight="1" thickBot="1" x14ac:dyDescent="0.3">
      <c r="A6" s="178" t="s">
        <v>0</v>
      </c>
      <c r="B6" s="179" t="s">
        <v>1</v>
      </c>
      <c r="C6" s="180" t="s">
        <v>2</v>
      </c>
      <c r="D6" s="181" t="s">
        <v>52</v>
      </c>
      <c r="E6" s="182" t="s">
        <v>53</v>
      </c>
      <c r="F6" s="182" t="s">
        <v>54</v>
      </c>
      <c r="G6" s="182" t="s">
        <v>55</v>
      </c>
      <c r="H6" s="182" t="s">
        <v>56</v>
      </c>
      <c r="I6" s="182" t="s">
        <v>57</v>
      </c>
      <c r="J6" s="182" t="s">
        <v>58</v>
      </c>
      <c r="K6" s="182" t="s">
        <v>59</v>
      </c>
      <c r="L6" s="178" t="s">
        <v>3</v>
      </c>
      <c r="M6" s="180" t="s">
        <v>4</v>
      </c>
    </row>
    <row r="7" spans="1:13" ht="15" customHeight="1" x14ac:dyDescent="0.25">
      <c r="A7" s="2">
        <v>1</v>
      </c>
      <c r="B7" s="8" t="s">
        <v>73</v>
      </c>
      <c r="C7" s="2" t="s">
        <v>6</v>
      </c>
      <c r="D7" s="85">
        <v>357.74</v>
      </c>
      <c r="E7" s="61">
        <v>240.04</v>
      </c>
      <c r="F7" s="61">
        <v>142.05000000000001</v>
      </c>
      <c r="G7" s="61">
        <v>78.64</v>
      </c>
      <c r="H7" s="61">
        <v>303.92</v>
      </c>
      <c r="I7" s="61"/>
      <c r="J7" s="61"/>
      <c r="K7" s="71"/>
      <c r="L7" s="219">
        <f t="shared" ref="L7:L29" si="0">D7+E7+F7+G7+H7+I7+J7+K7</f>
        <v>1122.3899999999999</v>
      </c>
      <c r="M7" s="38"/>
    </row>
    <row r="8" spans="1:13" x14ac:dyDescent="0.25">
      <c r="A8" s="24"/>
      <c r="B8" s="25" t="s">
        <v>7</v>
      </c>
      <c r="C8" s="10" t="s">
        <v>8</v>
      </c>
      <c r="D8" s="89"/>
      <c r="E8" s="11"/>
      <c r="F8" s="11"/>
      <c r="G8" s="11"/>
      <c r="H8" s="65"/>
      <c r="I8" s="11"/>
      <c r="J8" s="11"/>
      <c r="K8" s="72"/>
      <c r="L8" s="102">
        <f t="shared" si="0"/>
        <v>0</v>
      </c>
      <c r="M8" s="40"/>
    </row>
    <row r="9" spans="1:13" x14ac:dyDescent="0.25">
      <c r="A9" s="9"/>
      <c r="B9" s="18" t="s">
        <v>9</v>
      </c>
      <c r="C9" s="10" t="s">
        <v>8</v>
      </c>
      <c r="D9" s="89"/>
      <c r="E9" s="11"/>
      <c r="F9" s="11"/>
      <c r="G9" s="11"/>
      <c r="H9" s="65"/>
      <c r="I9" s="11"/>
      <c r="J9" s="11"/>
      <c r="K9" s="72"/>
      <c r="L9" s="102">
        <f t="shared" si="0"/>
        <v>0</v>
      </c>
      <c r="M9" s="41"/>
    </row>
    <row r="10" spans="1:13" x14ac:dyDescent="0.25">
      <c r="A10" s="9"/>
      <c r="B10" s="4" t="s">
        <v>10</v>
      </c>
      <c r="C10" s="10" t="s">
        <v>8</v>
      </c>
      <c r="D10" s="89"/>
      <c r="E10" s="11"/>
      <c r="F10" s="11">
        <v>59.92</v>
      </c>
      <c r="G10" s="11"/>
      <c r="H10" s="177">
        <v>43.65</v>
      </c>
      <c r="I10" s="11"/>
      <c r="J10" s="11"/>
      <c r="K10" s="72"/>
      <c r="L10" s="102">
        <f t="shared" si="0"/>
        <v>103.57</v>
      </c>
      <c r="M10" s="41"/>
    </row>
    <row r="11" spans="1:13" x14ac:dyDescent="0.25">
      <c r="A11" s="9"/>
      <c r="B11" s="4" t="s">
        <v>11</v>
      </c>
      <c r="C11" s="10" t="s">
        <v>8</v>
      </c>
      <c r="D11" s="89">
        <v>227.11</v>
      </c>
      <c r="E11" s="11">
        <v>14.26</v>
      </c>
      <c r="F11" s="11">
        <v>82.13</v>
      </c>
      <c r="G11" s="11">
        <v>78.64</v>
      </c>
      <c r="H11" s="177">
        <v>715.95</v>
      </c>
      <c r="I11" s="11"/>
      <c r="J11" s="11"/>
      <c r="K11" s="72"/>
      <c r="L11" s="102">
        <f t="shared" si="0"/>
        <v>1118.0900000000001</v>
      </c>
      <c r="M11" s="41"/>
    </row>
    <row r="12" spans="1:13" x14ac:dyDescent="0.25">
      <c r="A12" s="9"/>
      <c r="B12" s="4" t="s">
        <v>12</v>
      </c>
      <c r="C12" s="10" t="s">
        <v>8</v>
      </c>
      <c r="D12" s="89">
        <v>130.63</v>
      </c>
      <c r="E12" s="11">
        <v>225.78</v>
      </c>
      <c r="F12" s="11"/>
      <c r="G12" s="11"/>
      <c r="H12" s="65"/>
      <c r="I12" s="11"/>
      <c r="J12" s="11"/>
      <c r="K12" s="72"/>
      <c r="L12" s="102">
        <f t="shared" si="0"/>
        <v>356.40999999999997</v>
      </c>
      <c r="M12" s="41"/>
    </row>
    <row r="13" spans="1:13" ht="15.75" thickBot="1" x14ac:dyDescent="0.3">
      <c r="A13" s="9"/>
      <c r="B13" s="4" t="s">
        <v>13</v>
      </c>
      <c r="C13" s="10" t="s">
        <v>8</v>
      </c>
      <c r="D13" s="91"/>
      <c r="E13" s="90"/>
      <c r="F13" s="90"/>
      <c r="G13" s="90"/>
      <c r="H13" s="107"/>
      <c r="I13" s="90"/>
      <c r="J13" s="90"/>
      <c r="K13" s="90"/>
      <c r="L13" s="41">
        <f t="shared" si="0"/>
        <v>0</v>
      </c>
      <c r="M13" s="43"/>
    </row>
    <row r="14" spans="1:13" ht="22.5" x14ac:dyDescent="0.25">
      <c r="A14" s="2">
        <v>2</v>
      </c>
      <c r="B14" s="19" t="s">
        <v>61</v>
      </c>
      <c r="C14" s="2" t="s">
        <v>14</v>
      </c>
      <c r="D14" s="92">
        <v>140.69999999999999</v>
      </c>
      <c r="E14" s="44">
        <v>9.7799999999999994</v>
      </c>
      <c r="F14" s="44">
        <v>108.82</v>
      </c>
      <c r="G14" s="44">
        <v>3.05</v>
      </c>
      <c r="H14" s="44">
        <v>58.74</v>
      </c>
      <c r="I14" s="44"/>
      <c r="J14" s="44"/>
      <c r="K14" s="45"/>
      <c r="L14" s="218">
        <f t="shared" si="0"/>
        <v>321.08999999999997</v>
      </c>
      <c r="M14" s="38"/>
    </row>
    <row r="15" spans="1:13" x14ac:dyDescent="0.25">
      <c r="A15" s="6"/>
      <c r="B15" s="5" t="s">
        <v>15</v>
      </c>
      <c r="C15" s="10" t="s">
        <v>8</v>
      </c>
      <c r="D15" s="114">
        <v>140.69999999999999</v>
      </c>
      <c r="E15" s="98">
        <v>9.7799999999999994</v>
      </c>
      <c r="F15" s="98">
        <v>108.82</v>
      </c>
      <c r="G15" s="98">
        <v>3.05</v>
      </c>
      <c r="H15" s="113">
        <v>58.1</v>
      </c>
      <c r="I15" s="98"/>
      <c r="J15" s="98"/>
      <c r="K15" s="98"/>
      <c r="L15" s="102">
        <f t="shared" si="0"/>
        <v>320.45</v>
      </c>
      <c r="M15" s="93"/>
    </row>
    <row r="16" spans="1:13" x14ac:dyDescent="0.25">
      <c r="A16" s="6"/>
      <c r="B16" s="5" t="s">
        <v>28</v>
      </c>
      <c r="C16" s="10" t="s">
        <v>8</v>
      </c>
      <c r="D16" s="114">
        <v>79.069999999999993</v>
      </c>
      <c r="E16" s="98">
        <v>29.65</v>
      </c>
      <c r="F16" s="98">
        <v>142.91</v>
      </c>
      <c r="G16" s="98">
        <v>18.13</v>
      </c>
      <c r="H16" s="113">
        <v>243.8</v>
      </c>
      <c r="I16" s="98"/>
      <c r="J16" s="98"/>
      <c r="K16" s="98"/>
      <c r="L16" s="102">
        <f t="shared" si="0"/>
        <v>513.55999999999995</v>
      </c>
      <c r="M16" s="93"/>
    </row>
    <row r="17" spans="1:16" x14ac:dyDescent="0.25">
      <c r="A17" s="6"/>
      <c r="B17" s="5" t="s">
        <v>16</v>
      </c>
      <c r="C17" s="22" t="s">
        <v>17</v>
      </c>
      <c r="D17" s="106">
        <v>12</v>
      </c>
      <c r="E17" s="105">
        <v>7</v>
      </c>
      <c r="F17" s="105">
        <v>8</v>
      </c>
      <c r="G17" s="105">
        <v>2</v>
      </c>
      <c r="H17" s="104">
        <v>19</v>
      </c>
      <c r="I17" s="105"/>
      <c r="J17" s="105"/>
      <c r="K17" s="105"/>
      <c r="L17" s="125">
        <f t="shared" si="0"/>
        <v>48</v>
      </c>
      <c r="M17" s="41"/>
    </row>
    <row r="18" spans="1:16" x14ac:dyDescent="0.25">
      <c r="A18" s="6"/>
      <c r="B18" s="5" t="s">
        <v>18</v>
      </c>
      <c r="C18" s="10" t="s">
        <v>17</v>
      </c>
      <c r="D18" s="106">
        <v>7</v>
      </c>
      <c r="E18" s="105">
        <v>3</v>
      </c>
      <c r="F18" s="105">
        <v>7</v>
      </c>
      <c r="G18" s="105">
        <v>1</v>
      </c>
      <c r="H18" s="104">
        <v>18</v>
      </c>
      <c r="I18" s="105"/>
      <c r="J18" s="105"/>
      <c r="K18" s="105"/>
      <c r="L18" s="125">
        <f t="shared" si="0"/>
        <v>36</v>
      </c>
      <c r="M18" s="41"/>
    </row>
    <row r="19" spans="1:16" ht="15.75" thickBot="1" x14ac:dyDescent="0.3">
      <c r="A19" s="13"/>
      <c r="B19" s="14" t="s">
        <v>19</v>
      </c>
      <c r="C19" s="23" t="s">
        <v>17</v>
      </c>
      <c r="D19" s="112">
        <v>5</v>
      </c>
      <c r="E19" s="111">
        <v>0</v>
      </c>
      <c r="F19" s="111">
        <v>3</v>
      </c>
      <c r="G19" s="111">
        <v>1</v>
      </c>
      <c r="H19" s="110">
        <v>1</v>
      </c>
      <c r="I19" s="111"/>
      <c r="J19" s="111"/>
      <c r="K19" s="111"/>
      <c r="L19" s="125">
        <f t="shared" si="0"/>
        <v>10</v>
      </c>
      <c r="M19" s="94"/>
    </row>
    <row r="20" spans="1:16" ht="22.5" x14ac:dyDescent="0.25">
      <c r="A20" s="2">
        <v>3</v>
      </c>
      <c r="B20" s="8" t="s">
        <v>29</v>
      </c>
      <c r="C20" s="2" t="s">
        <v>14</v>
      </c>
      <c r="D20" s="92">
        <v>128.49</v>
      </c>
      <c r="E20" s="44">
        <v>60.41</v>
      </c>
      <c r="F20" s="44">
        <v>55.38</v>
      </c>
      <c r="G20" s="44">
        <v>4.75</v>
      </c>
      <c r="H20" s="44">
        <v>108.42</v>
      </c>
      <c r="I20" s="44"/>
      <c r="J20" s="44"/>
      <c r="K20" s="45"/>
      <c r="L20" s="218">
        <f t="shared" si="0"/>
        <v>357.45</v>
      </c>
      <c r="M20" s="38"/>
    </row>
    <row r="21" spans="1:16" x14ac:dyDescent="0.25">
      <c r="A21" s="6"/>
      <c r="B21" s="3" t="s">
        <v>20</v>
      </c>
      <c r="C21" s="10" t="s">
        <v>8</v>
      </c>
      <c r="D21" s="114"/>
      <c r="E21" s="98">
        <v>26.6</v>
      </c>
      <c r="F21" s="98"/>
      <c r="G21" s="98">
        <v>4.75</v>
      </c>
      <c r="H21" s="113">
        <v>123.95</v>
      </c>
      <c r="I21" s="98"/>
      <c r="J21" s="98"/>
      <c r="K21" s="98"/>
      <c r="L21" s="102">
        <f t="shared" si="0"/>
        <v>155.30000000000001</v>
      </c>
      <c r="M21" s="41"/>
    </row>
    <row r="22" spans="1:16" ht="15.75" thickBot="1" x14ac:dyDescent="0.3">
      <c r="A22" s="12"/>
      <c r="B22" s="5" t="s">
        <v>21</v>
      </c>
      <c r="C22" s="22" t="s">
        <v>8</v>
      </c>
      <c r="D22" s="137">
        <v>128.49</v>
      </c>
      <c r="E22" s="120">
        <v>33.81</v>
      </c>
      <c r="F22" s="99">
        <v>55.38</v>
      </c>
      <c r="G22" s="120">
        <v>0</v>
      </c>
      <c r="H22" s="121">
        <v>73.45</v>
      </c>
      <c r="I22" s="120"/>
      <c r="J22" s="120"/>
      <c r="K22" s="120"/>
      <c r="L22" s="102">
        <f t="shared" si="0"/>
        <v>291.13</v>
      </c>
      <c r="M22" s="51"/>
    </row>
    <row r="23" spans="1:16" ht="15.75" thickBot="1" x14ac:dyDescent="0.3">
      <c r="A23" s="7">
        <v>4</v>
      </c>
      <c r="B23" s="33" t="s">
        <v>30</v>
      </c>
      <c r="C23" s="21" t="s">
        <v>6</v>
      </c>
      <c r="D23" s="162">
        <f t="shared" ref="D23:H23" si="1">D7+D14+D20</f>
        <v>626.93000000000006</v>
      </c>
      <c r="E23" s="162">
        <f t="shared" si="1"/>
        <v>310.23</v>
      </c>
      <c r="F23" s="162">
        <f t="shared" si="1"/>
        <v>306.25</v>
      </c>
      <c r="G23" s="162">
        <f t="shared" si="1"/>
        <v>86.44</v>
      </c>
      <c r="H23" s="162">
        <f t="shared" si="1"/>
        <v>471.08000000000004</v>
      </c>
      <c r="I23" s="162"/>
      <c r="J23" s="162"/>
      <c r="K23" s="162"/>
      <c r="L23" s="189">
        <f t="shared" si="0"/>
        <v>1800.9300000000003</v>
      </c>
      <c r="M23" s="52"/>
    </row>
    <row r="24" spans="1:16" ht="15.75" thickBot="1" x14ac:dyDescent="0.3">
      <c r="A24" s="7">
        <v>5</v>
      </c>
      <c r="B24" s="17" t="s">
        <v>41</v>
      </c>
      <c r="C24" s="21" t="s">
        <v>6</v>
      </c>
      <c r="D24" s="118">
        <v>36</v>
      </c>
      <c r="E24" s="119">
        <v>23</v>
      </c>
      <c r="F24" s="53">
        <v>37</v>
      </c>
      <c r="G24" s="53">
        <v>6</v>
      </c>
      <c r="H24" s="53">
        <v>78</v>
      </c>
      <c r="I24" s="53"/>
      <c r="J24" s="53"/>
      <c r="K24" s="53"/>
      <c r="L24" s="52">
        <f t="shared" si="0"/>
        <v>180</v>
      </c>
      <c r="M24" s="52"/>
    </row>
    <row r="25" spans="1:16" ht="15.75" thickBot="1" x14ac:dyDescent="0.3">
      <c r="A25" s="7">
        <v>6</v>
      </c>
      <c r="B25" s="17" t="s">
        <v>22</v>
      </c>
      <c r="C25" s="7" t="s">
        <v>17</v>
      </c>
      <c r="D25" s="122"/>
      <c r="E25" s="123"/>
      <c r="F25" s="123"/>
      <c r="G25" s="123"/>
      <c r="H25" s="124"/>
      <c r="I25" s="123"/>
      <c r="J25" s="123"/>
      <c r="K25" s="123"/>
      <c r="L25" s="116">
        <f t="shared" si="0"/>
        <v>0</v>
      </c>
      <c r="M25" s="52"/>
    </row>
    <row r="26" spans="1:16" ht="15.75" thickBot="1" x14ac:dyDescent="0.3">
      <c r="A26" s="15">
        <v>7</v>
      </c>
      <c r="B26" s="16" t="s">
        <v>32</v>
      </c>
      <c r="C26" s="15" t="s">
        <v>14</v>
      </c>
      <c r="D26" s="208"/>
      <c r="E26" s="208"/>
      <c r="F26" s="208"/>
      <c r="G26" s="208"/>
      <c r="H26" s="208">
        <v>199</v>
      </c>
      <c r="I26" s="208"/>
      <c r="J26" s="208"/>
      <c r="K26" s="208"/>
      <c r="L26" s="215">
        <f t="shared" si="0"/>
        <v>199</v>
      </c>
      <c r="M26" s="51"/>
    </row>
    <row r="27" spans="1:16" x14ac:dyDescent="0.25">
      <c r="A27" s="6"/>
      <c r="B27" s="26" t="s">
        <v>23</v>
      </c>
      <c r="C27" s="10" t="s">
        <v>8</v>
      </c>
      <c r="D27" s="133"/>
      <c r="E27" s="128"/>
      <c r="F27" s="128"/>
      <c r="G27" s="128"/>
      <c r="H27" s="129">
        <v>109</v>
      </c>
      <c r="I27" s="173"/>
      <c r="J27" s="128"/>
      <c r="K27" s="128"/>
      <c r="L27" s="41">
        <f t="shared" si="0"/>
        <v>109</v>
      </c>
      <c r="M27" s="41"/>
    </row>
    <row r="28" spans="1:16" ht="15.75" thickBot="1" x14ac:dyDescent="0.3">
      <c r="A28" s="9"/>
      <c r="B28" s="20" t="s">
        <v>24</v>
      </c>
      <c r="C28" s="22" t="s">
        <v>8</v>
      </c>
      <c r="D28" s="134"/>
      <c r="E28" s="135"/>
      <c r="F28" s="99"/>
      <c r="G28" s="135"/>
      <c r="H28" s="95">
        <v>90</v>
      </c>
      <c r="I28" s="174"/>
      <c r="J28" s="135"/>
      <c r="K28" s="135"/>
      <c r="L28" s="51">
        <f t="shared" si="0"/>
        <v>90</v>
      </c>
      <c r="M28" s="60"/>
      <c r="P28" s="1" t="s">
        <v>67</v>
      </c>
    </row>
    <row r="29" spans="1:16" ht="15.75" thickBot="1" x14ac:dyDescent="0.3">
      <c r="A29" s="2">
        <v>8</v>
      </c>
      <c r="B29" s="28" t="s">
        <v>25</v>
      </c>
      <c r="C29" s="2" t="s">
        <v>17</v>
      </c>
      <c r="D29" s="86">
        <v>1</v>
      </c>
      <c r="E29" s="87">
        <v>1</v>
      </c>
      <c r="F29" s="88">
        <v>1</v>
      </c>
      <c r="G29" s="88">
        <v>1</v>
      </c>
      <c r="H29" s="87">
        <v>1</v>
      </c>
      <c r="I29" s="87"/>
      <c r="J29" s="87"/>
      <c r="K29" s="136">
        <v>0</v>
      </c>
      <c r="L29" s="138">
        <f t="shared" si="0"/>
        <v>5</v>
      </c>
      <c r="M29" s="38"/>
    </row>
    <row r="30" spans="1:16" ht="15.75" thickBot="1" x14ac:dyDescent="0.3">
      <c r="A30" s="7">
        <v>9</v>
      </c>
      <c r="B30" s="17" t="s">
        <v>26</v>
      </c>
      <c r="C30" s="7" t="s">
        <v>27</v>
      </c>
      <c r="D30" s="56" t="s">
        <v>68</v>
      </c>
      <c r="E30" s="55" t="s">
        <v>68</v>
      </c>
      <c r="F30" s="55" t="s">
        <v>68</v>
      </c>
      <c r="G30" s="55" t="s">
        <v>68</v>
      </c>
      <c r="H30" s="96" t="s">
        <v>68</v>
      </c>
      <c r="I30" s="55"/>
      <c r="J30" s="55"/>
      <c r="K30" s="55" t="s">
        <v>68</v>
      </c>
      <c r="L30" s="57"/>
      <c r="M30" s="57"/>
    </row>
    <row r="32" spans="1:16" ht="22.5" customHeight="1" x14ac:dyDescent="0.25">
      <c r="A32" s="216" t="s">
        <v>63</v>
      </c>
      <c r="B32" s="227" t="s">
        <v>31</v>
      </c>
      <c r="C32" s="228"/>
      <c r="D32" s="228"/>
      <c r="E32" s="228"/>
      <c r="F32" s="228"/>
      <c r="G32" s="228"/>
      <c r="H32" s="228"/>
      <c r="I32" s="228"/>
      <c r="J32" s="228"/>
      <c r="K32" s="228"/>
    </row>
    <row r="33" spans="1:13" x14ac:dyDescent="0.25">
      <c r="A33" s="216" t="s">
        <v>64</v>
      </c>
      <c r="B33" s="227" t="s">
        <v>62</v>
      </c>
      <c r="C33" s="228"/>
      <c r="D33" s="228"/>
      <c r="E33" s="228"/>
      <c r="F33" s="228"/>
      <c r="G33" s="228"/>
      <c r="H33" s="228"/>
      <c r="I33" s="228"/>
      <c r="J33" s="228"/>
      <c r="K33" s="228"/>
    </row>
    <row r="34" spans="1:13" ht="30.75" customHeight="1" x14ac:dyDescent="0.25">
      <c r="A34" s="16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</row>
  </sheetData>
  <mergeCells count="7">
    <mergeCell ref="H1:M1"/>
    <mergeCell ref="B33:K33"/>
    <mergeCell ref="B34:M34"/>
    <mergeCell ref="B2:K2"/>
    <mergeCell ref="B3:K3"/>
    <mergeCell ref="D5:K5"/>
    <mergeCell ref="B32:K3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1 - ISE Czerwieńsk</vt:lpstr>
      <vt:lpstr>Zadanie nr 2 - ISE Zbąszynek</vt:lpstr>
      <vt:lpstr>Zadanie nr 3 - ISE Krzyż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Surma</dc:creator>
  <cp:lastModifiedBy>Pernal Roman</cp:lastModifiedBy>
  <cp:lastPrinted>2024-10-30T11:25:10Z</cp:lastPrinted>
  <dcterms:created xsi:type="dcterms:W3CDTF">2015-04-29T06:57:12Z</dcterms:created>
  <dcterms:modified xsi:type="dcterms:W3CDTF">2024-10-30T11:25:13Z</dcterms:modified>
</cp:coreProperties>
</file>