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5FAF8054-2FAC-4757-9388-1D7CC5FDA9E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biorówka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3" i="5" l="1"/>
  <c r="N6" i="5"/>
  <c r="O6" i="5" s="1"/>
  <c r="N10" i="5"/>
  <c r="O10" i="5"/>
  <c r="N18" i="5"/>
  <c r="O18" i="5"/>
  <c r="N19" i="5"/>
  <c r="O19" i="5"/>
  <c r="N21" i="5"/>
  <c r="O21" i="5"/>
  <c r="N22" i="5"/>
  <c r="O22" i="5"/>
  <c r="K22" i="5"/>
  <c r="M22" i="5" s="1"/>
  <c r="G23" i="5"/>
  <c r="H23" i="5"/>
  <c r="I23" i="5"/>
  <c r="J23" i="5"/>
  <c r="F23" i="5"/>
  <c r="K21" i="5" l="1"/>
  <c r="K18" i="5"/>
  <c r="K19" i="5"/>
  <c r="K20" i="5"/>
  <c r="K17" i="5"/>
  <c r="K6" i="5"/>
  <c r="K7" i="5"/>
  <c r="K8" i="5"/>
  <c r="K9" i="5"/>
  <c r="K10" i="5"/>
  <c r="K11" i="5"/>
  <c r="K12" i="5"/>
  <c r="K13" i="5"/>
  <c r="K14" i="5"/>
  <c r="K15" i="5"/>
  <c r="K16" i="5"/>
  <c r="K5" i="5"/>
  <c r="M9" i="5" l="1"/>
  <c r="M5" i="5"/>
  <c r="M16" i="5"/>
  <c r="N16" i="5" s="1"/>
  <c r="O16" i="5" s="1"/>
  <c r="M15" i="5"/>
  <c r="N15" i="5" s="1"/>
  <c r="O15" i="5" s="1"/>
  <c r="M12" i="5"/>
  <c r="M10" i="5"/>
  <c r="M8" i="5"/>
  <c r="M6" i="5"/>
  <c r="M17" i="5"/>
  <c r="M20" i="5"/>
  <c r="M19" i="5"/>
  <c r="M14" i="5"/>
  <c r="M18" i="5"/>
  <c r="M13" i="5"/>
  <c r="M21" i="5"/>
  <c r="M11" i="5"/>
  <c r="M7" i="5"/>
  <c r="K23" i="5"/>
  <c r="N20" i="5" l="1"/>
  <c r="O20" i="5" s="1"/>
  <c r="N17" i="5"/>
  <c r="O17" i="5"/>
  <c r="N14" i="5"/>
  <c r="O14" i="5"/>
  <c r="N13" i="5"/>
  <c r="O13" i="5"/>
  <c r="N12" i="5"/>
  <c r="O12" i="5" s="1"/>
  <c r="O11" i="5"/>
  <c r="N11" i="5"/>
  <c r="N9" i="5"/>
  <c r="O9" i="5"/>
  <c r="N8" i="5"/>
  <c r="O8" i="5"/>
  <c r="N7" i="5"/>
  <c r="O7" i="5" s="1"/>
  <c r="M23" i="5"/>
  <c r="N5" i="5"/>
  <c r="N23" i="5" l="1"/>
  <c r="O5" i="5"/>
  <c r="O23" i="5" s="1"/>
</calcChain>
</file>

<file path=xl/sharedStrings.xml><?xml version="1.0" encoding="utf-8"?>
<sst xmlns="http://schemas.openxmlformats.org/spreadsheetml/2006/main" count="113" uniqueCount="82">
  <si>
    <t>LP</t>
  </si>
  <si>
    <t>NAZWA</t>
  </si>
  <si>
    <t>JM</t>
  </si>
  <si>
    <t>SEKCJA KAMIENIEC ZĄBKOWICKI</t>
  </si>
  <si>
    <t>MAGAZYN KAMIENIEC</t>
  </si>
  <si>
    <t>MAGAZYN NYSA</t>
  </si>
  <si>
    <t>SEKCJA OPOLE GŁÓWNE</t>
  </si>
  <si>
    <t>MAGAZYN GROSZOWICE</t>
  </si>
  <si>
    <t>SEKCJA KLUCZBORK</t>
  </si>
  <si>
    <t>MAGAZYN KLUCZBORK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</si>
  <si>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</si>
  <si>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</si>
  <si>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</si>
  <si>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</si>
  <si>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</si>
  <si>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</si>
  <si>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</si>
  <si>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</si>
  <si>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</si>
  <si>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Przeznaczenie</t>
  </si>
  <si>
    <t>RAZEM</t>
  </si>
  <si>
    <t>op.</t>
  </si>
  <si>
    <t>10.</t>
  </si>
  <si>
    <t>11.</t>
  </si>
  <si>
    <t>Aerozolowy preparat czyszczący i odtłuszczający przeznaczony do sprzętu elektronicznego z formułą odtłuszczania i szybkiego odparowania. Nie przewodzący prądu i nie wywołujący korozji. Usuwający smary, oleje i zabrudzenia bez potrzeby demontażu. Posiadający odporność dielektryczną 19000V. Preparat szybko odparowujący nie pozostawiający powłoki/ filmu.</t>
  </si>
  <si>
    <t>Preparat smarująco- penetrująco-konserwujący. Tworzący powłokę smarującą i antykorozyjną, która przedłuży żywotnośc pracujących maszyn. Rozpuszczający ogniska korozji. Bezpieczny dla elementów gumowych. Produkt powinien być bardzo wytrzymały zawierający Teflon® i Vydax®. Preparat jako powłoka smarująca działający w bardzo szerokim zakresie temperatur od -55°C do 246°C.</t>
  </si>
  <si>
    <t>Silny i bezpieczny odtłuszczacz do zanieczyszczeń cięzkich frakcji z urządzeń kolejowych. Rozpuszczalnik na bazie naturalnych składników cytrusowych. Usuwający między innymi zabrudzenia smarne, asfalt i mazut. Produkt bezpieczny dla środowiska nie zawierający destylatów ropy naftowej oraz chlorowanych rozpuszczalników. Preparat  posiadający w swoim składzie detergenty i emulsje ulegające całkowitej biodegradacji.</t>
  </si>
  <si>
    <t>Produkt do usuwania zanieczyszczeń kolejowych z soczewek chropowatych. Uniwersalny, wszechstronny preparat w formie żelu do usuwania różnego rodzaju depozytów oraz farb z kamiennych i cementowych powierzchni. Do trudnych zanieczyszczeń kolejowych. Produkt w postaci koncentratu w celu tworzenia odpowiedniego stężenia.</t>
  </si>
  <si>
    <t>Profesjonalny preparat do trudnych zapieczonych i zasklepionych połączeń. Aerozolowy środek penetrująco-rozluźniający wypierający wodę. Preparat powodujący bardzo małe napięcia powierzchniowe w celu zabezpieczenia rozłącznych urządzeń w szczegółności szyn kolejowych.</t>
  </si>
  <si>
    <t>12.</t>
  </si>
  <si>
    <t>13.</t>
  </si>
  <si>
    <t>Preparat do usuwania grafitti, farb, powłok malarskich, powłok lakierniczych, uszczelek gumowych oraz trudnych zanieczyszczeń kauczukowych. Produkt w postaci pianki usuwający farby (akryl, winyl, glicerol), farby przeciwporostowe oraz lakiery, emalie, żywice alkidowe, epoksydy, poliuretany, pokosty i farby olejne. Preparat nie zawierający rozpuszczalników chlorowanych. Produkt niepalny.</t>
  </si>
  <si>
    <t>L</t>
  </si>
  <si>
    <t>Uszczelka silikonowa/gumowa w płynie odporna na wysokie tepmeratury 500 st.C, drgania ciśnienia, działania chemiczne, działanie oleju ;absorbuje wibracje do uszczelniania pokryw ,puszek kablowych, garnki i obudów elektrycznych.</t>
  </si>
  <si>
    <t>Preparat czyszczący i zabezpieczający przed korozją w formie piany, usuwający tlenki korozji, neutralizuje akumulatorowe wycieki kwasowe, do czyszczenia zaśniedziałych styków.</t>
  </si>
  <si>
    <r>
      <t>Miedziany smar do smarowania zacisków oraz odłączników. Smar zapobiegający zapieczeniom i korozji wszelkiego typów połączeń pracujących w ekstremalnie szkodliwej atmosferze kolejowej oraz warunkach bardzo wysokiej temperatury +1100</t>
    </r>
    <r>
      <rPr>
        <sz val="10"/>
        <color theme="1"/>
        <rFont val="Calibri"/>
        <family val="2"/>
        <charset val="238"/>
      </rPr>
      <t>°</t>
    </r>
    <r>
      <rPr>
        <sz val="10"/>
        <color theme="1"/>
        <rFont val="Calibri"/>
        <family val="2"/>
        <charset val="238"/>
        <scheme val="minor"/>
      </rPr>
      <t>C. Zabezpieczający przed zatarciem i zapieczeniem oraz inhibitującym procesy korozyjne.</t>
    </r>
  </si>
  <si>
    <r>
      <t>Grafitowy suchy smar w aerozolu zabezpieczający długotrwałe smarowanie w ekstremalnych warunkach temperaturowych i tam gdzie wymagane jest 
przewodzenie prądu elektrycznego. Preparat tworzący suchą 
powłokę, która efektywnie smaruje i przewodzi elektryczność w wysokich 
temperaturach do 540</t>
    </r>
    <r>
      <rPr>
        <sz val="10"/>
        <color theme="1"/>
        <rFont val="Calibri"/>
        <family val="2"/>
        <charset val="238"/>
      </rPr>
      <t>°C. Smar zabezpieczający przed pyłem, kurzem i zanieczyszczeniami kolejowymi.</t>
    </r>
  </si>
  <si>
    <r>
      <t>Molibdenowy smar do długotrwałego smarowania w ekstremalnych warunkach temperatury do 400</t>
    </r>
    <r>
      <rPr>
        <sz val="10"/>
        <color theme="1"/>
        <rFont val="Calibri"/>
        <family val="2"/>
        <charset val="238"/>
      </rPr>
      <t>°C</t>
    </r>
    <r>
      <rPr>
        <sz val="10"/>
        <color theme="1"/>
        <rFont val="Calibri"/>
        <family val="2"/>
        <charset val="238"/>
        <scheme val="minor"/>
      </rPr>
      <t xml:space="preserve"> i ciśnienia 7000 atm. Smar chroniący przed rdzą i korozją, tworzący bariere przed kurzem, pyłem i cząstkami ściernymi. Smar do stosowania na łańcuchy oraz przekładnie pracujące w trudnych warunkach kolejowych.</t>
    </r>
  </si>
  <si>
    <t>Preparat dielektryczny do usuwania wilgoci i wody z urządzeń elektrycznych oraz wypierania wilgoci z urządzeń po zalaniu ich wodą. Preparat ułatwiający przepływ prądu elektrycznego przez czyszczone i zabezpieczone części oraz urządzenia. Preparat tworzący tzw.„hydrohobic”, czyli barierę zabezpieczającą przed przedostawaniem się wody na powierzchnie mechaniczne.</t>
  </si>
  <si>
    <t>Uniwersalny, przemysłowy odtłuszczacz o odczynie zasadowym. Usuwający warstwy brudu, oleju i smarów oraz zanieczyszczenia przemysłowe. Zawierający składniki biodegradowalne w ponad 90%. Dedykowany dla przemysłu kolejowego. Usuwający zanieczyszczenia z soczewek gładkich. Preparat w postaci koncentratu do tworzenia odpowiedniego stężenia.</t>
  </si>
  <si>
    <t>minima logistyczne (szt. w opak.)</t>
  </si>
  <si>
    <t>14.</t>
  </si>
  <si>
    <t>15.</t>
  </si>
  <si>
    <t>16.</t>
  </si>
  <si>
    <t>17.</t>
  </si>
  <si>
    <t>18.</t>
  </si>
  <si>
    <t>Preparat do sprzętu elektrycznego-elektronicznego stosowany pod napięciem. Szybko-odparowujący preparat stosowany do odtłuszczania i usuwania trudnych zanieczyszczeń pod dużym cisnieniem. Preparat posiada zdolność dielektryczną 11 440 V/mm (20°C). Produkt bardzo bezpieczny dla człowieka-środowiska i całkowicie niepalny.</t>
  </si>
  <si>
    <t>Smar na bazie miedzi i aluminium do montażu i demontażu. Produkt odporny na 
temperatury w zakresie od -30°C do 1100°C.Smar stosowany zapobiegawczo przy oprzyrządowaniu odlewniczym, połączeniach palnikowych, śrubach, kołnierzach, tłumikach, wszystkich połączeniach wystawionych na działanie soli morskiej, stykach baterii, układach hamulcowych i zapłonu.</t>
  </si>
  <si>
    <t>20L</t>
  </si>
  <si>
    <t>12L</t>
  </si>
  <si>
    <t>12 szt.</t>
  </si>
  <si>
    <t>Powłoka polimerowa o silnym działaniu wiążącym rdzę oraz
zabezpieczającym powierzchnie w jednym etapie bez piaskowania, szlifowania lub skrobania. Produkt polimeryzuje rdzę nie pozostawiając resztek korozji, zabezpieczając urządzenia długoterminowo. Preparat może być nanoszony wałkiem, pędzlem lub natryskowo.</t>
  </si>
  <si>
    <t xml:space="preserve">Preprat w postaci piany stosowany do usuwania trudnych klejów epoksydowych, farb, lakierów, powłok malarskich oraz graffiti. Produkt nie uszkadza cegieł, ceramiki, betonu, metalu, szkła, winylu i wielu innych podobnych powierzchni. </t>
  </si>
  <si>
    <t>Preparat do cynkowania na zimno tworzący powłokę elastyczną, ochronną barierę cynkową chroniącą metale przed wodą, wilgocią, ścieraniem oraz korozją. Produkt tworzący powłokę galwaniczną odporną na trudne warunki zewnętrzne w tym wodę, sól, 
benzynę i trudne warunki pogodowe w tym kwaśne deszcze.</t>
  </si>
  <si>
    <t xml:space="preserve"> </t>
  </si>
  <si>
    <r>
      <t>WATELEC AERO (800 ml)</t>
    </r>
    <r>
      <rPr>
        <sz val="11"/>
        <color theme="1"/>
        <rFont val="Calibri"/>
        <family val="2"/>
        <charset val="238"/>
        <scheme val="minor"/>
      </rPr>
      <t xml:space="preserve">  </t>
    </r>
  </si>
  <si>
    <r>
      <t xml:space="preserve">ZEP 45 NEW AERO  (800 ml)          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</si>
  <si>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t xml:space="preserve">MAT 100 (koncentrat) preparat odtłuszczający do trudnych frakcji (22kg) 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color rgb="FFFF0000"/>
        <rFont val="Calibri"/>
        <family val="2"/>
        <charset val="238"/>
        <scheme val="minor"/>
      </rPr>
      <t>(w opak. 20l)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[22kg=20l] </t>
    </r>
  </si>
  <si>
    <r>
      <t xml:space="preserve">I.D. Red New Aero (800 ml) </t>
    </r>
    <r>
      <rPr>
        <sz val="11"/>
        <color theme="1"/>
        <rFont val="Calibri"/>
        <family val="2"/>
        <charset val="238"/>
        <scheme val="minor"/>
      </rPr>
      <t/>
    </r>
  </si>
  <si>
    <t xml:space="preserve">BIG ORANGE NEW AERO (800 ml) </t>
  </si>
  <si>
    <r>
      <t xml:space="preserve">Superpenetrant NEW Aero (800 ml) 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</si>
  <si>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t xml:space="preserve">COPPERFILTE Aero (800ml) 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</si>
  <si>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t xml:space="preserve">DRY GRAPHITE II Aero (650ml) 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</si>
  <si>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t xml:space="preserve">STRIP OFF Aero (800ml) 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</si>
  <si>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t xml:space="preserve">Dry Moly Aero (520ml) 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</si>
  <si>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t xml:space="preserve">Procolle Carter Gun (200ml) 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</si>
  <si>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t xml:space="preserve">Batery Care New Areo (200ml) 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</si>
  <si>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t>PAROXIDE Antykorozyjny (1L)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</si>
  <si>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r>
      <t>PRESTO HFE Aero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(650ml)            </t>
    </r>
  </si>
  <si>
    <t xml:space="preserve">STA FREE Aero (800ml)                  </t>
  </si>
  <si>
    <t xml:space="preserve">ERASE NEW Aero (800ml)            </t>
  </si>
  <si>
    <t xml:space="preserve">KAMOVE ZINC Aero (520ml) </t>
  </si>
  <si>
    <t>GERVEX GEL żel (koncentrat)  (opak. 5 litrów)</t>
  </si>
  <si>
    <t>OFERTA CENOWA</t>
  </si>
  <si>
    <t>Podatek VAT</t>
  </si>
  <si>
    <t>Ilość łącznie</t>
  </si>
  <si>
    <t xml:space="preserve">MAGAZYN OPOLE </t>
  </si>
  <si>
    <t>wartość netto w zł</t>
  </si>
  <si>
    <t>Wartość brutto w zł</t>
  </si>
  <si>
    <t>cena jedn. netto w zł</t>
  </si>
  <si>
    <t>Podpis i pieczęć Wykonawcy</t>
  </si>
  <si>
    <t>Zał. nr 1 do Informacji o postępowaniu - Formularz cenowy preparatów produkcji ZEP na potrzeby urządzeń srk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</si>
</sst>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8"/>
      <name val="Calibri"/>
      <family val="2"/>
      <scheme val="minor"/>
    </font>
    <font>
      <b/>
      <sz val="11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8" fillId="0" borderId="0" xfId="0" applyFont="1"/>
    <xf numFmtId="0" fontId="0" fillId="0" borderId="1" xfId="0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wrapText="1"/>
    </xf>
    <xf numFmtId="0" fontId="5" fillId="4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14" fillId="0" borderId="6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5" xfId="0" applyBorder="1" applyAlignment="1">
      <alignment vertical="center"/>
    </xf>
    <xf numFmtId="0" fontId="9" fillId="5" borderId="7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4" fontId="13" fillId="8" borderId="8" xfId="0" applyNumberFormat="1" applyFont="1" applyFill="1" applyBorder="1" applyAlignment="1">
      <alignment horizontal="center" vertical="center"/>
    </xf>
    <xf numFmtId="0" fontId="8" fillId="8" borderId="8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/>
    </xf>
    <xf numFmtId="0" fontId="9" fillId="8" borderId="3" xfId="0" applyFont="1" applyFill="1" applyBorder="1" applyAlignment="1">
      <alignment horizontal="center" vertical="center" wrapText="1"/>
    </xf>
    <xf numFmtId="4" fontId="0" fillId="8" borderId="3" xfId="0" applyNumberForma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7" borderId="8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textRotation="89" wrapText="1"/>
    </xf>
    <xf numFmtId="0" fontId="8" fillId="0" borderId="8" xfId="0" applyFont="1" applyBorder="1" applyAlignment="1">
      <alignment horizontal="center" vertical="center"/>
    </xf>
    <xf numFmtId="0" fontId="17" fillId="8" borderId="8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5"/>
  <sheetViews>
    <sheetView tabSelected="1" zoomScale="130" zoomScaleNormal="130" workbookViewId="0">
      <selection activeCell="F5" sqref="F5"/>
    </sheetView>
  </sheetViews>
  <sheetFormatPr defaultRowHeight="15" x14ac:dyDescent="0.25"/>
  <cols>
    <col min="1" max="1" width="4.42578125" style="27" customWidth="1"/>
    <col min="2" max="2" width="30.5703125" customWidth="1"/>
    <col min="3" max="3" width="71.5703125" customWidth="1"/>
    <col min="4" max="4" width="5.5703125" customWidth="1"/>
    <col min="5" max="5" width="8.28515625" customWidth="1"/>
    <col min="6" max="6" width="10.28515625" customWidth="1"/>
    <col min="7" max="7" width="13.140625" customWidth="1"/>
    <col min="8" max="8" width="12.28515625" customWidth="1"/>
    <col min="9" max="9" width="10.7109375" customWidth="1"/>
    <col min="10" max="10" width="14.7109375" customWidth="1"/>
    <col min="11" max="11" width="11.7109375" customWidth="1"/>
    <col min="12" max="12" width="12.42578125" customWidth="1"/>
    <col min="13" max="13" width="14.85546875" customWidth="1"/>
  </cols>
  <sheetData>
    <row r="1" spans="1:15" ht="28.5" customHeight="1" thickBot="1" x14ac:dyDescent="0.3">
      <c r="A1" s="59" t="s">
        <v>81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</row>
    <row r="2" spans="1:15" ht="27.75" customHeight="1" thickBot="1" x14ac:dyDescent="0.3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</row>
    <row r="3" spans="1:15" s="1" customFormat="1" ht="28.5" customHeight="1" thickBot="1" x14ac:dyDescent="0.25">
      <c r="A3" s="57" t="s">
        <v>0</v>
      </c>
      <c r="B3" s="57" t="s">
        <v>1</v>
      </c>
      <c r="C3" s="57" t="s">
        <v>19</v>
      </c>
      <c r="D3" s="57" t="s">
        <v>2</v>
      </c>
      <c r="E3" s="56" t="s">
        <v>40</v>
      </c>
      <c r="F3" s="53" t="s">
        <v>6</v>
      </c>
      <c r="G3" s="53"/>
      <c r="H3" s="54" t="s">
        <v>3</v>
      </c>
      <c r="I3" s="54"/>
      <c r="J3" s="45" t="s">
        <v>8</v>
      </c>
      <c r="K3" s="55" t="s">
        <v>75</v>
      </c>
      <c r="L3" s="58" t="s">
        <v>73</v>
      </c>
      <c r="M3" s="58"/>
      <c r="N3" s="58"/>
      <c r="O3" s="58"/>
    </row>
    <row r="4" spans="1:15" s="1" customFormat="1" ht="51.75" customHeight="1" thickBot="1" x14ac:dyDescent="0.25">
      <c r="A4" s="57"/>
      <c r="B4" s="57"/>
      <c r="C4" s="57"/>
      <c r="D4" s="57"/>
      <c r="E4" s="56"/>
      <c r="F4" s="46" t="s">
        <v>76</v>
      </c>
      <c r="G4" s="46" t="s">
        <v>7</v>
      </c>
      <c r="H4" s="47" t="s">
        <v>4</v>
      </c>
      <c r="I4" s="47" t="s">
        <v>5</v>
      </c>
      <c r="J4" s="45" t="s">
        <v>9</v>
      </c>
      <c r="K4" s="55"/>
      <c r="L4" s="44" t="s">
        <v>79</v>
      </c>
      <c r="M4" s="44" t="s">
        <v>77</v>
      </c>
      <c r="N4" s="44" t="s">
        <v>74</v>
      </c>
      <c r="O4" s="44" t="s">
        <v>78</v>
      </c>
    </row>
    <row r="5" spans="1:15" ht="64.5" customHeight="1" thickBot="1" x14ac:dyDescent="0.3">
      <c r="A5" s="28" t="s">
        <v>10</v>
      </c>
      <c r="B5" s="34" t="s">
        <v>55</v>
      </c>
      <c r="C5" s="18" t="s">
        <v>38</v>
      </c>
      <c r="D5" s="30" t="s">
        <v>21</v>
      </c>
      <c r="E5" s="8" t="s">
        <v>50</v>
      </c>
      <c r="F5" s="10">
        <v>24</v>
      </c>
      <c r="G5" s="20">
        <v>12</v>
      </c>
      <c r="H5" s="21">
        <v>12</v>
      </c>
      <c r="I5" s="9">
        <v>12</v>
      </c>
      <c r="J5" s="22">
        <v>24</v>
      </c>
      <c r="K5" s="29">
        <f t="shared" ref="K5:K22" si="0">SUM(F5:J5)</f>
        <v>84</v>
      </c>
      <c r="L5" s="41">
        <v>0</v>
      </c>
      <c r="M5" s="42">
        <f>K5*L5</f>
        <v>0</v>
      </c>
      <c r="N5" s="48">
        <f>M5*23%</f>
        <v>0</v>
      </c>
      <c r="O5" s="48">
        <f>M5+N5</f>
        <v>0</v>
      </c>
    </row>
    <row r="6" spans="1:15" ht="63.75" customHeight="1" thickBot="1" x14ac:dyDescent="0.3">
      <c r="A6" s="28" t="s">
        <v>11</v>
      </c>
      <c r="B6" s="35" t="s">
        <v>56</v>
      </c>
      <c r="C6" s="19" t="s">
        <v>25</v>
      </c>
      <c r="D6" s="31" t="s">
        <v>21</v>
      </c>
      <c r="E6" s="2" t="s">
        <v>50</v>
      </c>
      <c r="F6" s="11">
        <v>12</v>
      </c>
      <c r="G6" s="13">
        <v>12</v>
      </c>
      <c r="H6" s="3">
        <v>12</v>
      </c>
      <c r="I6" s="3">
        <v>12</v>
      </c>
      <c r="J6" s="4">
        <v>24</v>
      </c>
      <c r="K6" s="29">
        <f t="shared" si="0"/>
        <v>72</v>
      </c>
      <c r="L6" s="41">
        <v>0</v>
      </c>
      <c r="M6" s="42">
        <f t="shared" ref="M6:M22" si="1">K6*L6</f>
        <v>0</v>
      </c>
      <c r="N6" s="48">
        <f t="shared" ref="N6:N22" si="2">M6*23%</f>
        <v>0</v>
      </c>
      <c r="O6" s="48">
        <f t="shared" ref="O6:O22" si="3">M6+N6</f>
        <v>0</v>
      </c>
    </row>
    <row r="7" spans="1:15" ht="66" customHeight="1" thickBot="1" x14ac:dyDescent="0.3">
      <c r="A7" s="28" t="s">
        <v>12</v>
      </c>
      <c r="B7" s="36" t="s">
        <v>57</v>
      </c>
      <c r="C7" s="15" t="s">
        <v>39</v>
      </c>
      <c r="D7" s="31" t="s">
        <v>32</v>
      </c>
      <c r="E7" s="2" t="s">
        <v>48</v>
      </c>
      <c r="F7" s="11">
        <v>80</v>
      </c>
      <c r="G7" s="13">
        <v>40</v>
      </c>
      <c r="H7" s="3">
        <v>40</v>
      </c>
      <c r="I7" s="3">
        <v>40</v>
      </c>
      <c r="J7" s="4">
        <v>40</v>
      </c>
      <c r="K7" s="29">
        <f t="shared" si="0"/>
        <v>240</v>
      </c>
      <c r="L7" s="41">
        <v>0</v>
      </c>
      <c r="M7" s="42">
        <f t="shared" si="1"/>
        <v>0</v>
      </c>
      <c r="N7" s="48">
        <f t="shared" si="2"/>
        <v>0</v>
      </c>
      <c r="O7" s="48">
        <f t="shared" si="3"/>
        <v>0</v>
      </c>
    </row>
    <row r="8" spans="1:15" ht="62.25" customHeight="1" thickBot="1" x14ac:dyDescent="0.3">
      <c r="A8" s="28" t="s">
        <v>13</v>
      </c>
      <c r="B8" s="35" t="s">
        <v>58</v>
      </c>
      <c r="C8" s="16" t="s">
        <v>24</v>
      </c>
      <c r="D8" s="31" t="s">
        <v>21</v>
      </c>
      <c r="E8" s="2" t="s">
        <v>50</v>
      </c>
      <c r="F8" s="11">
        <v>24</v>
      </c>
      <c r="G8" s="13">
        <v>12</v>
      </c>
      <c r="H8" s="3">
        <v>12</v>
      </c>
      <c r="I8" s="3">
        <v>12</v>
      </c>
      <c r="J8" s="4">
        <v>24</v>
      </c>
      <c r="K8" s="29">
        <f t="shared" si="0"/>
        <v>84</v>
      </c>
      <c r="L8" s="41">
        <v>0</v>
      </c>
      <c r="M8" s="42">
        <f t="shared" si="1"/>
        <v>0</v>
      </c>
      <c r="N8" s="48">
        <f t="shared" si="2"/>
        <v>0</v>
      </c>
      <c r="O8" s="48">
        <f t="shared" si="3"/>
        <v>0</v>
      </c>
    </row>
    <row r="9" spans="1:15" ht="64.5" customHeight="1" thickBot="1" x14ac:dyDescent="0.3">
      <c r="A9" s="28" t="s">
        <v>14</v>
      </c>
      <c r="B9" s="36" t="s">
        <v>59</v>
      </c>
      <c r="C9" s="16" t="s">
        <v>26</v>
      </c>
      <c r="D9" s="31" t="s">
        <v>21</v>
      </c>
      <c r="E9" s="2" t="s">
        <v>50</v>
      </c>
      <c r="F9" s="11">
        <v>24</v>
      </c>
      <c r="G9" s="13">
        <v>12</v>
      </c>
      <c r="H9" s="3">
        <v>12</v>
      </c>
      <c r="I9" s="3">
        <v>12</v>
      </c>
      <c r="J9" s="4">
        <v>24</v>
      </c>
      <c r="K9" s="29">
        <f t="shared" si="0"/>
        <v>84</v>
      </c>
      <c r="L9" s="41">
        <v>0</v>
      </c>
      <c r="M9" s="42">
        <f t="shared" si="1"/>
        <v>0</v>
      </c>
      <c r="N9" s="48">
        <f t="shared" si="2"/>
        <v>0</v>
      </c>
      <c r="O9" s="48">
        <f t="shared" si="3"/>
        <v>0</v>
      </c>
    </row>
    <row r="10" spans="1:15" ht="54.75" customHeight="1" thickBot="1" x14ac:dyDescent="0.3">
      <c r="A10" s="28" t="s">
        <v>15</v>
      </c>
      <c r="B10" s="40" t="s">
        <v>72</v>
      </c>
      <c r="C10" s="15" t="s">
        <v>27</v>
      </c>
      <c r="D10" s="31" t="s">
        <v>32</v>
      </c>
      <c r="E10" s="2" t="s">
        <v>48</v>
      </c>
      <c r="F10" s="11"/>
      <c r="G10" s="13">
        <v>20</v>
      </c>
      <c r="H10" s="3"/>
      <c r="I10" s="3"/>
      <c r="J10" s="4"/>
      <c r="K10" s="29">
        <f t="shared" si="0"/>
        <v>20</v>
      </c>
      <c r="L10" s="41">
        <v>0</v>
      </c>
      <c r="M10" s="42">
        <f t="shared" si="1"/>
        <v>0</v>
      </c>
      <c r="N10" s="48">
        <f t="shared" si="2"/>
        <v>0</v>
      </c>
      <c r="O10" s="48">
        <f t="shared" si="3"/>
        <v>0</v>
      </c>
    </row>
    <row r="11" spans="1:15" ht="51.75" customHeight="1" thickBot="1" x14ac:dyDescent="0.3">
      <c r="A11" s="28" t="s">
        <v>16</v>
      </c>
      <c r="B11" s="35" t="s">
        <v>60</v>
      </c>
      <c r="C11" s="16" t="s">
        <v>28</v>
      </c>
      <c r="D11" s="31" t="s">
        <v>21</v>
      </c>
      <c r="E11" s="2" t="s">
        <v>50</v>
      </c>
      <c r="F11" s="11">
        <v>24</v>
      </c>
      <c r="G11" s="13">
        <v>12</v>
      </c>
      <c r="H11" s="3">
        <v>12</v>
      </c>
      <c r="I11" s="3">
        <v>12</v>
      </c>
      <c r="J11" s="4">
        <v>24</v>
      </c>
      <c r="K11" s="29">
        <f t="shared" si="0"/>
        <v>84</v>
      </c>
      <c r="L11" s="41">
        <v>0</v>
      </c>
      <c r="M11" s="42">
        <f>K11*L11</f>
        <v>0</v>
      </c>
      <c r="N11" s="48">
        <f t="shared" si="2"/>
        <v>0</v>
      </c>
      <c r="O11" s="48">
        <f t="shared" si="3"/>
        <v>0</v>
      </c>
    </row>
    <row r="12" spans="1:15" ht="54" customHeight="1" thickBot="1" x14ac:dyDescent="0.3">
      <c r="A12" s="28" t="s">
        <v>17</v>
      </c>
      <c r="B12" s="36" t="s">
        <v>61</v>
      </c>
      <c r="C12" s="15" t="s">
        <v>35</v>
      </c>
      <c r="D12" s="31" t="s">
        <v>21</v>
      </c>
      <c r="E12" s="2" t="s">
        <v>50</v>
      </c>
      <c r="F12" s="11">
        <v>24</v>
      </c>
      <c r="G12" s="13">
        <v>12</v>
      </c>
      <c r="H12" s="3">
        <v>12</v>
      </c>
      <c r="I12" s="3">
        <v>12</v>
      </c>
      <c r="J12" s="4"/>
      <c r="K12" s="29">
        <f t="shared" si="0"/>
        <v>60</v>
      </c>
      <c r="L12" s="41">
        <v>0</v>
      </c>
      <c r="M12" s="42">
        <f>K12*L12</f>
        <v>0</v>
      </c>
      <c r="N12" s="48">
        <f t="shared" si="2"/>
        <v>0</v>
      </c>
      <c r="O12" s="48">
        <f t="shared" si="3"/>
        <v>0</v>
      </c>
    </row>
    <row r="13" spans="1:15" ht="78.75" customHeight="1" thickBot="1" x14ac:dyDescent="0.3">
      <c r="A13" s="28" t="s">
        <v>18</v>
      </c>
      <c r="B13" s="36" t="s">
        <v>62</v>
      </c>
      <c r="C13" s="16" t="s">
        <v>36</v>
      </c>
      <c r="D13" s="31" t="s">
        <v>21</v>
      </c>
      <c r="E13" s="2" t="s">
        <v>50</v>
      </c>
      <c r="F13" s="11">
        <v>24</v>
      </c>
      <c r="G13" s="13">
        <v>12</v>
      </c>
      <c r="H13" s="3">
        <v>12</v>
      </c>
      <c r="I13" s="3">
        <v>12</v>
      </c>
      <c r="J13" s="4"/>
      <c r="K13" s="29">
        <f t="shared" si="0"/>
        <v>60</v>
      </c>
      <c r="L13" s="41">
        <v>0</v>
      </c>
      <c r="M13" s="42">
        <f t="shared" si="1"/>
        <v>0</v>
      </c>
      <c r="N13" s="48">
        <f t="shared" si="2"/>
        <v>0</v>
      </c>
      <c r="O13" s="48">
        <f t="shared" si="3"/>
        <v>0</v>
      </c>
    </row>
    <row r="14" spans="1:15" ht="63" customHeight="1" thickBot="1" x14ac:dyDescent="0.3">
      <c r="A14" s="28" t="s">
        <v>22</v>
      </c>
      <c r="B14" s="37" t="s">
        <v>63</v>
      </c>
      <c r="C14" s="17" t="s">
        <v>31</v>
      </c>
      <c r="D14" s="32" t="s">
        <v>21</v>
      </c>
      <c r="E14" s="5" t="s">
        <v>50</v>
      </c>
      <c r="F14" s="12">
        <v>24</v>
      </c>
      <c r="G14" s="14">
        <v>12</v>
      </c>
      <c r="H14" s="6">
        <v>12</v>
      </c>
      <c r="I14" s="6">
        <v>12</v>
      </c>
      <c r="J14" s="7">
        <v>12</v>
      </c>
      <c r="K14" s="29">
        <f t="shared" si="0"/>
        <v>72</v>
      </c>
      <c r="L14" s="41">
        <v>0</v>
      </c>
      <c r="M14" s="42">
        <f t="shared" si="1"/>
        <v>0</v>
      </c>
      <c r="N14" s="48">
        <f t="shared" si="2"/>
        <v>0</v>
      </c>
      <c r="O14" s="48">
        <f t="shared" si="3"/>
        <v>0</v>
      </c>
    </row>
    <row r="15" spans="1:15" ht="49.5" customHeight="1" thickBot="1" x14ac:dyDescent="0.3">
      <c r="A15" s="28" t="s">
        <v>23</v>
      </c>
      <c r="B15" s="38" t="s">
        <v>64</v>
      </c>
      <c r="C15" s="16" t="s">
        <v>37</v>
      </c>
      <c r="D15" s="39" t="s">
        <v>21</v>
      </c>
      <c r="E15" s="5" t="s">
        <v>50</v>
      </c>
      <c r="F15" s="12">
        <v>24</v>
      </c>
      <c r="G15" s="14">
        <v>12</v>
      </c>
      <c r="H15" s="33" t="s">
        <v>54</v>
      </c>
      <c r="I15" s="6"/>
      <c r="J15" s="7">
        <v>12</v>
      </c>
      <c r="K15" s="29">
        <f t="shared" si="0"/>
        <v>48</v>
      </c>
      <c r="L15" s="41">
        <v>0</v>
      </c>
      <c r="M15" s="42">
        <f t="shared" si="1"/>
        <v>0</v>
      </c>
      <c r="N15" s="48">
        <f t="shared" si="2"/>
        <v>0</v>
      </c>
      <c r="O15" s="48">
        <f t="shared" si="3"/>
        <v>0</v>
      </c>
    </row>
    <row r="16" spans="1:15" ht="39.75" customHeight="1" thickBot="1" x14ac:dyDescent="0.3">
      <c r="A16" s="28" t="s">
        <v>29</v>
      </c>
      <c r="B16" s="37" t="s">
        <v>65</v>
      </c>
      <c r="C16" s="17" t="s">
        <v>33</v>
      </c>
      <c r="D16" s="39" t="s">
        <v>21</v>
      </c>
      <c r="E16" s="5" t="s">
        <v>50</v>
      </c>
      <c r="F16" s="12">
        <v>24</v>
      </c>
      <c r="G16" s="14">
        <v>12</v>
      </c>
      <c r="H16" s="6">
        <v>12</v>
      </c>
      <c r="I16" s="6">
        <v>12</v>
      </c>
      <c r="J16" s="7">
        <v>24</v>
      </c>
      <c r="K16" s="29">
        <f t="shared" si="0"/>
        <v>84</v>
      </c>
      <c r="L16" s="41">
        <v>0</v>
      </c>
      <c r="M16" s="42">
        <f t="shared" si="1"/>
        <v>0</v>
      </c>
      <c r="N16" s="48">
        <f t="shared" si="2"/>
        <v>0</v>
      </c>
      <c r="O16" s="48">
        <f t="shared" si="3"/>
        <v>0</v>
      </c>
    </row>
    <row r="17" spans="1:15" ht="36" customHeight="1" thickBot="1" x14ac:dyDescent="0.3">
      <c r="A17" s="28" t="s">
        <v>30</v>
      </c>
      <c r="B17" s="37" t="s">
        <v>66</v>
      </c>
      <c r="C17" s="17" t="s">
        <v>34</v>
      </c>
      <c r="D17" s="32" t="s">
        <v>21</v>
      </c>
      <c r="E17" s="5" t="s">
        <v>50</v>
      </c>
      <c r="F17" s="12">
        <v>24</v>
      </c>
      <c r="G17" s="14">
        <v>12</v>
      </c>
      <c r="H17" s="6"/>
      <c r="I17" s="6"/>
      <c r="J17" s="7"/>
      <c r="K17" s="29">
        <f t="shared" si="0"/>
        <v>36</v>
      </c>
      <c r="L17" s="41">
        <v>0</v>
      </c>
      <c r="M17" s="42">
        <f t="shared" si="1"/>
        <v>0</v>
      </c>
      <c r="N17" s="48">
        <f t="shared" si="2"/>
        <v>0</v>
      </c>
      <c r="O17" s="48">
        <f t="shared" si="3"/>
        <v>0</v>
      </c>
    </row>
    <row r="18" spans="1:15" ht="53.65" customHeight="1" thickBot="1" x14ac:dyDescent="0.3">
      <c r="A18" s="28" t="s">
        <v>41</v>
      </c>
      <c r="B18" s="37" t="s">
        <v>67</v>
      </c>
      <c r="C18" s="23" t="s">
        <v>51</v>
      </c>
      <c r="D18" s="32" t="s">
        <v>32</v>
      </c>
      <c r="E18" s="5" t="s">
        <v>49</v>
      </c>
      <c r="F18" s="12"/>
      <c r="G18" s="14">
        <v>12</v>
      </c>
      <c r="H18" s="6">
        <v>12</v>
      </c>
      <c r="I18" s="6">
        <v>12</v>
      </c>
      <c r="J18" s="7">
        <v>24</v>
      </c>
      <c r="K18" s="29">
        <f t="shared" si="0"/>
        <v>60</v>
      </c>
      <c r="L18" s="41">
        <v>0</v>
      </c>
      <c r="M18" s="42">
        <f t="shared" si="1"/>
        <v>0</v>
      </c>
      <c r="N18" s="48">
        <f t="shared" si="2"/>
        <v>0</v>
      </c>
      <c r="O18" s="48">
        <f t="shared" si="3"/>
        <v>0</v>
      </c>
    </row>
    <row r="19" spans="1:15" ht="60.75" customHeight="1" thickBot="1" x14ac:dyDescent="0.3">
      <c r="A19" s="28" t="s">
        <v>42</v>
      </c>
      <c r="B19" s="37" t="s">
        <v>68</v>
      </c>
      <c r="C19" s="23" t="s">
        <v>46</v>
      </c>
      <c r="D19" s="32" t="s">
        <v>21</v>
      </c>
      <c r="E19" s="5" t="s">
        <v>50</v>
      </c>
      <c r="F19" s="12"/>
      <c r="G19" s="14">
        <v>12</v>
      </c>
      <c r="H19" s="6">
        <v>12</v>
      </c>
      <c r="I19" s="6">
        <v>12</v>
      </c>
      <c r="J19" s="7">
        <v>24</v>
      </c>
      <c r="K19" s="29">
        <f t="shared" si="0"/>
        <v>60</v>
      </c>
      <c r="L19" s="41">
        <v>0</v>
      </c>
      <c r="M19" s="42">
        <f t="shared" si="1"/>
        <v>0</v>
      </c>
      <c r="N19" s="48">
        <f t="shared" si="2"/>
        <v>0</v>
      </c>
      <c r="O19" s="48">
        <f t="shared" si="3"/>
        <v>0</v>
      </c>
    </row>
    <row r="20" spans="1:15" ht="66" customHeight="1" thickBot="1" x14ac:dyDescent="0.3">
      <c r="A20" s="28" t="s">
        <v>43</v>
      </c>
      <c r="B20" s="37" t="s">
        <v>69</v>
      </c>
      <c r="C20" s="23" t="s">
        <v>47</v>
      </c>
      <c r="D20" s="32" t="s">
        <v>21</v>
      </c>
      <c r="E20" s="5" t="s">
        <v>50</v>
      </c>
      <c r="F20" s="12">
        <v>24</v>
      </c>
      <c r="G20" s="14">
        <v>12</v>
      </c>
      <c r="H20" s="6">
        <v>12</v>
      </c>
      <c r="I20" s="6">
        <v>12</v>
      </c>
      <c r="J20" s="7">
        <v>12</v>
      </c>
      <c r="K20" s="29">
        <f t="shared" si="0"/>
        <v>72</v>
      </c>
      <c r="L20" s="41">
        <v>0</v>
      </c>
      <c r="M20" s="42">
        <f t="shared" si="1"/>
        <v>0</v>
      </c>
      <c r="N20" s="48">
        <f t="shared" si="2"/>
        <v>0</v>
      </c>
      <c r="O20" s="48">
        <f t="shared" si="3"/>
        <v>0</v>
      </c>
    </row>
    <row r="21" spans="1:15" ht="42.75" customHeight="1" thickBot="1" x14ac:dyDescent="0.3">
      <c r="A21" s="28" t="s">
        <v>44</v>
      </c>
      <c r="B21" s="37" t="s">
        <v>70</v>
      </c>
      <c r="C21" s="23" t="s">
        <v>52</v>
      </c>
      <c r="D21" s="32" t="s">
        <v>21</v>
      </c>
      <c r="E21" s="5" t="s">
        <v>50</v>
      </c>
      <c r="F21" s="12"/>
      <c r="G21" s="14">
        <v>12</v>
      </c>
      <c r="H21" s="6">
        <v>12</v>
      </c>
      <c r="I21" s="6">
        <v>12</v>
      </c>
      <c r="J21" s="7"/>
      <c r="K21" s="29">
        <f t="shared" si="0"/>
        <v>36</v>
      </c>
      <c r="L21" s="41">
        <v>0</v>
      </c>
      <c r="M21" s="42">
        <f t="shared" si="1"/>
        <v>0</v>
      </c>
      <c r="N21" s="48">
        <f t="shared" si="2"/>
        <v>0</v>
      </c>
      <c r="O21" s="48">
        <f t="shared" si="3"/>
        <v>0</v>
      </c>
    </row>
    <row r="22" spans="1:15" ht="54" customHeight="1" thickBot="1" x14ac:dyDescent="0.3">
      <c r="A22" s="28" t="s">
        <v>45</v>
      </c>
      <c r="B22" s="37" t="s">
        <v>71</v>
      </c>
      <c r="C22" s="24" t="s">
        <v>53</v>
      </c>
      <c r="D22" s="39" t="s">
        <v>21</v>
      </c>
      <c r="E22" s="5" t="s">
        <v>50</v>
      </c>
      <c r="F22" s="12"/>
      <c r="G22" s="14"/>
      <c r="H22" s="6">
        <v>12</v>
      </c>
      <c r="I22" s="6">
        <v>12</v>
      </c>
      <c r="J22" s="7">
        <v>12</v>
      </c>
      <c r="K22" s="29">
        <f t="shared" si="0"/>
        <v>36</v>
      </c>
      <c r="L22" s="41">
        <v>0</v>
      </c>
      <c r="M22" s="42">
        <f t="shared" si="1"/>
        <v>0</v>
      </c>
      <c r="N22" s="48">
        <f t="shared" si="2"/>
        <v>0</v>
      </c>
      <c r="O22" s="48">
        <f t="shared" si="3"/>
        <v>0</v>
      </c>
    </row>
    <row r="23" spans="1:15" ht="34.5" customHeight="1" thickBot="1" x14ac:dyDescent="0.3">
      <c r="A23" s="51" t="s">
        <v>20</v>
      </c>
      <c r="B23" s="52"/>
      <c r="C23" s="52"/>
      <c r="D23" s="52"/>
      <c r="E23" s="26"/>
      <c r="F23" s="25">
        <f t="shared" ref="F23:K23" si="4">SUM(F5:F22)</f>
        <v>356</v>
      </c>
      <c r="G23" s="25">
        <f t="shared" si="4"/>
        <v>240</v>
      </c>
      <c r="H23" s="25">
        <f t="shared" si="4"/>
        <v>208</v>
      </c>
      <c r="I23" s="25">
        <f t="shared" si="4"/>
        <v>208</v>
      </c>
      <c r="J23" s="25">
        <f t="shared" si="4"/>
        <v>280</v>
      </c>
      <c r="K23" s="49">
        <f t="shared" si="4"/>
        <v>1292</v>
      </c>
      <c r="L23" s="50">
        <f>0</f>
        <v>0</v>
      </c>
      <c r="M23" s="43">
        <f>SUM(M5:M22)</f>
        <v>0</v>
      </c>
      <c r="N23" s="43">
        <f t="shared" ref="N23:O23" si="5">SUM(N5:N22)</f>
        <v>0</v>
      </c>
      <c r="O23" s="43">
        <f t="shared" si="5"/>
        <v>0</v>
      </c>
    </row>
    <row r="25" spans="1:15" x14ac:dyDescent="0.25">
      <c r="C25" s="60" t="s">
        <v>80</v>
      </c>
    </row>
  </sheetData>
  <mergeCells count="11">
    <mergeCell ref="L3:O3"/>
    <mergeCell ref="A1:O2"/>
    <mergeCell ref="A23:D23"/>
    <mergeCell ref="F3:G3"/>
    <mergeCell ref="H3:I3"/>
    <mergeCell ref="K3:K4"/>
    <mergeCell ref="E3:E4"/>
    <mergeCell ref="A3:A4"/>
    <mergeCell ref="B3:B4"/>
    <mergeCell ref="C3:C4"/>
    <mergeCell ref="D3:D4"/>
  </mergeCells>
  <phoneticPr fontId="16" type="noConversion"/>
  <pageMargins left="1.0236220472440944" right="0.23622047244094491" top="0.35433070866141736" bottom="0.35433070866141736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Zbiorówka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2024-05-16T11:29:26Z</dcterms:modified>
</cp:coreProperties>
</file>