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8_{478B2317-B30A-4B9B-AC8A-86FD59F5A3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zacunkowa wartość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2" i="1" l="1"/>
  <c r="P43" i="1"/>
  <c r="M59" i="1"/>
  <c r="O44" i="1"/>
  <c r="M44" i="1"/>
  <c r="N47" i="1"/>
  <c r="N48" i="1"/>
  <c r="N49" i="1"/>
  <c r="N50" i="1"/>
  <c r="N51" i="1"/>
  <c r="N52" i="1"/>
  <c r="N53" i="1"/>
  <c r="N54" i="1"/>
  <c r="N55" i="1"/>
  <c r="N56" i="1"/>
  <c r="N57" i="1"/>
  <c r="N58" i="1"/>
  <c r="N46" i="1"/>
  <c r="P39" i="1"/>
  <c r="P40" i="1"/>
  <c r="P41" i="1"/>
  <c r="P38" i="1"/>
  <c r="N29" i="1"/>
  <c r="N30" i="1"/>
  <c r="N31" i="1"/>
  <c r="N32" i="1"/>
  <c r="N33" i="1"/>
  <c r="N34" i="1"/>
  <c r="N35" i="1"/>
  <c r="N28" i="1"/>
  <c r="N39" i="1"/>
  <c r="N40" i="1"/>
  <c r="N41" i="1"/>
  <c r="N42" i="1"/>
  <c r="N43" i="1"/>
  <c r="N3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8" i="1"/>
  <c r="M36" i="1"/>
  <c r="P44" i="1" l="1"/>
  <c r="N59" i="1"/>
  <c r="N44" i="1"/>
  <c r="N36" i="1"/>
  <c r="L60" i="1" l="1"/>
  <c r="L61" i="1" s="1"/>
</calcChain>
</file>

<file path=xl/sharedStrings.xml><?xml version="1.0" encoding="utf-8"?>
<sst xmlns="http://schemas.openxmlformats.org/spreadsheetml/2006/main" count="359" uniqueCount="182">
  <si>
    <t xml:space="preserve">Lp. </t>
  </si>
  <si>
    <t>Jednostka organizacyjna</t>
  </si>
  <si>
    <t>Rodzaj (producent)</t>
  </si>
  <si>
    <t>Typ (model)</t>
  </si>
  <si>
    <t>Moc (w kW)</t>
  </si>
  <si>
    <t>Dana lokalizacyjne</t>
  </si>
  <si>
    <t>Województwo</t>
  </si>
  <si>
    <t>Ulica</t>
  </si>
  <si>
    <t>Nr domu</t>
  </si>
  <si>
    <t>Nr lokalu</t>
  </si>
  <si>
    <t>Miejscowość</t>
  </si>
  <si>
    <t>Kod pocztowy</t>
  </si>
  <si>
    <t>IZ Wrocław</t>
  </si>
  <si>
    <t>VISSMAN</t>
  </si>
  <si>
    <t>Vitolla 200</t>
  </si>
  <si>
    <t>dolnośląskie</t>
  </si>
  <si>
    <t>Węgliniec</t>
  </si>
  <si>
    <t>Kolejowa</t>
  </si>
  <si>
    <t>59-940</t>
  </si>
  <si>
    <t>Vitorod  100 VR2B</t>
  </si>
  <si>
    <t>Pątnowska</t>
  </si>
  <si>
    <t>1a</t>
  </si>
  <si>
    <t>Legnica</t>
  </si>
  <si>
    <t>59-220</t>
  </si>
  <si>
    <t>Łąkowa</t>
  </si>
  <si>
    <t>Vitorondens 200 T</t>
  </si>
  <si>
    <t>Szkolna</t>
  </si>
  <si>
    <t>Rokitki</t>
  </si>
  <si>
    <t>59-226</t>
  </si>
  <si>
    <t>Rudna Gwizdanów</t>
  </si>
  <si>
    <t>59-305</t>
  </si>
  <si>
    <t>Ścinawa</t>
  </si>
  <si>
    <t>Wołów</t>
  </si>
  <si>
    <t>B/N</t>
  </si>
  <si>
    <t>56-100</t>
  </si>
  <si>
    <t>De-trich</t>
  </si>
  <si>
    <t>GTU 125S</t>
  </si>
  <si>
    <t>27-33</t>
  </si>
  <si>
    <t>Oleśnica</t>
  </si>
  <si>
    <t>56-400</t>
  </si>
  <si>
    <t>18-20</t>
  </si>
  <si>
    <t>Dobroszyce</t>
  </si>
  <si>
    <t>56-410</t>
  </si>
  <si>
    <t>Grabowno Wielkie</t>
  </si>
  <si>
    <t>56-416</t>
  </si>
  <si>
    <t>Vitolla 200 LB2A</t>
  </si>
  <si>
    <t>Bierutów</t>
  </si>
  <si>
    <t>S. Żeromskiego</t>
  </si>
  <si>
    <t>56-420</t>
  </si>
  <si>
    <t>Wrocław</t>
  </si>
  <si>
    <t>Żagańska</t>
  </si>
  <si>
    <t>53-628</t>
  </si>
  <si>
    <t>BIAFI</t>
  </si>
  <si>
    <t>B30/3</t>
  </si>
  <si>
    <t>Pl. Stasica</t>
  </si>
  <si>
    <t>50-227</t>
  </si>
  <si>
    <t>OPTIMA</t>
  </si>
  <si>
    <t>GLS</t>
  </si>
  <si>
    <t>Kleczkowska</t>
  </si>
  <si>
    <t>VIESSMAN</t>
  </si>
  <si>
    <t>Wiejska</t>
  </si>
  <si>
    <t>Żmigród</t>
  </si>
  <si>
    <t>55-140</t>
  </si>
  <si>
    <t>Vitola 200</t>
  </si>
  <si>
    <t>Czernica Wrocławska</t>
  </si>
  <si>
    <t>55-003</t>
  </si>
  <si>
    <t>Biskupice Oławskie</t>
  </si>
  <si>
    <t>55-200</t>
  </si>
  <si>
    <t>Oława</t>
  </si>
  <si>
    <t>Vitorond 111</t>
  </si>
  <si>
    <t>Małodworcowa</t>
  </si>
  <si>
    <t>Mościckiego</t>
  </si>
  <si>
    <t>52-110</t>
  </si>
  <si>
    <t>Vitorond 100</t>
  </si>
  <si>
    <t>Vitola 100</t>
  </si>
  <si>
    <t>Strzegomska</t>
  </si>
  <si>
    <t>85A</t>
  </si>
  <si>
    <t>54-428</t>
  </si>
  <si>
    <t>Koszalińska</t>
  </si>
  <si>
    <t>59A</t>
  </si>
  <si>
    <t>54-316</t>
  </si>
  <si>
    <t>DWT 1000</t>
  </si>
  <si>
    <t>13-25</t>
  </si>
  <si>
    <t>Dobroszycka</t>
  </si>
  <si>
    <t>51-317</t>
  </si>
  <si>
    <t>59-330</t>
  </si>
  <si>
    <t>Vitoradial 300-T</t>
  </si>
  <si>
    <t>Miłkowice</t>
  </si>
  <si>
    <t>Kopernika</t>
  </si>
  <si>
    <t>59-222</t>
  </si>
  <si>
    <t>Vitorondes 200 T</t>
  </si>
  <si>
    <t>nie ma nr</t>
  </si>
  <si>
    <t>Dworcowa 7a</t>
  </si>
  <si>
    <t>Buderus Logano plus SB626</t>
  </si>
  <si>
    <t>Bolesławiec</t>
  </si>
  <si>
    <t>Św. Katarzyna</t>
  </si>
  <si>
    <t>COT Oborniki Śląskie</t>
  </si>
  <si>
    <t>ul. Hubska 2  Wrocław</t>
  </si>
  <si>
    <t>schronisko Rudna Gwizdanów</t>
  </si>
  <si>
    <t xml:space="preserve">nastawnia wykonawcza    </t>
  </si>
  <si>
    <t>nastawnia dysponująca</t>
  </si>
  <si>
    <t>Leśna, nastawnia dysponująca</t>
  </si>
  <si>
    <t>Brzeg Dolny nastawnia dysponujaca</t>
  </si>
  <si>
    <t>KOSPEL</t>
  </si>
  <si>
    <t>EPCO.L2-18</t>
  </si>
  <si>
    <t>Brzeg Dolny</t>
  </si>
  <si>
    <t>Wołów schronisko Drogowe</t>
  </si>
  <si>
    <t>Lubin  nastawnia wykonawcza</t>
  </si>
  <si>
    <t>Lubin  nastawnia dysponująca</t>
  </si>
  <si>
    <t>Ekco.MN3</t>
  </si>
  <si>
    <t>Lubin schronisko automatyków</t>
  </si>
  <si>
    <t>De Dietrich</t>
  </si>
  <si>
    <t>AGC 35</t>
  </si>
  <si>
    <t>Ekco.LN3</t>
  </si>
  <si>
    <t>budynek administracyjny ISE Wrocław Brochów</t>
  </si>
  <si>
    <t>WBB11</t>
  </si>
  <si>
    <t>WG 1</t>
  </si>
  <si>
    <t>nastawnia dysponująca WB Wrocław Kużniki</t>
  </si>
  <si>
    <t>Viessmann</t>
  </si>
  <si>
    <t>paromat Triplex</t>
  </si>
  <si>
    <t>nstawnia dysponujaca</t>
  </si>
  <si>
    <t>LCS</t>
  </si>
  <si>
    <t>Buderus Lagmax U24</t>
  </si>
  <si>
    <t>Kobylińska garaż drezyn</t>
  </si>
  <si>
    <t>Ruszów</t>
  </si>
  <si>
    <t xml:space="preserve">Raszówka nastawnia dysponująca, </t>
  </si>
  <si>
    <t>Wrocław Gądów schronisko drogowe</t>
  </si>
  <si>
    <t>stacja Wrocłąw Gądów nastawnia dysponująa WG</t>
  </si>
  <si>
    <t>stacja Siechnice nastawnia dysponujaca Si</t>
  </si>
  <si>
    <t xml:space="preserve">Stacja Wrocław Pracze nastawnia dysponująca </t>
  </si>
  <si>
    <t>Stacja Wrocław Brochów nastawnia dysponująca WBB21</t>
  </si>
  <si>
    <t>BROTJE BOB 25B</t>
  </si>
  <si>
    <t>schronisko drogowe ul. Dworcowa</t>
  </si>
  <si>
    <t xml:space="preserve">EPCO   </t>
  </si>
  <si>
    <t>EKW24AsBN</t>
  </si>
  <si>
    <t>EPCO L2</t>
  </si>
  <si>
    <t>EKCO L1</t>
  </si>
  <si>
    <t>Siechnice</t>
  </si>
  <si>
    <t>Ferolli BlueHelix</t>
  </si>
  <si>
    <t>27C</t>
  </si>
  <si>
    <t>Św. Katarzyna, posterunek</t>
  </si>
  <si>
    <t>7a</t>
  </si>
  <si>
    <t>FERROLI</t>
  </si>
  <si>
    <t xml:space="preserve"> Atlas Deco 30 K 100</t>
  </si>
  <si>
    <t>KOTŁY OLEJOWE</t>
  </si>
  <si>
    <t>KOTŁY GAZOWE</t>
  </si>
  <si>
    <t>KOTŁY ELEKTRYCZNE</t>
  </si>
  <si>
    <t>NASTAWNIA LG3</t>
  </si>
  <si>
    <t>NASTAWNIA LW</t>
  </si>
  <si>
    <t>UWAGI</t>
  </si>
  <si>
    <t>WG I WGM2</t>
  </si>
  <si>
    <t>badanie szczelnosci instlacji gazowej cena jednostkowa netto</t>
  </si>
  <si>
    <t>Lg14</t>
  </si>
  <si>
    <t>NASTAWNIA DYSPONUJĄCA PSIE POLE (SĘDZIKÓWNY)</t>
  </si>
  <si>
    <t>Całkowita wartość zamówienia plus prawo opcji 30% wartości podstawowej</t>
  </si>
  <si>
    <t>PKP Polskie Linie Kolejowe S.A. Zakład Linii Kolejowych we Wrocławiu</t>
  </si>
  <si>
    <t>baza-Specjalny Pociąg Ratunkowy</t>
  </si>
  <si>
    <t>funkcja budynku</t>
  </si>
  <si>
    <t>budynek administracyjny ISE Wrocław Główny</t>
  </si>
  <si>
    <t>Centrum Obsługi Technicznej</t>
  </si>
  <si>
    <t>schroniko</t>
  </si>
  <si>
    <t>posterunek</t>
  </si>
  <si>
    <t>* do wyliczenia  należy przyjać 7 przeglądów w czasie trwania umowy dla kotłow gazowych i olejowych oraz  1 przeglad dla kotłów elektrycznych</t>
  </si>
  <si>
    <t>** do wyliczenia należy przyjąć 1 badanie szczelnosci instalacji gazowej w czasie trwania umowy</t>
  </si>
  <si>
    <t>Całkowita wartość zamówienia netto bez prawa opcji</t>
  </si>
  <si>
    <t>wartość  netto  w czasie trwania umowy*</t>
  </si>
  <si>
    <t>wartość  netto w czasie trwania umowy**</t>
  </si>
  <si>
    <t>TERMO Hit EKCO.T</t>
  </si>
  <si>
    <t>nastawnia wykonawcza</t>
  </si>
  <si>
    <t>schronisko automatyków</t>
  </si>
  <si>
    <t>nastwnia dysponująca</t>
  </si>
  <si>
    <t>schronisko drogowe</t>
  </si>
  <si>
    <t xml:space="preserve">nastawnia dypsonująca </t>
  </si>
  <si>
    <t xml:space="preserve">nastawnia </t>
  </si>
  <si>
    <t>Lubin</t>
  </si>
  <si>
    <t>Raszówka</t>
  </si>
  <si>
    <t>stacja Wrocław Brochów nastawnia WBA</t>
  </si>
  <si>
    <t xml:space="preserve"> Wrocław</t>
  </si>
  <si>
    <t xml:space="preserve"> Oborniki Śląskie</t>
  </si>
  <si>
    <t xml:space="preserve"> Rudna Gwizdanów</t>
  </si>
  <si>
    <t>przegląd  plus  obsługa serwiowa kotłowni koszt miesięczny netto</t>
  </si>
  <si>
    <t>Rozbicie cenowe oferty dot.: Przegląd, serwis, konserwacja oraz naprawy awaryjne kotłowni olejowych, gazowych i elektrycznych w obiektach PKP Polskie Linie Kolejowe  S.A. Zakład Linii Kolejowych we Wrocławiu wykazanych w załączniku nr 1 do opisu przedmiotu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</si>
</sst>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name val="Calibri"/>
      <family val="2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</font>
    <font>
      <sz val="16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1" xfId="0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8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0" fillId="0" borderId="7" xfId="0" applyFill="1" applyBorder="1"/>
    <xf numFmtId="0" fontId="0" fillId="0" borderId="7" xfId="0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4" fillId="4" borderId="1" xfId="0" applyFont="1" applyFill="1" applyBorder="1"/>
    <xf numFmtId="44" fontId="4" fillId="0" borderId="1" xfId="0" applyNumberFormat="1" applyFont="1" applyBorder="1"/>
    <xf numFmtId="44" fontId="4" fillId="3" borderId="6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center"/>
    </xf>
    <xf numFmtId="44" fontId="4" fillId="2" borderId="6" xfId="0" applyNumberFormat="1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44" fontId="6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7" xfId="0" applyFont="1" applyFill="1" applyBorder="1"/>
    <xf numFmtId="44" fontId="1" fillId="0" borderId="1" xfId="0" applyNumberFormat="1" applyFont="1" applyFill="1" applyBorder="1"/>
    <xf numFmtId="0" fontId="1" fillId="4" borderId="1" xfId="0" applyFont="1" applyFill="1" applyBorder="1"/>
    <xf numFmtId="0" fontId="2" fillId="0" borderId="7" xfId="0" applyFont="1" applyFill="1" applyBorder="1"/>
    <xf numFmtId="44" fontId="2" fillId="0" borderId="1" xfId="0" applyNumberFormat="1" applyFont="1" applyFill="1" applyBorder="1"/>
    <xf numFmtId="0" fontId="2" fillId="4" borderId="1" xfId="0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44" fontId="2" fillId="3" borderId="1" xfId="0" applyNumberFormat="1" applyFont="1" applyFill="1" applyBorder="1"/>
    <xf numFmtId="0" fontId="2" fillId="3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4" fontId="2" fillId="0" borderId="1" xfId="0" applyNumberFormat="1" applyFont="1" applyBorder="1"/>
    <xf numFmtId="0" fontId="6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 wrapText="1"/>
    </xf>
    <xf numFmtId="0" fontId="1" fillId="0" borderId="14" xfId="0" applyFont="1" applyFill="1" applyBorder="1"/>
    <xf numFmtId="0" fontId="1" fillId="0" borderId="15" xfId="0" applyFont="1" applyBorder="1" applyAlignment="1">
      <alignment wrapText="1"/>
    </xf>
    <xf numFmtId="0" fontId="2" fillId="0" borderId="14" xfId="0" applyFont="1" applyFill="1" applyBorder="1"/>
    <xf numFmtId="0" fontId="2" fillId="0" borderId="15" xfId="0" applyFont="1" applyBorder="1" applyAlignment="1">
      <alignment wrapText="1"/>
    </xf>
    <xf numFmtId="0" fontId="2" fillId="0" borderId="15" xfId="0" applyFont="1" applyFill="1" applyBorder="1" applyAlignment="1">
      <alignment wrapText="1"/>
    </xf>
    <xf numFmtId="0" fontId="9" fillId="0" borderId="15" xfId="0" applyFont="1" applyBorder="1" applyAlignment="1">
      <alignment wrapText="1"/>
    </xf>
    <xf numFmtId="0" fontId="11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wrapText="1"/>
    </xf>
    <xf numFmtId="0" fontId="4" fillId="3" borderId="8" xfId="0" applyFont="1" applyFill="1" applyBorder="1"/>
    <xf numFmtId="0" fontId="4" fillId="3" borderId="0" xfId="0" applyFont="1" applyFill="1" applyBorder="1"/>
    <xf numFmtId="0" fontId="4" fillId="3" borderId="0" xfId="0" applyFont="1" applyFill="1" applyBorder="1" applyAlignment="1">
      <alignment horizontal="center"/>
    </xf>
    <xf numFmtId="44" fontId="4" fillId="3" borderId="0" xfId="0" applyNumberFormat="1" applyFont="1" applyFill="1" applyBorder="1"/>
    <xf numFmtId="0" fontId="4" fillId="3" borderId="13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2" borderId="8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4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/>
    <xf numFmtId="0" fontId="4" fillId="2" borderId="13" xfId="0" applyFont="1" applyFill="1" applyBorder="1" applyAlignment="1">
      <alignment wrapText="1"/>
    </xf>
    <xf numFmtId="0" fontId="6" fillId="0" borderId="14" xfId="0" applyFont="1" applyFill="1" applyBorder="1" applyAlignment="1">
      <alignment horizontal="center"/>
    </xf>
    <xf numFmtId="0" fontId="6" fillId="0" borderId="15" xfId="0" applyFont="1" applyBorder="1" applyAlignment="1">
      <alignment wrapText="1"/>
    </xf>
    <xf numFmtId="0" fontId="0" fillId="0" borderId="8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wrapText="1"/>
    </xf>
    <xf numFmtId="0" fontId="2" fillId="0" borderId="14" xfId="0" applyFont="1" applyBorder="1" applyAlignment="1">
      <alignment horizontal="right"/>
    </xf>
    <xf numFmtId="0" fontId="2" fillId="0" borderId="14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2" borderId="8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12" fillId="2" borderId="17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4"/>
  <sheetViews>
    <sheetView tabSelected="1" workbookViewId="0">
      <selection activeCell="M46" sqref="M46:M58"/>
    </sheetView>
  </sheetViews>
  <sheetFormatPr defaultRowHeight="15" x14ac:dyDescent="0.25"/>
  <cols>
    <col min="1" max="1" width="5.28515625" customWidth="1"/>
    <col min="2" max="2" width="20.5703125" customWidth="1"/>
    <col min="3" max="3" width="9.5703125" customWidth="1"/>
    <col min="4" max="4" width="16.85546875" customWidth="1"/>
    <col min="5" max="5" width="10.28515625" style="2" customWidth="1"/>
    <col min="6" max="6" width="16" customWidth="1"/>
    <col min="7" max="7" width="26.5703125" customWidth="1"/>
    <col min="8" max="8" width="6.5703125" style="2" customWidth="1"/>
    <col min="9" max="9" width="7.140625" customWidth="1"/>
    <col min="10" max="10" width="27.5703125" customWidth="1"/>
    <col min="11" max="11" width="9.140625" customWidth="1"/>
    <col min="12" max="12" width="27.140625" customWidth="1"/>
    <col min="13" max="13" width="15.5703125" customWidth="1"/>
    <col min="14" max="14" width="20" customWidth="1"/>
    <col min="15" max="15" width="13" customWidth="1"/>
    <col min="16" max="16" width="18.5703125" customWidth="1"/>
    <col min="17" max="17" width="13" style="1" customWidth="1"/>
    <col min="18" max="18" width="50.5703125" customWidth="1"/>
  </cols>
  <sheetData>
    <row r="1" spans="1:17" ht="15.75" thickBot="1" x14ac:dyDescent="0.3"/>
    <row r="2" spans="1:17" ht="45.75" customHeight="1" x14ac:dyDescent="0.25">
      <c r="A2" s="90" t="s">
        <v>181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2"/>
    </row>
    <row r="3" spans="1:17" ht="48" customHeight="1" x14ac:dyDescent="0.35">
      <c r="A3" s="93" t="s">
        <v>155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5"/>
    </row>
    <row r="4" spans="1:17" ht="48" customHeight="1" x14ac:dyDescent="0.35">
      <c r="A4" s="96" t="s">
        <v>144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8"/>
    </row>
    <row r="5" spans="1:17" ht="15" customHeight="1" x14ac:dyDescent="0.25">
      <c r="A5" s="107" t="s">
        <v>0</v>
      </c>
      <c r="B5" s="105" t="s">
        <v>1</v>
      </c>
      <c r="C5" s="105" t="s">
        <v>2</v>
      </c>
      <c r="D5" s="105" t="s">
        <v>3</v>
      </c>
      <c r="E5" s="105" t="s">
        <v>4</v>
      </c>
      <c r="F5" s="109" t="s">
        <v>5</v>
      </c>
      <c r="G5" s="109"/>
      <c r="H5" s="109"/>
      <c r="I5" s="109"/>
      <c r="J5" s="109"/>
      <c r="K5" s="109"/>
      <c r="L5" s="18"/>
      <c r="M5" s="4"/>
      <c r="N5" s="4"/>
      <c r="O5" s="4"/>
      <c r="P5" s="4"/>
      <c r="Q5" s="55"/>
    </row>
    <row r="6" spans="1:17" ht="57" x14ac:dyDescent="0.25">
      <c r="A6" s="108"/>
      <c r="B6" s="106"/>
      <c r="C6" s="106"/>
      <c r="D6" s="106"/>
      <c r="E6" s="106"/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  <c r="K6" s="11" t="s">
        <v>11</v>
      </c>
      <c r="L6" s="19" t="s">
        <v>157</v>
      </c>
      <c r="M6" s="20" t="s">
        <v>180</v>
      </c>
      <c r="N6" s="21" t="s">
        <v>165</v>
      </c>
      <c r="O6" s="21" t="s">
        <v>151</v>
      </c>
      <c r="P6" s="21" t="s">
        <v>166</v>
      </c>
      <c r="Q6" s="56" t="s">
        <v>149</v>
      </c>
    </row>
    <row r="7" spans="1:17" x14ac:dyDescent="0.25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9">
        <v>12</v>
      </c>
      <c r="M7" s="20">
        <v>13</v>
      </c>
      <c r="N7" s="20">
        <v>14</v>
      </c>
      <c r="O7" s="20">
        <v>15</v>
      </c>
      <c r="P7" s="20">
        <v>16</v>
      </c>
      <c r="Q7" s="57">
        <v>17</v>
      </c>
    </row>
    <row r="8" spans="1:17" ht="15.75" x14ac:dyDescent="0.25">
      <c r="A8" s="58">
        <v>1</v>
      </c>
      <c r="B8" s="31" t="s">
        <v>12</v>
      </c>
      <c r="C8" s="31" t="s">
        <v>13</v>
      </c>
      <c r="D8" s="32" t="s">
        <v>14</v>
      </c>
      <c r="E8" s="33">
        <v>52</v>
      </c>
      <c r="F8" s="31" t="s">
        <v>15</v>
      </c>
      <c r="G8" s="31" t="s">
        <v>17</v>
      </c>
      <c r="H8" s="34">
        <v>5</v>
      </c>
      <c r="I8" s="31"/>
      <c r="J8" s="31" t="s">
        <v>16</v>
      </c>
      <c r="K8" s="34" t="s">
        <v>18</v>
      </c>
      <c r="L8" s="35" t="s">
        <v>150</v>
      </c>
      <c r="M8" s="36">
        <v>0</v>
      </c>
      <c r="N8" s="36">
        <f>7*M8</f>
        <v>0</v>
      </c>
      <c r="O8" s="37"/>
      <c r="P8" s="37"/>
      <c r="Q8" s="59"/>
    </row>
    <row r="9" spans="1:17" ht="15.75" x14ac:dyDescent="0.25">
      <c r="A9" s="60">
        <v>2</v>
      </c>
      <c r="B9" s="12" t="s">
        <v>12</v>
      </c>
      <c r="C9" s="12" t="s">
        <v>13</v>
      </c>
      <c r="D9" s="13" t="s">
        <v>19</v>
      </c>
      <c r="E9" s="33">
        <v>18</v>
      </c>
      <c r="F9" s="12" t="s">
        <v>15</v>
      </c>
      <c r="G9" s="12" t="s">
        <v>20</v>
      </c>
      <c r="H9" s="14" t="s">
        <v>21</v>
      </c>
      <c r="I9" s="12"/>
      <c r="J9" s="12" t="s">
        <v>22</v>
      </c>
      <c r="K9" s="15" t="s">
        <v>23</v>
      </c>
      <c r="L9" s="38" t="s">
        <v>147</v>
      </c>
      <c r="M9" s="36">
        <v>0</v>
      </c>
      <c r="N9" s="39">
        <f t="shared" ref="N9:N27" si="0">7*M9</f>
        <v>0</v>
      </c>
      <c r="O9" s="40"/>
      <c r="P9" s="40"/>
      <c r="Q9" s="61"/>
    </row>
    <row r="10" spans="1:17" ht="15.75" x14ac:dyDescent="0.25">
      <c r="A10" s="60">
        <v>3</v>
      </c>
      <c r="B10" s="12" t="s">
        <v>12</v>
      </c>
      <c r="C10" s="12" t="s">
        <v>13</v>
      </c>
      <c r="D10" s="13" t="s">
        <v>19</v>
      </c>
      <c r="E10" s="33">
        <v>18</v>
      </c>
      <c r="F10" s="12" t="s">
        <v>15</v>
      </c>
      <c r="G10" s="12" t="s">
        <v>24</v>
      </c>
      <c r="H10" s="15">
        <v>3</v>
      </c>
      <c r="I10" s="12"/>
      <c r="J10" s="12" t="s">
        <v>22</v>
      </c>
      <c r="K10" s="15" t="s">
        <v>23</v>
      </c>
      <c r="L10" s="38" t="s">
        <v>148</v>
      </c>
      <c r="M10" s="36">
        <v>0</v>
      </c>
      <c r="N10" s="39">
        <f t="shared" si="0"/>
        <v>0</v>
      </c>
      <c r="O10" s="40"/>
      <c r="P10" s="40"/>
      <c r="Q10" s="61"/>
    </row>
    <row r="11" spans="1:17" ht="30" x14ac:dyDescent="0.25">
      <c r="A11" s="60">
        <v>4</v>
      </c>
      <c r="B11" s="12" t="s">
        <v>12</v>
      </c>
      <c r="C11" s="12"/>
      <c r="D11" s="13" t="s">
        <v>93</v>
      </c>
      <c r="E11" s="33">
        <v>145</v>
      </c>
      <c r="F11" s="12" t="s">
        <v>15</v>
      </c>
      <c r="G11" s="12" t="s">
        <v>92</v>
      </c>
      <c r="H11" s="15" t="s">
        <v>141</v>
      </c>
      <c r="I11" s="12"/>
      <c r="J11" s="12" t="s">
        <v>22</v>
      </c>
      <c r="K11" s="15"/>
      <c r="L11" s="38"/>
      <c r="M11" s="36">
        <v>0</v>
      </c>
      <c r="N11" s="39">
        <f t="shared" si="0"/>
        <v>0</v>
      </c>
      <c r="O11" s="40"/>
      <c r="P11" s="40"/>
      <c r="Q11" s="61"/>
    </row>
    <row r="12" spans="1:17" s="3" customFormat="1" ht="30" x14ac:dyDescent="0.25">
      <c r="A12" s="60">
        <v>5</v>
      </c>
      <c r="B12" s="12" t="s">
        <v>12</v>
      </c>
      <c r="C12" s="12"/>
      <c r="D12" s="13" t="s">
        <v>131</v>
      </c>
      <c r="E12" s="33">
        <v>25</v>
      </c>
      <c r="F12" s="12" t="s">
        <v>15</v>
      </c>
      <c r="G12" s="16" t="s">
        <v>132</v>
      </c>
      <c r="H12" s="15">
        <v>2</v>
      </c>
      <c r="I12" s="12"/>
      <c r="J12" s="12" t="s">
        <v>22</v>
      </c>
      <c r="K12" s="15"/>
      <c r="L12" s="38" t="s">
        <v>152</v>
      </c>
      <c r="M12" s="36">
        <v>0</v>
      </c>
      <c r="N12" s="39">
        <f t="shared" si="0"/>
        <v>0</v>
      </c>
      <c r="O12" s="40"/>
      <c r="P12" s="40"/>
      <c r="Q12" s="62"/>
    </row>
    <row r="13" spans="1:17" s="3" customFormat="1" ht="30" x14ac:dyDescent="0.25">
      <c r="A13" s="60">
        <v>6</v>
      </c>
      <c r="B13" s="12" t="s">
        <v>12</v>
      </c>
      <c r="C13" s="12" t="s">
        <v>142</v>
      </c>
      <c r="D13" s="13" t="s">
        <v>143</v>
      </c>
      <c r="E13" s="33">
        <v>25</v>
      </c>
      <c r="F13" s="12" t="s">
        <v>15</v>
      </c>
      <c r="G13" s="12" t="s">
        <v>123</v>
      </c>
      <c r="H13" s="15">
        <v>1</v>
      </c>
      <c r="I13" s="12"/>
      <c r="J13" s="12" t="s">
        <v>22</v>
      </c>
      <c r="K13" s="15"/>
      <c r="L13" s="38"/>
      <c r="M13" s="36">
        <v>0</v>
      </c>
      <c r="N13" s="39">
        <f t="shared" si="0"/>
        <v>0</v>
      </c>
      <c r="O13" s="40"/>
      <c r="P13" s="40"/>
      <c r="Q13" s="62"/>
    </row>
    <row r="14" spans="1:17" ht="15.75" x14ac:dyDescent="0.25">
      <c r="A14" s="60">
        <v>7</v>
      </c>
      <c r="B14" s="12" t="s">
        <v>12</v>
      </c>
      <c r="C14" s="12" t="s">
        <v>13</v>
      </c>
      <c r="D14" s="17" t="s">
        <v>25</v>
      </c>
      <c r="E14" s="33">
        <v>20.2</v>
      </c>
      <c r="F14" s="12" t="s">
        <v>15</v>
      </c>
      <c r="G14" s="12" t="s">
        <v>26</v>
      </c>
      <c r="H14" s="15"/>
      <c r="I14" s="12"/>
      <c r="J14" s="12" t="s">
        <v>27</v>
      </c>
      <c r="K14" s="15" t="s">
        <v>28</v>
      </c>
      <c r="L14" s="38"/>
      <c r="M14" s="36">
        <v>0</v>
      </c>
      <c r="N14" s="39">
        <f t="shared" si="0"/>
        <v>0</v>
      </c>
      <c r="O14" s="40"/>
      <c r="P14" s="40"/>
      <c r="Q14" s="61"/>
    </row>
    <row r="15" spans="1:17" ht="15" customHeight="1" x14ac:dyDescent="0.25">
      <c r="A15" s="60">
        <v>8</v>
      </c>
      <c r="B15" s="12" t="s">
        <v>12</v>
      </c>
      <c r="C15" s="12" t="s">
        <v>13</v>
      </c>
      <c r="D15" s="17" t="s">
        <v>14</v>
      </c>
      <c r="E15" s="33">
        <v>18</v>
      </c>
      <c r="F15" s="12" t="s">
        <v>15</v>
      </c>
      <c r="G15" s="12" t="s">
        <v>100</v>
      </c>
      <c r="H15" s="15"/>
      <c r="I15" s="12"/>
      <c r="J15" s="16" t="s">
        <v>29</v>
      </c>
      <c r="K15" s="15" t="s">
        <v>30</v>
      </c>
      <c r="L15" s="38"/>
      <c r="M15" s="36">
        <v>0</v>
      </c>
      <c r="N15" s="39">
        <f t="shared" si="0"/>
        <v>0</v>
      </c>
      <c r="O15" s="40"/>
      <c r="P15" s="40"/>
      <c r="Q15" s="61"/>
    </row>
    <row r="16" spans="1:17" ht="15.75" x14ac:dyDescent="0.25">
      <c r="A16" s="60">
        <v>9</v>
      </c>
      <c r="B16" s="12" t="s">
        <v>12</v>
      </c>
      <c r="C16" s="12" t="s">
        <v>13</v>
      </c>
      <c r="D16" s="17" t="s">
        <v>14</v>
      </c>
      <c r="E16" s="33">
        <v>18</v>
      </c>
      <c r="F16" s="12" t="s">
        <v>15</v>
      </c>
      <c r="G16" s="42" t="s">
        <v>99</v>
      </c>
      <c r="H16" s="15"/>
      <c r="I16" s="12"/>
      <c r="J16" s="12" t="s">
        <v>31</v>
      </c>
      <c r="K16" s="15" t="s">
        <v>85</v>
      </c>
      <c r="L16" s="38"/>
      <c r="M16" s="36">
        <v>0</v>
      </c>
      <c r="N16" s="39">
        <f t="shared" si="0"/>
        <v>0</v>
      </c>
      <c r="O16" s="40"/>
      <c r="P16" s="40"/>
      <c r="Q16" s="61"/>
    </row>
    <row r="17" spans="1:17" ht="15.75" x14ac:dyDescent="0.25">
      <c r="A17" s="60">
        <v>10</v>
      </c>
      <c r="B17" s="12" t="s">
        <v>12</v>
      </c>
      <c r="C17" s="12" t="s">
        <v>13</v>
      </c>
      <c r="D17" s="17" t="s">
        <v>14</v>
      </c>
      <c r="E17" s="33">
        <v>18</v>
      </c>
      <c r="F17" s="12" t="s">
        <v>15</v>
      </c>
      <c r="G17" s="12" t="s">
        <v>101</v>
      </c>
      <c r="H17" s="15" t="s">
        <v>33</v>
      </c>
      <c r="I17" s="12"/>
      <c r="J17" s="12" t="s">
        <v>32</v>
      </c>
      <c r="K17" s="15" t="s">
        <v>34</v>
      </c>
      <c r="L17" s="38"/>
      <c r="M17" s="36">
        <v>0</v>
      </c>
      <c r="N17" s="39">
        <f t="shared" si="0"/>
        <v>0</v>
      </c>
      <c r="O17" s="40"/>
      <c r="P17" s="40"/>
      <c r="Q17" s="61"/>
    </row>
    <row r="18" spans="1:17" ht="15.75" x14ac:dyDescent="0.25">
      <c r="A18" s="60">
        <v>11</v>
      </c>
      <c r="B18" s="12" t="s">
        <v>12</v>
      </c>
      <c r="C18" s="12" t="s">
        <v>35</v>
      </c>
      <c r="D18" s="17" t="s">
        <v>36</v>
      </c>
      <c r="E18" s="33" t="s">
        <v>37</v>
      </c>
      <c r="F18" s="12" t="s">
        <v>15</v>
      </c>
      <c r="G18" s="12" t="s">
        <v>17</v>
      </c>
      <c r="H18" s="15">
        <v>1</v>
      </c>
      <c r="I18" s="12"/>
      <c r="J18" s="12" t="s">
        <v>38</v>
      </c>
      <c r="K18" s="15" t="s">
        <v>39</v>
      </c>
      <c r="L18" s="38" t="s">
        <v>100</v>
      </c>
      <c r="M18" s="36">
        <v>0</v>
      </c>
      <c r="N18" s="39">
        <f t="shared" si="0"/>
        <v>0</v>
      </c>
      <c r="O18" s="40"/>
      <c r="P18" s="40"/>
      <c r="Q18" s="61"/>
    </row>
    <row r="19" spans="1:17" ht="15.75" x14ac:dyDescent="0.25">
      <c r="A19" s="60">
        <v>12</v>
      </c>
      <c r="B19" s="12" t="s">
        <v>12</v>
      </c>
      <c r="C19" s="12" t="s">
        <v>13</v>
      </c>
      <c r="D19" s="17" t="s">
        <v>14</v>
      </c>
      <c r="E19" s="33" t="s">
        <v>40</v>
      </c>
      <c r="F19" s="12" t="s">
        <v>15</v>
      </c>
      <c r="G19" s="12"/>
      <c r="H19" s="15">
        <v>1</v>
      </c>
      <c r="I19" s="12"/>
      <c r="J19" s="12" t="s">
        <v>41</v>
      </c>
      <c r="K19" s="15" t="s">
        <v>42</v>
      </c>
      <c r="L19" s="38" t="s">
        <v>120</v>
      </c>
      <c r="M19" s="36">
        <v>0</v>
      </c>
      <c r="N19" s="39">
        <f t="shared" si="0"/>
        <v>0</v>
      </c>
      <c r="O19" s="40"/>
      <c r="P19" s="40"/>
      <c r="Q19" s="61"/>
    </row>
    <row r="20" spans="1:17" ht="18" customHeight="1" x14ac:dyDescent="0.25">
      <c r="A20" s="60">
        <v>13</v>
      </c>
      <c r="B20" s="12" t="s">
        <v>12</v>
      </c>
      <c r="C20" s="12" t="s">
        <v>13</v>
      </c>
      <c r="D20" s="17" t="s">
        <v>14</v>
      </c>
      <c r="E20" s="33">
        <v>54</v>
      </c>
      <c r="F20" s="12" t="s">
        <v>15</v>
      </c>
      <c r="G20" s="12"/>
      <c r="H20" s="15">
        <v>13</v>
      </c>
      <c r="I20" s="12"/>
      <c r="J20" s="16" t="s">
        <v>43</v>
      </c>
      <c r="K20" s="15" t="s">
        <v>44</v>
      </c>
      <c r="L20" s="38" t="s">
        <v>120</v>
      </c>
      <c r="M20" s="36">
        <v>0</v>
      </c>
      <c r="N20" s="39">
        <f t="shared" si="0"/>
        <v>0</v>
      </c>
      <c r="O20" s="40"/>
      <c r="P20" s="40"/>
      <c r="Q20" s="61"/>
    </row>
    <row r="21" spans="1:17" ht="15.75" x14ac:dyDescent="0.25">
      <c r="A21" s="60">
        <v>14</v>
      </c>
      <c r="B21" s="12" t="s">
        <v>12</v>
      </c>
      <c r="C21" s="12" t="s">
        <v>13</v>
      </c>
      <c r="D21" s="17" t="s">
        <v>45</v>
      </c>
      <c r="E21" s="33">
        <v>15</v>
      </c>
      <c r="F21" s="12" t="s">
        <v>15</v>
      </c>
      <c r="G21" s="12" t="s">
        <v>47</v>
      </c>
      <c r="H21" s="15">
        <v>1</v>
      </c>
      <c r="I21" s="12"/>
      <c r="J21" s="12" t="s">
        <v>46</v>
      </c>
      <c r="K21" s="15" t="s">
        <v>48</v>
      </c>
      <c r="L21" s="38" t="s">
        <v>100</v>
      </c>
      <c r="M21" s="36">
        <v>0</v>
      </c>
      <c r="N21" s="39">
        <f t="shared" si="0"/>
        <v>0</v>
      </c>
      <c r="O21" s="40"/>
      <c r="P21" s="40"/>
      <c r="Q21" s="61"/>
    </row>
    <row r="22" spans="1:17" ht="15.75" x14ac:dyDescent="0.25">
      <c r="A22" s="60">
        <v>15</v>
      </c>
      <c r="B22" s="12" t="s">
        <v>12</v>
      </c>
      <c r="C22" s="12" t="s">
        <v>13</v>
      </c>
      <c r="D22" s="17" t="s">
        <v>73</v>
      </c>
      <c r="E22" s="33">
        <v>50</v>
      </c>
      <c r="F22" s="12" t="s">
        <v>15</v>
      </c>
      <c r="G22" s="12" t="s">
        <v>50</v>
      </c>
      <c r="H22" s="15">
        <v>2</v>
      </c>
      <c r="I22" s="12"/>
      <c r="J22" s="12" t="s">
        <v>49</v>
      </c>
      <c r="K22" s="15" t="s">
        <v>51</v>
      </c>
      <c r="L22" s="38" t="s">
        <v>121</v>
      </c>
      <c r="M22" s="36">
        <v>0</v>
      </c>
      <c r="N22" s="39">
        <f t="shared" si="0"/>
        <v>0</v>
      </c>
      <c r="O22" s="40"/>
      <c r="P22" s="40"/>
      <c r="Q22" s="61"/>
    </row>
    <row r="23" spans="1:17" ht="15.75" x14ac:dyDescent="0.25">
      <c r="A23" s="60">
        <v>16</v>
      </c>
      <c r="B23" s="12" t="s">
        <v>12</v>
      </c>
      <c r="C23" s="12" t="s">
        <v>52</v>
      </c>
      <c r="D23" s="17" t="s">
        <v>53</v>
      </c>
      <c r="E23" s="33">
        <v>31</v>
      </c>
      <c r="F23" s="12" t="s">
        <v>15</v>
      </c>
      <c r="G23" s="12" t="s">
        <v>54</v>
      </c>
      <c r="H23" s="15">
        <v>50</v>
      </c>
      <c r="I23" s="12"/>
      <c r="J23" s="12" t="s">
        <v>49</v>
      </c>
      <c r="K23" s="15" t="s">
        <v>55</v>
      </c>
      <c r="L23" s="38" t="s">
        <v>100</v>
      </c>
      <c r="M23" s="36">
        <v>0</v>
      </c>
      <c r="N23" s="39">
        <f t="shared" si="0"/>
        <v>0</v>
      </c>
      <c r="O23" s="40"/>
      <c r="P23" s="40"/>
      <c r="Q23" s="61"/>
    </row>
    <row r="24" spans="1:17" ht="30" x14ac:dyDescent="0.25">
      <c r="A24" s="60">
        <v>17</v>
      </c>
      <c r="B24" s="12" t="s">
        <v>12</v>
      </c>
      <c r="C24" s="12" t="s">
        <v>56</v>
      </c>
      <c r="D24" s="17" t="s">
        <v>57</v>
      </c>
      <c r="E24" s="33">
        <v>27.3</v>
      </c>
      <c r="F24" s="12" t="s">
        <v>15</v>
      </c>
      <c r="G24" s="12" t="s">
        <v>58</v>
      </c>
      <c r="H24" s="15">
        <v>52</v>
      </c>
      <c r="I24" s="12"/>
      <c r="J24" s="12" t="s">
        <v>49</v>
      </c>
      <c r="K24" s="15" t="s">
        <v>55</v>
      </c>
      <c r="L24" s="43" t="s">
        <v>156</v>
      </c>
      <c r="M24" s="36">
        <v>0</v>
      </c>
      <c r="N24" s="39">
        <f t="shared" si="0"/>
        <v>0</v>
      </c>
      <c r="O24" s="40"/>
      <c r="P24" s="40"/>
      <c r="Q24" s="61"/>
    </row>
    <row r="25" spans="1:17" ht="15.75" x14ac:dyDescent="0.25">
      <c r="A25" s="60">
        <v>18</v>
      </c>
      <c r="B25" s="12" t="s">
        <v>12</v>
      </c>
      <c r="C25" s="12" t="s">
        <v>59</v>
      </c>
      <c r="D25" s="17">
        <v>100</v>
      </c>
      <c r="E25" s="33">
        <v>50</v>
      </c>
      <c r="F25" s="12" t="s">
        <v>15</v>
      </c>
      <c r="G25" s="12" t="s">
        <v>60</v>
      </c>
      <c r="H25" s="15" t="s">
        <v>33</v>
      </c>
      <c r="I25" s="12"/>
      <c r="J25" s="12" t="s">
        <v>61</v>
      </c>
      <c r="K25" s="15" t="s">
        <v>62</v>
      </c>
      <c r="L25" s="43" t="s">
        <v>100</v>
      </c>
      <c r="M25" s="36">
        <v>0</v>
      </c>
      <c r="N25" s="39">
        <f t="shared" si="0"/>
        <v>0</v>
      </c>
      <c r="O25" s="40"/>
      <c r="P25" s="40"/>
      <c r="Q25" s="61"/>
    </row>
    <row r="26" spans="1:17" ht="18" customHeight="1" x14ac:dyDescent="0.25">
      <c r="A26" s="60">
        <v>19</v>
      </c>
      <c r="B26" s="12" t="s">
        <v>12</v>
      </c>
      <c r="C26" s="12" t="s">
        <v>13</v>
      </c>
      <c r="D26" s="17" t="s">
        <v>63</v>
      </c>
      <c r="E26" s="33">
        <v>15</v>
      </c>
      <c r="F26" s="12" t="s">
        <v>15</v>
      </c>
      <c r="G26" s="12" t="s">
        <v>17</v>
      </c>
      <c r="H26" s="15">
        <v>12</v>
      </c>
      <c r="I26" s="12"/>
      <c r="J26" s="16" t="s">
        <v>64</v>
      </c>
      <c r="K26" s="15" t="s">
        <v>65</v>
      </c>
      <c r="L26" s="43" t="s">
        <v>100</v>
      </c>
      <c r="M26" s="36">
        <v>0</v>
      </c>
      <c r="N26" s="39">
        <f t="shared" si="0"/>
        <v>0</v>
      </c>
      <c r="O26" s="40"/>
      <c r="P26" s="40"/>
      <c r="Q26" s="61"/>
    </row>
    <row r="27" spans="1:17" ht="18" customHeight="1" x14ac:dyDescent="0.25">
      <c r="A27" s="60">
        <v>20</v>
      </c>
      <c r="B27" s="12" t="s">
        <v>12</v>
      </c>
      <c r="C27" s="12" t="s">
        <v>13</v>
      </c>
      <c r="D27" s="17" t="s">
        <v>14</v>
      </c>
      <c r="E27" s="33">
        <v>22</v>
      </c>
      <c r="F27" s="12" t="s">
        <v>15</v>
      </c>
      <c r="G27" s="12"/>
      <c r="H27" s="15"/>
      <c r="I27" s="12"/>
      <c r="J27" s="16" t="s">
        <v>66</v>
      </c>
      <c r="K27" s="15" t="s">
        <v>67</v>
      </c>
      <c r="L27" s="43"/>
      <c r="M27" s="36">
        <v>0</v>
      </c>
      <c r="N27" s="39">
        <f t="shared" si="0"/>
        <v>0</v>
      </c>
      <c r="O27" s="40"/>
      <c r="P27" s="40"/>
      <c r="Q27" s="61"/>
    </row>
    <row r="28" spans="1:17" ht="15.75" x14ac:dyDescent="0.25">
      <c r="A28" s="60">
        <v>21</v>
      </c>
      <c r="B28" s="12" t="s">
        <v>12</v>
      </c>
      <c r="C28" s="12" t="s">
        <v>13</v>
      </c>
      <c r="D28" s="17" t="s">
        <v>69</v>
      </c>
      <c r="E28" s="33">
        <v>27</v>
      </c>
      <c r="F28" s="12" t="s">
        <v>15</v>
      </c>
      <c r="G28" s="12" t="s">
        <v>70</v>
      </c>
      <c r="H28" s="15"/>
      <c r="I28" s="12"/>
      <c r="J28" s="12" t="s">
        <v>68</v>
      </c>
      <c r="K28" s="15" t="s">
        <v>67</v>
      </c>
      <c r="L28" s="43"/>
      <c r="M28" s="36">
        <v>0</v>
      </c>
      <c r="N28" s="39">
        <f>7*M28</f>
        <v>0</v>
      </c>
      <c r="O28" s="40"/>
      <c r="P28" s="40"/>
      <c r="Q28" s="63"/>
    </row>
    <row r="29" spans="1:17" ht="30" x14ac:dyDescent="0.25">
      <c r="A29" s="60">
        <v>22</v>
      </c>
      <c r="B29" s="12" t="s">
        <v>12</v>
      </c>
      <c r="C29" s="12" t="s">
        <v>13</v>
      </c>
      <c r="D29" s="17" t="s">
        <v>63</v>
      </c>
      <c r="E29" s="33">
        <v>33</v>
      </c>
      <c r="F29" s="12" t="s">
        <v>15</v>
      </c>
      <c r="G29" s="12" t="s">
        <v>71</v>
      </c>
      <c r="H29" s="15">
        <v>36</v>
      </c>
      <c r="I29" s="12"/>
      <c r="J29" s="12" t="s">
        <v>49</v>
      </c>
      <c r="K29" s="15" t="s">
        <v>72</v>
      </c>
      <c r="L29" s="43" t="s">
        <v>114</v>
      </c>
      <c r="M29" s="36">
        <v>0</v>
      </c>
      <c r="N29" s="39">
        <f t="shared" ref="N29:N35" si="1">7*M29</f>
        <v>0</v>
      </c>
      <c r="O29" s="40"/>
      <c r="P29" s="40"/>
      <c r="Q29" s="63"/>
    </row>
    <row r="30" spans="1:17" ht="15.75" x14ac:dyDescent="0.25">
      <c r="A30" s="60">
        <v>23</v>
      </c>
      <c r="B30" s="12" t="s">
        <v>12</v>
      </c>
      <c r="C30" s="12" t="s">
        <v>13</v>
      </c>
      <c r="D30" s="17" t="s">
        <v>73</v>
      </c>
      <c r="E30" s="33">
        <v>5</v>
      </c>
      <c r="F30" s="12" t="s">
        <v>15</v>
      </c>
      <c r="G30" s="12" t="s">
        <v>71</v>
      </c>
      <c r="H30" s="15">
        <v>36</v>
      </c>
      <c r="I30" s="12"/>
      <c r="J30" s="12" t="s">
        <v>49</v>
      </c>
      <c r="K30" s="15" t="s">
        <v>72</v>
      </c>
      <c r="L30" s="43" t="s">
        <v>115</v>
      </c>
      <c r="M30" s="36">
        <v>0</v>
      </c>
      <c r="N30" s="39">
        <f t="shared" si="1"/>
        <v>0</v>
      </c>
      <c r="O30" s="40"/>
      <c r="P30" s="40"/>
      <c r="Q30" s="63"/>
    </row>
    <row r="31" spans="1:17" ht="15.75" x14ac:dyDescent="0.25">
      <c r="A31" s="60">
        <v>24</v>
      </c>
      <c r="B31" s="12" t="s">
        <v>12</v>
      </c>
      <c r="C31" s="12" t="s">
        <v>13</v>
      </c>
      <c r="D31" s="17" t="s">
        <v>74</v>
      </c>
      <c r="E31" s="33">
        <v>4</v>
      </c>
      <c r="F31" s="12" t="s">
        <v>15</v>
      </c>
      <c r="G31" s="12" t="s">
        <v>75</v>
      </c>
      <c r="H31" s="15" t="s">
        <v>76</v>
      </c>
      <c r="I31" s="12"/>
      <c r="J31" s="12" t="s">
        <v>49</v>
      </c>
      <c r="K31" s="15" t="s">
        <v>77</v>
      </c>
      <c r="L31" s="43" t="s">
        <v>116</v>
      </c>
      <c r="M31" s="36">
        <v>0</v>
      </c>
      <c r="N31" s="39">
        <f t="shared" si="1"/>
        <v>0</v>
      </c>
      <c r="O31" s="40"/>
      <c r="P31" s="40"/>
      <c r="Q31" s="63"/>
    </row>
    <row r="32" spans="1:17" ht="30" x14ac:dyDescent="0.25">
      <c r="A32" s="60">
        <v>25</v>
      </c>
      <c r="B32" s="12" t="s">
        <v>12</v>
      </c>
      <c r="C32" s="12" t="s">
        <v>13</v>
      </c>
      <c r="D32" s="17" t="s">
        <v>14</v>
      </c>
      <c r="E32" s="33">
        <v>15</v>
      </c>
      <c r="F32" s="12" t="s">
        <v>15</v>
      </c>
      <c r="G32" s="12" t="s">
        <v>78</v>
      </c>
      <c r="H32" s="15" t="s">
        <v>79</v>
      </c>
      <c r="I32" s="12"/>
      <c r="J32" s="12" t="s">
        <v>49</v>
      </c>
      <c r="K32" s="15" t="s">
        <v>80</v>
      </c>
      <c r="L32" s="43" t="s">
        <v>117</v>
      </c>
      <c r="M32" s="36">
        <v>0</v>
      </c>
      <c r="N32" s="39">
        <f t="shared" si="1"/>
        <v>0</v>
      </c>
      <c r="O32" s="40"/>
      <c r="P32" s="40"/>
      <c r="Q32" s="63"/>
    </row>
    <row r="33" spans="1:17" ht="30" x14ac:dyDescent="0.25">
      <c r="A33" s="60">
        <v>26</v>
      </c>
      <c r="B33" s="12" t="s">
        <v>12</v>
      </c>
      <c r="C33" s="12" t="s">
        <v>35</v>
      </c>
      <c r="D33" s="17" t="s">
        <v>81</v>
      </c>
      <c r="E33" s="33" t="s">
        <v>82</v>
      </c>
      <c r="F33" s="12" t="s">
        <v>15</v>
      </c>
      <c r="G33" s="12" t="s">
        <v>83</v>
      </c>
      <c r="H33" s="15">
        <v>2</v>
      </c>
      <c r="I33" s="12"/>
      <c r="J33" s="12" t="s">
        <v>49</v>
      </c>
      <c r="K33" s="15" t="s">
        <v>84</v>
      </c>
      <c r="L33" s="43" t="s">
        <v>153</v>
      </c>
      <c r="M33" s="36">
        <v>0</v>
      </c>
      <c r="N33" s="39">
        <f t="shared" si="1"/>
        <v>0</v>
      </c>
      <c r="O33" s="40"/>
      <c r="P33" s="40"/>
      <c r="Q33" s="63"/>
    </row>
    <row r="34" spans="1:17" ht="15.75" x14ac:dyDescent="0.25">
      <c r="A34" s="60">
        <v>27</v>
      </c>
      <c r="B34" s="44" t="s">
        <v>12</v>
      </c>
      <c r="C34" s="44" t="s">
        <v>13</v>
      </c>
      <c r="D34" s="45" t="s">
        <v>90</v>
      </c>
      <c r="E34" s="46">
        <v>20.2</v>
      </c>
      <c r="F34" s="44" t="s">
        <v>15</v>
      </c>
      <c r="G34" s="44" t="s">
        <v>91</v>
      </c>
      <c r="H34" s="46"/>
      <c r="I34" s="44"/>
      <c r="J34" s="44" t="s">
        <v>27</v>
      </c>
      <c r="K34" s="46" t="s">
        <v>28</v>
      </c>
      <c r="L34" s="43"/>
      <c r="M34" s="36">
        <v>0</v>
      </c>
      <c r="N34" s="39">
        <f t="shared" si="1"/>
        <v>0</v>
      </c>
      <c r="O34" s="40"/>
      <c r="P34" s="40"/>
      <c r="Q34" s="63"/>
    </row>
    <row r="35" spans="1:17" ht="15.75" x14ac:dyDescent="0.25">
      <c r="A35" s="60">
        <v>28</v>
      </c>
      <c r="B35" s="12" t="s">
        <v>12</v>
      </c>
      <c r="C35" s="12" t="s">
        <v>13</v>
      </c>
      <c r="D35" s="17" t="s">
        <v>86</v>
      </c>
      <c r="E35" s="33">
        <v>101</v>
      </c>
      <c r="F35" s="12" t="s">
        <v>15</v>
      </c>
      <c r="G35" s="12" t="s">
        <v>88</v>
      </c>
      <c r="H35" s="15">
        <v>5</v>
      </c>
      <c r="I35" s="12"/>
      <c r="J35" s="12" t="s">
        <v>87</v>
      </c>
      <c r="K35" s="15" t="s">
        <v>89</v>
      </c>
      <c r="L35" s="43"/>
      <c r="M35" s="36">
        <v>0</v>
      </c>
      <c r="N35" s="39">
        <f t="shared" si="1"/>
        <v>0</v>
      </c>
      <c r="O35" s="40"/>
      <c r="P35" s="40"/>
      <c r="Q35" s="63"/>
    </row>
    <row r="36" spans="1:17" ht="15" customHeight="1" x14ac:dyDescent="0.35">
      <c r="A36" s="64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8">
        <f>SUM(M8:M35)</f>
        <v>0</v>
      </c>
      <c r="N36" s="48">
        <f>SUM(N8:N35)</f>
        <v>0</v>
      </c>
      <c r="O36" s="49"/>
      <c r="P36" s="49"/>
      <c r="Q36" s="65"/>
    </row>
    <row r="37" spans="1:17" ht="23.25" x14ac:dyDescent="0.35">
      <c r="A37" s="99" t="s">
        <v>145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1"/>
    </row>
    <row r="38" spans="1:17" ht="45" x14ac:dyDescent="0.25">
      <c r="A38" s="87">
        <v>1</v>
      </c>
      <c r="B38" s="50" t="s">
        <v>12</v>
      </c>
      <c r="C38" s="41" t="s">
        <v>122</v>
      </c>
      <c r="D38" s="50"/>
      <c r="E38" s="51">
        <v>15</v>
      </c>
      <c r="F38" s="50" t="s">
        <v>15</v>
      </c>
      <c r="G38" s="41" t="s">
        <v>94</v>
      </c>
      <c r="H38" s="51"/>
      <c r="I38" s="50"/>
      <c r="J38" s="41" t="s">
        <v>94</v>
      </c>
      <c r="K38" s="50"/>
      <c r="L38" s="50"/>
      <c r="M38" s="52">
        <v>0</v>
      </c>
      <c r="N38" s="52">
        <f>7*M38</f>
        <v>0</v>
      </c>
      <c r="O38" s="52">
        <v>0</v>
      </c>
      <c r="P38" s="52">
        <f>1*O38</f>
        <v>0</v>
      </c>
      <c r="Q38" s="61"/>
    </row>
    <row r="39" spans="1:17" ht="30" x14ac:dyDescent="0.25">
      <c r="A39" s="87">
        <v>2</v>
      </c>
      <c r="B39" s="50" t="s">
        <v>12</v>
      </c>
      <c r="C39" s="41" t="s">
        <v>138</v>
      </c>
      <c r="D39" s="50" t="s">
        <v>139</v>
      </c>
      <c r="E39" s="51">
        <v>25</v>
      </c>
      <c r="F39" s="50" t="s">
        <v>15</v>
      </c>
      <c r="G39" s="41" t="s">
        <v>140</v>
      </c>
      <c r="H39" s="51"/>
      <c r="I39" s="50"/>
      <c r="J39" s="41" t="s">
        <v>95</v>
      </c>
      <c r="K39" s="50"/>
      <c r="L39" s="50" t="s">
        <v>161</v>
      </c>
      <c r="M39" s="52">
        <v>0</v>
      </c>
      <c r="N39" s="52">
        <f t="shared" ref="N39:N43" si="2">7*M39</f>
        <v>0</v>
      </c>
      <c r="O39" s="52">
        <v>0</v>
      </c>
      <c r="P39" s="52">
        <f t="shared" ref="P39:P43" si="3">1*O39</f>
        <v>0</v>
      </c>
      <c r="Q39" s="61"/>
    </row>
    <row r="40" spans="1:17" ht="30" x14ac:dyDescent="0.25">
      <c r="A40" s="87">
        <v>3</v>
      </c>
      <c r="B40" s="50" t="s">
        <v>12</v>
      </c>
      <c r="C40" s="41" t="s">
        <v>118</v>
      </c>
      <c r="D40" s="50" t="s">
        <v>119</v>
      </c>
      <c r="E40" s="51">
        <v>170</v>
      </c>
      <c r="F40" s="50" t="s">
        <v>15</v>
      </c>
      <c r="G40" s="41" t="s">
        <v>97</v>
      </c>
      <c r="H40" s="51">
        <v>2</v>
      </c>
      <c r="I40" s="50"/>
      <c r="J40" s="41" t="s">
        <v>177</v>
      </c>
      <c r="K40" s="50"/>
      <c r="L40" s="41" t="s">
        <v>158</v>
      </c>
      <c r="M40" s="52">
        <v>0</v>
      </c>
      <c r="N40" s="52">
        <f t="shared" si="2"/>
        <v>0</v>
      </c>
      <c r="O40" s="52">
        <v>0</v>
      </c>
      <c r="P40" s="52">
        <f t="shared" si="3"/>
        <v>0</v>
      </c>
      <c r="Q40" s="61"/>
    </row>
    <row r="41" spans="1:17" ht="30" x14ac:dyDescent="0.25">
      <c r="A41" s="87">
        <v>4</v>
      </c>
      <c r="B41" s="50" t="s">
        <v>12</v>
      </c>
      <c r="C41" s="41" t="s">
        <v>118</v>
      </c>
      <c r="D41" s="50" t="s">
        <v>119</v>
      </c>
      <c r="E41" s="51">
        <v>170</v>
      </c>
      <c r="F41" s="50" t="s">
        <v>15</v>
      </c>
      <c r="G41" s="41" t="s">
        <v>97</v>
      </c>
      <c r="H41" s="51">
        <v>2</v>
      </c>
      <c r="I41" s="50"/>
      <c r="J41" s="41" t="s">
        <v>177</v>
      </c>
      <c r="K41" s="50"/>
      <c r="L41" s="41" t="s">
        <v>158</v>
      </c>
      <c r="M41" s="52">
        <v>0</v>
      </c>
      <c r="N41" s="52">
        <f t="shared" si="2"/>
        <v>0</v>
      </c>
      <c r="O41" s="52">
        <v>0</v>
      </c>
      <c r="P41" s="52">
        <f t="shared" si="3"/>
        <v>0</v>
      </c>
      <c r="Q41" s="61"/>
    </row>
    <row r="42" spans="1:17" ht="30" x14ac:dyDescent="0.25">
      <c r="A42" s="88">
        <v>5</v>
      </c>
      <c r="B42" s="50" t="s">
        <v>12</v>
      </c>
      <c r="C42" s="16" t="s">
        <v>111</v>
      </c>
      <c r="D42" s="12" t="s">
        <v>112</v>
      </c>
      <c r="E42" s="15">
        <v>35</v>
      </c>
      <c r="F42" s="12" t="s">
        <v>15</v>
      </c>
      <c r="G42" s="16" t="s">
        <v>98</v>
      </c>
      <c r="H42" s="15"/>
      <c r="I42" s="12"/>
      <c r="J42" s="16" t="s">
        <v>179</v>
      </c>
      <c r="K42" s="12"/>
      <c r="L42" s="12" t="s">
        <v>160</v>
      </c>
      <c r="M42" s="52">
        <v>0</v>
      </c>
      <c r="N42" s="39">
        <f t="shared" si="2"/>
        <v>0</v>
      </c>
      <c r="O42" s="52">
        <v>0</v>
      </c>
      <c r="P42" s="52">
        <f t="shared" si="3"/>
        <v>0</v>
      </c>
      <c r="Q42" s="62"/>
    </row>
    <row r="43" spans="1:17" x14ac:dyDescent="0.25">
      <c r="A43" s="87">
        <v>6</v>
      </c>
      <c r="B43" s="50" t="s">
        <v>12</v>
      </c>
      <c r="C43" s="41"/>
      <c r="D43" s="50"/>
      <c r="E43" s="50"/>
      <c r="F43" s="50" t="s">
        <v>15</v>
      </c>
      <c r="G43" s="41" t="s">
        <v>96</v>
      </c>
      <c r="H43" s="51"/>
      <c r="I43" s="50"/>
      <c r="J43" s="41" t="s">
        <v>178</v>
      </c>
      <c r="K43" s="50"/>
      <c r="L43" s="50" t="s">
        <v>159</v>
      </c>
      <c r="M43" s="52">
        <v>0</v>
      </c>
      <c r="N43" s="52">
        <f t="shared" si="2"/>
        <v>0</v>
      </c>
      <c r="O43" s="52">
        <v>0</v>
      </c>
      <c r="P43" s="52">
        <f t="shared" si="3"/>
        <v>0</v>
      </c>
      <c r="Q43" s="61"/>
    </row>
    <row r="44" spans="1:17" x14ac:dyDescent="0.25">
      <c r="A44" s="66"/>
      <c r="B44" s="67"/>
      <c r="C44" s="67"/>
      <c r="D44" s="67"/>
      <c r="E44" s="68"/>
      <c r="F44" s="67"/>
      <c r="G44" s="67"/>
      <c r="H44" s="68"/>
      <c r="I44" s="67"/>
      <c r="J44" s="67"/>
      <c r="K44" s="67"/>
      <c r="L44" s="67"/>
      <c r="M44" s="69">
        <f>SUM(M38:M43)</f>
        <v>0</v>
      </c>
      <c r="N44" s="24">
        <f>SUM(N38:N43)</f>
        <v>0</v>
      </c>
      <c r="O44" s="69">
        <f>SUM(O38:O43)</f>
        <v>0</v>
      </c>
      <c r="P44" s="24">
        <f>SUM(P38:P43)</f>
        <v>0</v>
      </c>
      <c r="Q44" s="70"/>
    </row>
    <row r="45" spans="1:17" ht="23.25" x14ac:dyDescent="0.35">
      <c r="A45" s="102" t="s">
        <v>146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4"/>
    </row>
    <row r="46" spans="1:17" ht="30" x14ac:dyDescent="0.25">
      <c r="A46" s="89">
        <v>1</v>
      </c>
      <c r="B46" s="6" t="s">
        <v>12</v>
      </c>
      <c r="C46" s="6" t="s">
        <v>103</v>
      </c>
      <c r="D46" s="25" t="s">
        <v>104</v>
      </c>
      <c r="E46" s="25">
        <v>18</v>
      </c>
      <c r="F46" s="6" t="s">
        <v>15</v>
      </c>
      <c r="G46" s="7" t="s">
        <v>102</v>
      </c>
      <c r="H46" s="6"/>
      <c r="I46" s="6"/>
      <c r="J46" s="6" t="s">
        <v>105</v>
      </c>
      <c r="K46" s="6"/>
      <c r="L46" s="6" t="s">
        <v>100</v>
      </c>
      <c r="M46" s="26">
        <v>0</v>
      </c>
      <c r="N46" s="23">
        <f>1*M46</f>
        <v>0</v>
      </c>
      <c r="O46" s="22"/>
      <c r="P46" s="22"/>
      <c r="Q46" s="71"/>
    </row>
    <row r="47" spans="1:17" x14ac:dyDescent="0.25">
      <c r="A47" s="89">
        <v>2</v>
      </c>
      <c r="B47" s="6" t="s">
        <v>12</v>
      </c>
      <c r="C47" s="6"/>
      <c r="D47" s="6"/>
      <c r="E47" s="6">
        <v>20</v>
      </c>
      <c r="F47" s="6" t="s">
        <v>15</v>
      </c>
      <c r="G47" s="7" t="s">
        <v>106</v>
      </c>
      <c r="H47" s="6"/>
      <c r="I47" s="6"/>
      <c r="J47" s="6" t="s">
        <v>32</v>
      </c>
      <c r="K47" s="6"/>
      <c r="L47" s="6" t="s">
        <v>160</v>
      </c>
      <c r="M47" s="26">
        <v>0</v>
      </c>
      <c r="N47" s="23">
        <f t="shared" ref="N47:N58" si="4">1*M47</f>
        <v>0</v>
      </c>
      <c r="O47" s="22"/>
      <c r="P47" s="22"/>
      <c r="Q47" s="71"/>
    </row>
    <row r="48" spans="1:17" ht="30" x14ac:dyDescent="0.25">
      <c r="A48" s="89">
        <v>3</v>
      </c>
      <c r="B48" s="6" t="s">
        <v>12</v>
      </c>
      <c r="C48" s="6" t="s">
        <v>103</v>
      </c>
      <c r="D48" s="6" t="s">
        <v>109</v>
      </c>
      <c r="E48" s="6">
        <v>24</v>
      </c>
      <c r="F48" s="6" t="s">
        <v>15</v>
      </c>
      <c r="G48" s="7" t="s">
        <v>107</v>
      </c>
      <c r="H48" s="6"/>
      <c r="I48" s="6"/>
      <c r="J48" s="6" t="s">
        <v>174</v>
      </c>
      <c r="K48" s="6"/>
      <c r="L48" s="6" t="s">
        <v>168</v>
      </c>
      <c r="M48" s="26">
        <v>0</v>
      </c>
      <c r="N48" s="23">
        <f t="shared" si="4"/>
        <v>0</v>
      </c>
      <c r="O48" s="22"/>
      <c r="P48" s="22"/>
      <c r="Q48" s="71"/>
    </row>
    <row r="49" spans="1:17" ht="30" x14ac:dyDescent="0.25">
      <c r="A49" s="89">
        <v>4</v>
      </c>
      <c r="B49" s="6" t="s">
        <v>12</v>
      </c>
      <c r="C49" s="6" t="s">
        <v>103</v>
      </c>
      <c r="D49" s="6" t="s">
        <v>109</v>
      </c>
      <c r="E49" s="6">
        <v>24</v>
      </c>
      <c r="F49" s="6" t="s">
        <v>15</v>
      </c>
      <c r="G49" s="7" t="s">
        <v>108</v>
      </c>
      <c r="H49" s="6"/>
      <c r="I49" s="6"/>
      <c r="J49" s="6" t="s">
        <v>174</v>
      </c>
      <c r="K49" s="6"/>
      <c r="L49" s="6" t="s">
        <v>100</v>
      </c>
      <c r="M49" s="26">
        <v>0</v>
      </c>
      <c r="N49" s="23">
        <f t="shared" si="4"/>
        <v>0</v>
      </c>
      <c r="O49" s="22"/>
      <c r="P49" s="22"/>
      <c r="Q49" s="71"/>
    </row>
    <row r="50" spans="1:17" ht="30" x14ac:dyDescent="0.25">
      <c r="A50" s="89">
        <v>5</v>
      </c>
      <c r="B50" s="6" t="s">
        <v>12</v>
      </c>
      <c r="C50" s="6" t="s">
        <v>103</v>
      </c>
      <c r="D50" s="6" t="s">
        <v>113</v>
      </c>
      <c r="E50" s="6">
        <v>24</v>
      </c>
      <c r="F50" s="6" t="s">
        <v>15</v>
      </c>
      <c r="G50" s="7" t="s">
        <v>110</v>
      </c>
      <c r="H50" s="6"/>
      <c r="I50" s="6"/>
      <c r="J50" s="6" t="s">
        <v>174</v>
      </c>
      <c r="K50" s="6"/>
      <c r="L50" s="6" t="s">
        <v>169</v>
      </c>
      <c r="M50" s="26">
        <v>0</v>
      </c>
      <c r="N50" s="23">
        <f t="shared" si="4"/>
        <v>0</v>
      </c>
      <c r="O50" s="22"/>
      <c r="P50" s="22"/>
      <c r="Q50" s="71"/>
    </row>
    <row r="51" spans="1:17" ht="30" x14ac:dyDescent="0.25">
      <c r="A51" s="89">
        <v>6</v>
      </c>
      <c r="B51" s="6" t="s">
        <v>12</v>
      </c>
      <c r="C51" s="6"/>
      <c r="D51" s="6"/>
      <c r="E51" s="6">
        <v>24</v>
      </c>
      <c r="F51" s="6" t="s">
        <v>15</v>
      </c>
      <c r="G51" s="7" t="s">
        <v>125</v>
      </c>
      <c r="H51" s="6"/>
      <c r="I51" s="6"/>
      <c r="J51" s="6" t="s">
        <v>175</v>
      </c>
      <c r="K51" s="6"/>
      <c r="L51" s="6" t="s">
        <v>170</v>
      </c>
      <c r="M51" s="26">
        <v>0</v>
      </c>
      <c r="N51" s="23">
        <f t="shared" si="4"/>
        <v>0</v>
      </c>
      <c r="O51" s="22"/>
      <c r="P51" s="22"/>
      <c r="Q51" s="71"/>
    </row>
    <row r="52" spans="1:17" x14ac:dyDescent="0.25">
      <c r="A52" s="89">
        <v>7</v>
      </c>
      <c r="B52" s="6" t="s">
        <v>12</v>
      </c>
      <c r="C52" s="5"/>
      <c r="D52" s="5"/>
      <c r="E52" s="6"/>
      <c r="F52" s="6" t="s">
        <v>15</v>
      </c>
      <c r="G52" s="7" t="s">
        <v>124</v>
      </c>
      <c r="H52" s="6"/>
      <c r="I52" s="6"/>
      <c r="J52" s="6" t="s">
        <v>124</v>
      </c>
      <c r="K52" s="6"/>
      <c r="L52" s="6"/>
      <c r="M52" s="26">
        <v>0</v>
      </c>
      <c r="N52" s="23">
        <f t="shared" si="4"/>
        <v>0</v>
      </c>
      <c r="O52" s="22"/>
      <c r="P52" s="22"/>
      <c r="Q52" s="71"/>
    </row>
    <row r="53" spans="1:17" ht="30" x14ac:dyDescent="0.25">
      <c r="A53" s="89">
        <v>8</v>
      </c>
      <c r="B53" s="6" t="s">
        <v>12</v>
      </c>
      <c r="C53" s="5"/>
      <c r="D53" s="5" t="s">
        <v>133</v>
      </c>
      <c r="E53" s="6">
        <v>12</v>
      </c>
      <c r="F53" s="6" t="s">
        <v>15</v>
      </c>
      <c r="G53" s="7" t="s">
        <v>126</v>
      </c>
      <c r="H53" s="6"/>
      <c r="I53" s="6"/>
      <c r="J53" s="6" t="s">
        <v>49</v>
      </c>
      <c r="K53" s="6"/>
      <c r="L53" s="6" t="s">
        <v>171</v>
      </c>
      <c r="M53" s="26">
        <v>0</v>
      </c>
      <c r="N53" s="23">
        <f t="shared" si="4"/>
        <v>0</v>
      </c>
      <c r="O53" s="22"/>
      <c r="P53" s="22"/>
      <c r="Q53" s="71"/>
    </row>
    <row r="54" spans="1:17" ht="30" x14ac:dyDescent="0.25">
      <c r="A54" s="89">
        <v>9</v>
      </c>
      <c r="B54" s="6" t="s">
        <v>12</v>
      </c>
      <c r="C54" s="5"/>
      <c r="D54" s="5" t="s">
        <v>134</v>
      </c>
      <c r="E54" s="6">
        <v>24</v>
      </c>
      <c r="F54" s="6" t="s">
        <v>15</v>
      </c>
      <c r="G54" s="7" t="s">
        <v>127</v>
      </c>
      <c r="H54" s="6"/>
      <c r="I54" s="6"/>
      <c r="J54" s="6" t="s">
        <v>49</v>
      </c>
      <c r="K54" s="6"/>
      <c r="L54" s="6" t="s">
        <v>172</v>
      </c>
      <c r="M54" s="26">
        <v>0</v>
      </c>
      <c r="N54" s="23">
        <f t="shared" si="4"/>
        <v>0</v>
      </c>
      <c r="O54" s="22"/>
      <c r="P54" s="22"/>
      <c r="Q54" s="71"/>
    </row>
    <row r="55" spans="1:17" ht="30" x14ac:dyDescent="0.25">
      <c r="A55" s="89">
        <v>10</v>
      </c>
      <c r="B55" s="6" t="s">
        <v>12</v>
      </c>
      <c r="C55" s="5"/>
      <c r="D55" s="5" t="s">
        <v>135</v>
      </c>
      <c r="E55" s="6">
        <v>21</v>
      </c>
      <c r="F55" s="6" t="s">
        <v>15</v>
      </c>
      <c r="G55" s="7" t="s">
        <v>176</v>
      </c>
      <c r="H55" s="6"/>
      <c r="I55" s="6"/>
      <c r="J55" s="6" t="s">
        <v>49</v>
      </c>
      <c r="K55" s="6"/>
      <c r="L55" s="6" t="s">
        <v>173</v>
      </c>
      <c r="M55" s="26">
        <v>0</v>
      </c>
      <c r="N55" s="23">
        <f t="shared" si="4"/>
        <v>0</v>
      </c>
      <c r="O55" s="22"/>
      <c r="P55" s="22"/>
      <c r="Q55" s="71"/>
    </row>
    <row r="56" spans="1:17" ht="30" x14ac:dyDescent="0.25">
      <c r="A56" s="89">
        <v>11</v>
      </c>
      <c r="B56" s="6" t="s">
        <v>12</v>
      </c>
      <c r="C56" s="5" t="s">
        <v>103</v>
      </c>
      <c r="D56" s="5"/>
      <c r="E56" s="6">
        <v>20</v>
      </c>
      <c r="F56" s="6" t="s">
        <v>15</v>
      </c>
      <c r="G56" s="7" t="s">
        <v>128</v>
      </c>
      <c r="H56" s="6"/>
      <c r="I56" s="6"/>
      <c r="J56" s="6" t="s">
        <v>137</v>
      </c>
      <c r="K56" s="6"/>
      <c r="L56" s="6" t="s">
        <v>100</v>
      </c>
      <c r="M56" s="26">
        <v>0</v>
      </c>
      <c r="N56" s="23">
        <f t="shared" si="4"/>
        <v>0</v>
      </c>
      <c r="O56" s="22"/>
      <c r="P56" s="22"/>
      <c r="Q56" s="71"/>
    </row>
    <row r="57" spans="1:17" ht="30" x14ac:dyDescent="0.25">
      <c r="A57" s="89">
        <v>12</v>
      </c>
      <c r="B57" s="6" t="s">
        <v>12</v>
      </c>
      <c r="C57" s="5" t="s">
        <v>103</v>
      </c>
      <c r="D57" s="8" t="s">
        <v>167</v>
      </c>
      <c r="E57" s="5">
        <v>12</v>
      </c>
      <c r="F57" s="6" t="s">
        <v>15</v>
      </c>
      <c r="G57" s="7" t="s">
        <v>129</v>
      </c>
      <c r="H57" s="6"/>
      <c r="I57" s="6"/>
      <c r="J57" s="6" t="s">
        <v>49</v>
      </c>
      <c r="K57" s="6"/>
      <c r="L57" s="6" t="s">
        <v>100</v>
      </c>
      <c r="M57" s="26">
        <v>0</v>
      </c>
      <c r="N57" s="23">
        <f t="shared" si="4"/>
        <v>0</v>
      </c>
      <c r="O57" s="22"/>
      <c r="P57" s="22"/>
      <c r="Q57" s="71"/>
    </row>
    <row r="58" spans="1:17" ht="45" x14ac:dyDescent="0.25">
      <c r="A58" s="89">
        <v>13</v>
      </c>
      <c r="B58" s="6" t="s">
        <v>12</v>
      </c>
      <c r="C58" s="5" t="s">
        <v>103</v>
      </c>
      <c r="D58" s="5" t="s">
        <v>136</v>
      </c>
      <c r="E58" s="5">
        <v>18</v>
      </c>
      <c r="F58" s="6" t="s">
        <v>15</v>
      </c>
      <c r="G58" s="7" t="s">
        <v>130</v>
      </c>
      <c r="H58" s="6"/>
      <c r="I58" s="6"/>
      <c r="J58" s="6" t="s">
        <v>49</v>
      </c>
      <c r="K58" s="6"/>
      <c r="L58" s="6" t="s">
        <v>100</v>
      </c>
      <c r="M58" s="26">
        <v>0</v>
      </c>
      <c r="N58" s="23">
        <f t="shared" si="4"/>
        <v>0</v>
      </c>
      <c r="O58" s="22"/>
      <c r="P58" s="22"/>
      <c r="Q58" s="71"/>
    </row>
    <row r="59" spans="1:17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4">
        <f>SUM(M46:M58)</f>
        <v>0</v>
      </c>
      <c r="N59" s="27">
        <f>SUM(N46:N58)</f>
        <v>0</v>
      </c>
      <c r="O59" s="75"/>
      <c r="P59" s="75"/>
      <c r="Q59" s="76"/>
    </row>
    <row r="60" spans="1:17" ht="49.5" customHeight="1" x14ac:dyDescent="0.25">
      <c r="A60" s="77"/>
      <c r="B60" s="29"/>
      <c r="C60" s="28"/>
      <c r="D60" s="28"/>
      <c r="E60" s="28"/>
      <c r="F60" s="28"/>
      <c r="G60" s="28"/>
      <c r="H60" s="28"/>
      <c r="I60" s="28"/>
      <c r="J60" s="29" t="s">
        <v>164</v>
      </c>
      <c r="K60" s="28"/>
      <c r="L60" s="30">
        <f>N36+N44+P44+N59</f>
        <v>0</v>
      </c>
      <c r="M60" s="54"/>
      <c r="N60" s="53"/>
      <c r="O60" s="53"/>
      <c r="P60" s="53"/>
      <c r="Q60" s="78"/>
    </row>
    <row r="61" spans="1:17" ht="49.5" customHeight="1" x14ac:dyDescent="0.25">
      <c r="A61" s="77"/>
      <c r="B61" s="29"/>
      <c r="C61" s="28"/>
      <c r="D61" s="28"/>
      <c r="E61" s="28"/>
      <c r="F61" s="28"/>
      <c r="G61" s="28"/>
      <c r="H61" s="28"/>
      <c r="I61" s="28"/>
      <c r="J61" s="29" t="s">
        <v>154</v>
      </c>
      <c r="K61" s="28"/>
      <c r="L61" s="30">
        <f>L60+0.3*L60</f>
        <v>0</v>
      </c>
      <c r="M61" s="54"/>
      <c r="N61" s="53"/>
      <c r="O61" s="53"/>
      <c r="P61" s="53"/>
      <c r="Q61" s="78"/>
    </row>
    <row r="62" spans="1:17" x14ac:dyDescent="0.25">
      <c r="A62" s="79"/>
      <c r="B62" s="80" t="s">
        <v>162</v>
      </c>
      <c r="C62" s="80"/>
      <c r="D62" s="80"/>
      <c r="E62" s="81"/>
      <c r="F62" s="80"/>
      <c r="G62" s="80"/>
      <c r="H62" s="81"/>
      <c r="I62" s="80"/>
      <c r="J62" s="80"/>
      <c r="K62" s="80"/>
      <c r="L62" s="80"/>
      <c r="M62" s="80"/>
      <c r="N62" s="80"/>
      <c r="O62" s="80"/>
      <c r="P62" s="80"/>
      <c r="Q62" s="82"/>
    </row>
    <row r="63" spans="1:17" x14ac:dyDescent="0.25">
      <c r="A63" s="79"/>
      <c r="B63" s="80" t="s">
        <v>163</v>
      </c>
      <c r="C63" s="80"/>
      <c r="D63" s="80"/>
      <c r="E63" s="81"/>
      <c r="F63" s="80"/>
      <c r="G63" s="80"/>
      <c r="H63" s="81"/>
      <c r="I63" s="80"/>
      <c r="J63" s="80"/>
      <c r="K63" s="80"/>
      <c r="L63" s="80"/>
      <c r="M63" s="80"/>
      <c r="N63" s="80"/>
      <c r="O63" s="80"/>
      <c r="P63" s="80"/>
      <c r="Q63" s="82"/>
    </row>
    <row r="64" spans="1:17" ht="15.75" thickBot="1" x14ac:dyDescent="0.3">
      <c r="A64" s="83"/>
      <c r="B64" s="84"/>
      <c r="C64" s="84"/>
      <c r="D64" s="84"/>
      <c r="E64" s="85"/>
      <c r="F64" s="84"/>
      <c r="G64" s="84"/>
      <c r="H64" s="85"/>
      <c r="I64" s="84"/>
      <c r="J64" s="84"/>
      <c r="K64" s="84"/>
      <c r="L64" s="84"/>
      <c r="M64" s="84"/>
      <c r="N64" s="84"/>
      <c r="O64" s="84"/>
      <c r="P64" s="84"/>
      <c r="Q64" s="86"/>
    </row>
  </sheetData>
  <mergeCells count="11">
    <mergeCell ref="A2:Q2"/>
    <mergeCell ref="A3:Q3"/>
    <mergeCell ref="A4:Q4"/>
    <mergeCell ref="A37:Q37"/>
    <mergeCell ref="A45:Q45"/>
    <mergeCell ref="B5:B6"/>
    <mergeCell ref="A5:A6"/>
    <mergeCell ref="F5:K5"/>
    <mergeCell ref="E5:E6"/>
    <mergeCell ref="D5:D6"/>
    <mergeCell ref="C5:C6"/>
  </mergeCells>
  <pageMargins left="0.7" right="0.7" top="0.75" bottom="0.75" header="0.3" footer="0.3"/>
  <pageSetup paperSize="8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szacunkowa wartość zamówienia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2024-09-26T06:43:53Z</dcterms:modified>
</cp:coreProperties>
</file>