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LK061073\Desktop\Druki 2022-2023\postepowanie\"/>
    </mc:Choice>
  </mc:AlternateContent>
  <bookViews>
    <workbookView xWindow="0" yWindow="0" windowWidth="21570" windowHeight="8145"/>
  </bookViews>
  <sheets>
    <sheet name="Arkusz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2" i="2" l="1"/>
  <c r="K42" i="2" s="1"/>
  <c r="L42" i="2" l="1"/>
  <c r="M42" i="2" s="1"/>
  <c r="I41" i="2"/>
  <c r="K41" i="2" s="1"/>
  <c r="I43" i="2"/>
  <c r="K43" i="2" s="1"/>
  <c r="L43" i="2" l="1"/>
  <c r="M43" i="2" s="1"/>
  <c r="L41" i="2"/>
  <c r="M41" i="2" s="1"/>
  <c r="I6" i="2" l="1"/>
  <c r="K6" i="2" s="1"/>
  <c r="L6" i="2" s="1"/>
  <c r="I7" i="2"/>
  <c r="K7" i="2" s="1"/>
  <c r="I8" i="2"/>
  <c r="K8" i="2" s="1"/>
  <c r="I9" i="2"/>
  <c r="K9" i="2" s="1"/>
  <c r="I10" i="2"/>
  <c r="K10" i="2" s="1"/>
  <c r="I11" i="2"/>
  <c r="K11" i="2" s="1"/>
  <c r="I12" i="2"/>
  <c r="K12" i="2" s="1"/>
  <c r="L12" i="2" s="1"/>
  <c r="M12" i="2" s="1"/>
  <c r="I13" i="2"/>
  <c r="K13" i="2" s="1"/>
  <c r="I14" i="2"/>
  <c r="K14" i="2" s="1"/>
  <c r="I15" i="2"/>
  <c r="K15" i="2" s="1"/>
  <c r="I16" i="2"/>
  <c r="K16" i="2" s="1"/>
  <c r="L16" i="2" s="1"/>
  <c r="M16" i="2" s="1"/>
  <c r="I17" i="2"/>
  <c r="K17" i="2" s="1"/>
  <c r="I18" i="2"/>
  <c r="K18" i="2" s="1"/>
  <c r="I19" i="2"/>
  <c r="K19" i="2" s="1"/>
  <c r="I20" i="2"/>
  <c r="K20" i="2" s="1"/>
  <c r="L20" i="2" s="1"/>
  <c r="M20" i="2" s="1"/>
  <c r="I21" i="2"/>
  <c r="K21" i="2" s="1"/>
  <c r="I22" i="2"/>
  <c r="K22" i="2" s="1"/>
  <c r="I23" i="2"/>
  <c r="K23" i="2" s="1"/>
  <c r="I24" i="2"/>
  <c r="K24" i="2" s="1"/>
  <c r="L24" i="2" s="1"/>
  <c r="M24" i="2" s="1"/>
  <c r="I25" i="2"/>
  <c r="K25" i="2" s="1"/>
  <c r="I26" i="2"/>
  <c r="K26" i="2" s="1"/>
  <c r="I27" i="2"/>
  <c r="K27" i="2" s="1"/>
  <c r="I28" i="2"/>
  <c r="K28" i="2" s="1"/>
  <c r="L28" i="2" s="1"/>
  <c r="M28" i="2" s="1"/>
  <c r="I29" i="2"/>
  <c r="K29" i="2" s="1"/>
  <c r="I30" i="2"/>
  <c r="K30" i="2" s="1"/>
  <c r="I31" i="2"/>
  <c r="K31" i="2" s="1"/>
  <c r="I32" i="2"/>
  <c r="K32" i="2" s="1"/>
  <c r="L32" i="2" s="1"/>
  <c r="M32" i="2" s="1"/>
  <c r="I33" i="2"/>
  <c r="K33" i="2" s="1"/>
  <c r="I34" i="2"/>
  <c r="K34" i="2" s="1"/>
  <c r="I35" i="2"/>
  <c r="K35" i="2" s="1"/>
  <c r="L35" i="2" s="1"/>
  <c r="M35" i="2" s="1"/>
  <c r="I36" i="2"/>
  <c r="K36" i="2" s="1"/>
  <c r="I37" i="2"/>
  <c r="K37" i="2" s="1"/>
  <c r="I38" i="2"/>
  <c r="K38" i="2" s="1"/>
  <c r="I39" i="2"/>
  <c r="K39" i="2" s="1"/>
  <c r="L39" i="2" s="1"/>
  <c r="M39" i="2" s="1"/>
  <c r="I40" i="2"/>
  <c r="K40" i="2" s="1"/>
  <c r="I5" i="2"/>
  <c r="K5" i="2" s="1"/>
  <c r="L5" i="2" s="1"/>
  <c r="M5" i="2" s="1"/>
  <c r="L40" i="2" l="1"/>
  <c r="M40" i="2" s="1"/>
  <c r="L33" i="2"/>
  <c r="M33" i="2" s="1"/>
  <c r="L25" i="2"/>
  <c r="M25" i="2" s="1"/>
  <c r="L17" i="2"/>
  <c r="M17" i="2" s="1"/>
  <c r="L9" i="2"/>
  <c r="M9" i="2" s="1"/>
  <c r="L38" i="2"/>
  <c r="M38" i="2" s="1"/>
  <c r="L31" i="2"/>
  <c r="M31" i="2"/>
  <c r="L27" i="2"/>
  <c r="M27" i="2" s="1"/>
  <c r="L23" i="2"/>
  <c r="M23" i="2" s="1"/>
  <c r="L19" i="2"/>
  <c r="M19" i="2" s="1"/>
  <c r="L15" i="2"/>
  <c r="M15" i="2" s="1"/>
  <c r="L11" i="2"/>
  <c r="M11" i="2" s="1"/>
  <c r="L34" i="2"/>
  <c r="M34" i="2" s="1"/>
  <c r="L30" i="2"/>
  <c r="M30" i="2" s="1"/>
  <c r="L26" i="2"/>
  <c r="M26" i="2" s="1"/>
  <c r="L22" i="2"/>
  <c r="M22" i="2" s="1"/>
  <c r="L18" i="2"/>
  <c r="M18" i="2" s="1"/>
  <c r="L14" i="2"/>
  <c r="M14" i="2" s="1"/>
  <c r="L10" i="2"/>
  <c r="M10" i="2" s="1"/>
  <c r="L36" i="2"/>
  <c r="M36" i="2" s="1"/>
  <c r="L29" i="2"/>
  <c r="M29" i="2" s="1"/>
  <c r="L21" i="2"/>
  <c r="M21" i="2" s="1"/>
  <c r="L13" i="2"/>
  <c r="M13" i="2" s="1"/>
  <c r="L37" i="2"/>
  <c r="M37" i="2" s="1"/>
  <c r="K44" i="2"/>
  <c r="L8" i="2"/>
  <c r="M8" i="2" s="1"/>
  <c r="M6" i="2"/>
  <c r="L7" i="2"/>
  <c r="M7" i="2" s="1"/>
  <c r="M44" i="2" l="1"/>
  <c r="L44" i="2"/>
</calcChain>
</file>

<file path=xl/sharedStrings.xml><?xml version="1.0" encoding="utf-8"?>
<sst xmlns="http://schemas.openxmlformats.org/spreadsheetml/2006/main" count="215" uniqueCount="141">
  <si>
    <t>Lp.</t>
  </si>
  <si>
    <t>Nazwa druku</t>
  </si>
  <si>
    <t>Symbol druku</t>
  </si>
  <si>
    <t>J.m.</t>
  </si>
  <si>
    <t>Wartość netto</t>
  </si>
  <si>
    <t>Wartość brutto</t>
  </si>
  <si>
    <t>ISE Białystok</t>
  </si>
  <si>
    <t>ISE Hajnówka</t>
  </si>
  <si>
    <t>ks.</t>
  </si>
  <si>
    <t>bl.</t>
  </si>
  <si>
    <t>R-138</t>
  </si>
  <si>
    <t>A-439</t>
  </si>
  <si>
    <t>D-917</t>
  </si>
  <si>
    <t xml:space="preserve">R-142 </t>
  </si>
  <si>
    <t xml:space="preserve">R-146 </t>
  </si>
  <si>
    <t xml:space="preserve">R-305 </t>
  </si>
  <si>
    <t xml:space="preserve">D-831 </t>
  </si>
  <si>
    <t>E-1757</t>
  </si>
  <si>
    <t>E-1758</t>
  </si>
  <si>
    <t>D-972</t>
  </si>
  <si>
    <t>R-292</t>
  </si>
  <si>
    <t>R-306</t>
  </si>
  <si>
    <t>Instrukcja</t>
  </si>
  <si>
    <t>If-5 zał.2</t>
  </si>
  <si>
    <t>Ir-1 zał. 2</t>
  </si>
  <si>
    <t>Ir-1 zał. 1a</t>
  </si>
  <si>
    <t>Ir-1 zał.4</t>
  </si>
  <si>
    <t>Ie-5 zał. 5</t>
  </si>
  <si>
    <t xml:space="preserve">Ir-1 zał.7 </t>
  </si>
  <si>
    <t>Ir-1 zał. 5</t>
  </si>
  <si>
    <t>Id14 zał.4</t>
  </si>
  <si>
    <t>Cena jednostkowa netto (zł)</t>
  </si>
  <si>
    <t>If-5 zał.2a</t>
  </si>
  <si>
    <t>If-5 zał.1</t>
  </si>
  <si>
    <r>
      <rPr>
        <b/>
        <sz val="10"/>
        <color theme="1"/>
        <rFont val="Arial"/>
        <family val="2"/>
        <charset val="238"/>
      </rPr>
      <t>Raport dzienny pracy sprzętu.</t>
    </r>
    <r>
      <rPr>
        <sz val="10"/>
        <color theme="1"/>
        <rFont val="Arial"/>
        <family val="2"/>
        <charset val="238"/>
      </rPr>
      <t xml:space="preserve"> Bloczek oryginał/kopia Format A5 offset 70g/m2 1+0 100 kartek 50*2 (drobny sprzęt)</t>
    </r>
  </si>
  <si>
    <r>
      <rPr>
        <b/>
        <sz val="10"/>
        <color theme="1"/>
        <rFont val="Arial"/>
        <family val="2"/>
        <charset val="238"/>
      </rPr>
      <t>Dziennik telefoniczny.</t>
    </r>
    <r>
      <rPr>
        <sz val="10"/>
        <color theme="1"/>
        <rFont val="Arial"/>
        <family val="2"/>
        <charset val="238"/>
      </rPr>
      <t xml:space="preserve"> Format A4 okładka 200g/m2 1+0, 50 kartek offset 70g/m2 druk 1+1, strony ponumerowane +otwory do przesznurowania</t>
    </r>
  </si>
  <si>
    <r>
      <rPr>
        <b/>
        <sz val="10"/>
        <color theme="1"/>
        <rFont val="Arial"/>
        <family val="2"/>
        <charset val="238"/>
      </rPr>
      <t>Dziennik ruchu posterunku zapowiadawczego.</t>
    </r>
    <r>
      <rPr>
        <sz val="10"/>
        <color theme="1"/>
        <rFont val="Arial"/>
        <family val="2"/>
        <charset val="238"/>
      </rPr>
      <t xml:space="preserve"> Format A4 okładka 200g/m2 druk 1+0, 100 kartek offset 70g/m2 druk 1+1 kartki ponumerowane+ otwory do przesznurowania. </t>
    </r>
  </si>
  <si>
    <r>
      <rPr>
        <b/>
        <sz val="10"/>
        <rFont val="Arial"/>
        <family val="2"/>
        <charset val="238"/>
      </rPr>
      <t>Dziennik oględzin rozjazdu,skrzyżowania torów.</t>
    </r>
    <r>
      <rPr>
        <sz val="10"/>
        <rFont val="Arial"/>
        <family val="2"/>
        <charset val="238"/>
      </rPr>
      <t xml:space="preserve"> Format A4 okładka 200g/m2 druk 1+0 100 kartek offset 70 g/m2 druk 1+1 strony ponumerowane-95 kartek + otwory do przesznurowania</t>
    </r>
  </si>
  <si>
    <r>
      <rPr>
        <b/>
        <sz val="10"/>
        <color theme="1"/>
        <rFont val="Arial"/>
        <family val="2"/>
        <charset val="238"/>
      </rPr>
      <t>Książka kontroli baterii akumulatorów.</t>
    </r>
    <r>
      <rPr>
        <sz val="10"/>
        <color theme="1"/>
        <rFont val="Arial"/>
        <family val="2"/>
        <charset val="238"/>
      </rPr>
      <t xml:space="preserve"> Książka, format A5- offset 75g/m2 druk 1+1, 32 kartki, okładka 200g/m2 druk 1+0, brak numeracji</t>
    </r>
  </si>
  <si>
    <r>
      <rPr>
        <b/>
        <sz val="10"/>
        <color theme="1"/>
        <rFont val="Arial"/>
        <family val="2"/>
        <charset val="238"/>
      </rPr>
      <t>Książka kontroli urządzeń sterowania ruchem kolejowym.</t>
    </r>
    <r>
      <rPr>
        <sz val="10"/>
        <color theme="1"/>
        <rFont val="Arial"/>
        <family val="2"/>
        <charset val="238"/>
      </rPr>
      <t xml:space="preserve"> Książka- offset 75g/m2, 80 kartek, okładka 200g/m2 1+0, druk 1+0, kolejno ponumerowane strony +otwory do przesznurowania</t>
    </r>
  </si>
  <si>
    <r>
      <rPr>
        <b/>
        <sz val="10"/>
        <rFont val="Arial"/>
        <family val="2"/>
        <charset val="238"/>
      </rPr>
      <t>Książka kontroli stanu toru</t>
    </r>
    <r>
      <rPr>
        <sz val="10"/>
        <rFont val="Arial"/>
        <family val="2"/>
        <charset val="238"/>
      </rPr>
      <t>. Format A4 okładka 200g/m2 druk 1+0 50 kartek offset 70g/m2 druk 1+1</t>
    </r>
  </si>
  <si>
    <r>
      <rPr>
        <b/>
        <sz val="10"/>
        <rFont val="Arial"/>
        <family val="2"/>
        <charset val="238"/>
      </rPr>
      <t>Książka urządzeń elektrycznego ogrzewania rozjazdów</t>
    </r>
    <r>
      <rPr>
        <sz val="10"/>
        <rFont val="Arial"/>
        <family val="2"/>
        <charset val="238"/>
      </rPr>
      <t>. Format A4, okładka 200g/m2, druk 1+0, kartki offset 80g/m2 druk 1+1, 100 stron, strony ponumerowane</t>
    </r>
  </si>
  <si>
    <t>R-307</t>
  </si>
  <si>
    <t>Z-1548</t>
  </si>
  <si>
    <t>R-49</t>
  </si>
  <si>
    <r>
      <rPr>
        <b/>
        <sz val="10"/>
        <color theme="1"/>
        <rFont val="Arial"/>
        <family val="2"/>
        <charset val="238"/>
      </rPr>
      <t>Książka kontroli obwodów torowych stacji</t>
    </r>
    <r>
      <rPr>
        <sz val="10"/>
        <color theme="1"/>
        <rFont val="Arial"/>
        <family val="2"/>
        <charset val="238"/>
      </rPr>
      <t>. Format A4, okładka 200g/m2, 1+0, 30 kartek, druk 1+1</t>
    </r>
  </si>
  <si>
    <t>E-1751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</si>
  <si>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</si>
  <si>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</si>
  <si>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</si>
  <si>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</si>
  <si>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</si>
  <si>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</si>
  <si>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</si>
  <si>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</si>
  <si>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</si>
  <si>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</si>
  <si>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</si>
  <si>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16.</t>
  </si>
  <si>
    <t>18.</t>
  </si>
  <si>
    <t>19.</t>
  </si>
  <si>
    <t>20.</t>
  </si>
  <si>
    <r>
      <rPr>
        <b/>
        <sz val="10"/>
        <color theme="1"/>
        <rFont val="Arial"/>
        <family val="2"/>
        <charset val="238"/>
      </rPr>
      <t>Karta zapisu</t>
    </r>
    <r>
      <rPr>
        <sz val="10"/>
        <color theme="1"/>
        <rFont val="Arial"/>
        <family val="2"/>
        <charset val="238"/>
      </rPr>
      <t>. Bloczek oryginał+odpis. format A4 75g/m2, druk 1+1, 100 kartek</t>
    </r>
  </si>
  <si>
    <r>
      <rPr>
        <b/>
        <sz val="10"/>
        <color theme="1"/>
        <rFont val="Arial"/>
        <family val="2"/>
        <charset val="238"/>
      </rPr>
      <t>Książka przebiegów.</t>
    </r>
    <r>
      <rPr>
        <sz val="10"/>
        <color theme="1"/>
        <rFont val="Arial"/>
        <family val="2"/>
        <charset val="238"/>
      </rPr>
      <t xml:space="preserve"> Format A4 okładka 200g/m2 druk 1+0, 100 kartek offset 70g/m2 druk 1+1 strony ponumerowane + otwory do przesznurowania. </t>
    </r>
  </si>
  <si>
    <r>
      <rPr>
        <b/>
        <sz val="10"/>
        <color theme="1"/>
        <rFont val="Arial"/>
        <family val="2"/>
        <charset val="238"/>
      </rPr>
      <t>Druk RW. Wydanie do zużycia.</t>
    </r>
    <r>
      <rPr>
        <sz val="10"/>
        <color theme="1"/>
        <rFont val="Arial"/>
        <family val="2"/>
        <charset val="238"/>
      </rPr>
      <t xml:space="preserve"> Bloczek oryginał/kopia, samokopiujący 70g/m2, druk 1+0, 100 kartek, format A4</t>
    </r>
  </si>
  <si>
    <r>
      <rPr>
        <b/>
        <sz val="10"/>
        <color theme="1"/>
        <rFont val="Arial"/>
        <family val="2"/>
        <charset val="238"/>
      </rPr>
      <t xml:space="preserve">Druk RW. Wydanie do zużycia. </t>
    </r>
    <r>
      <rPr>
        <sz val="10"/>
        <color theme="1"/>
        <rFont val="Arial"/>
        <family val="2"/>
        <charset val="238"/>
      </rPr>
      <t>Bloczek oryginał/kopia, samokopiujący 70g/m2, druk 1+0, 100 kartek, format A5</t>
    </r>
  </si>
  <si>
    <t>15.</t>
  </si>
  <si>
    <t>17.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</si>
  <si>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</si>
  <si>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</si>
  <si>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</si>
  <si>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</si>
  <si>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</si>
  <si>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</si>
  <si>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</si>
  <si>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</si>
  <si>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</si>
  <si>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</si>
  <si>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</si>
  <si>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-</t>
  </si>
  <si>
    <t>Arkusz badania technicznego dla rozjazdów o promieniu R&lt;300 m (druk obustronny)</t>
  </si>
  <si>
    <t>Id-4</t>
  </si>
  <si>
    <t>Arkusz badania technicznego dla rozjazdu zwyczajnego (Rz) o promieniu R=300m ( druk obustronny)</t>
  </si>
  <si>
    <t>Arkusz uzupełniający badania technicznego (RZ…-500-1:14/1:12/1:9) (druk jednostronny)</t>
  </si>
  <si>
    <t>Arkusz badania technicznego dla rozjazdu krzyżowego podwójnego z iglicami wewnątrz granic czworoboku rozjazdu (druk obustronny)</t>
  </si>
  <si>
    <t>Arkusz badania technicznego dla rozjazdu zwyczajnego (Rz) o promieniu R=500m (druk obustronny)</t>
  </si>
  <si>
    <t>Arkusz uzupełniający badania technicznego (RZ…-300-1:9/1:9,403) (druk jednostronny)</t>
  </si>
  <si>
    <t>Arkusz uzupełniający badania technicznego (RZ…-190-1:9) (druk jednostronny)</t>
  </si>
  <si>
    <t>Im-1 zał.2</t>
  </si>
  <si>
    <t>ar.</t>
  </si>
  <si>
    <r>
      <rPr>
        <b/>
        <sz val="10"/>
        <color theme="1"/>
        <rFont val="Arial"/>
        <family val="2"/>
        <charset val="238"/>
      </rPr>
      <t xml:space="preserve">Rozkaz pisemny "S" </t>
    </r>
    <r>
      <rPr>
        <sz val="10"/>
        <color theme="1"/>
        <rFont val="Arial"/>
        <family val="2"/>
        <charset val="238"/>
      </rPr>
      <t>Format 115*240 offset 70g/m2 druk 1+0  100 kartek numeracja 7 cyfrowa (każdy bloczek z numerami niepowtarzalnymi) na dole wzdłuż pola druku pasek w kolorze czerwonym +otwory do przesznurowania</t>
    </r>
  </si>
  <si>
    <t>Razem:</t>
  </si>
  <si>
    <t>Im-1 zał. 7</t>
  </si>
  <si>
    <t>Ir-1 zał. 8</t>
  </si>
  <si>
    <t>Ie-12 zał.7</t>
  </si>
  <si>
    <t>Ir-1 zał. 3</t>
  </si>
  <si>
    <t>Indeks</t>
  </si>
  <si>
    <t>32.</t>
  </si>
  <si>
    <t>33.</t>
  </si>
  <si>
    <t>34.</t>
  </si>
  <si>
    <t>35.</t>
  </si>
  <si>
    <t>36.</t>
  </si>
  <si>
    <t>37.</t>
  </si>
  <si>
    <t>A-446</t>
  </si>
  <si>
    <t>D-803</t>
  </si>
  <si>
    <t>R-366</t>
  </si>
  <si>
    <t>ks</t>
  </si>
  <si>
    <t>Protokół awaryjny nr…</t>
  </si>
  <si>
    <t>Ie-13</t>
  </si>
  <si>
    <t>Karta próby hamulca</t>
  </si>
  <si>
    <t>WYKAZ POJAZDÓW KOLEJOWYCH W SKŁADZIE</t>
  </si>
  <si>
    <t>Itw-3</t>
  </si>
  <si>
    <t>38.</t>
  </si>
  <si>
    <r>
      <rPr>
        <b/>
        <sz val="10"/>
        <color theme="1"/>
        <rFont val="Arial"/>
        <family val="2"/>
        <charset val="238"/>
      </rPr>
      <t>Raport dzienny pracy sprzętu.</t>
    </r>
    <r>
      <rPr>
        <sz val="10"/>
        <color theme="1"/>
        <rFont val="Arial"/>
        <family val="2"/>
        <charset val="238"/>
      </rPr>
      <t xml:space="preserve"> Bloczek oryginał/kopia. Format A5 70g/m2 1+0 100 kartek 50*2 (drezyny)</t>
    </r>
    <r>
      <rPr>
        <sz val="10"/>
        <color rgb="FFFF000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(samokopiujące)</t>
    </r>
  </si>
  <si>
    <t>Ilość łącznie</t>
  </si>
  <si>
    <r>
      <rPr>
        <b/>
        <sz val="11"/>
        <color theme="1"/>
        <rFont val="Calibri"/>
        <family val="2"/>
        <charset val="238"/>
        <scheme val="minor"/>
      </rPr>
      <t>Kontrolka zajętości torów wjazdowych.</t>
    </r>
    <r>
      <rPr>
        <sz val="11"/>
        <color theme="1"/>
        <rFont val="Calibri"/>
        <family val="2"/>
        <charset val="238"/>
        <scheme val="minor"/>
      </rPr>
      <t xml:space="preserve"> Format A4 okładka 200g/m2 druk 1+0,  50 kartek, kartki offset 70g/m2 druk 1+1, kartki ponumerowane + otwory do przesznurowania</t>
    </r>
  </si>
  <si>
    <r>
      <rPr>
        <b/>
        <sz val="11"/>
        <color theme="1"/>
        <rFont val="Calibri"/>
        <family val="2"/>
        <charset val="238"/>
        <scheme val="minor"/>
      </rPr>
      <t>Rozkaz pisemny "O".</t>
    </r>
    <r>
      <rPr>
        <sz val="11"/>
        <color theme="1"/>
        <rFont val="Calibri"/>
        <family val="2"/>
        <charset val="238"/>
        <scheme val="minor"/>
      </rPr>
      <t xml:space="preserve"> Format 115x240mm. Bloczek-offset 70g/m2 druk 1+0 100 kartek, numeracja 6-cyfrowa (każdy bloczek z numerami niepowtarzającymi) na dole wzdłuż pola druku pasek w kolorze żółtym+otwory do przesznurowania</t>
    </r>
  </si>
  <si>
    <r>
      <rPr>
        <b/>
        <sz val="11"/>
        <color theme="1"/>
        <rFont val="Calibri"/>
        <family val="2"/>
        <charset val="238"/>
        <scheme val="minor"/>
      </rPr>
      <t xml:space="preserve">Rozkaz pisemny "N". </t>
    </r>
    <r>
      <rPr>
        <sz val="11"/>
        <color theme="1"/>
        <rFont val="Calibri"/>
        <family val="2"/>
        <charset val="238"/>
        <scheme val="minor"/>
      </rPr>
      <t>Format: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120x280.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Bloczek- offset 70/m2, druk 1+0 numerowany (numeracja 7 cyfrowa, każdy bloczek z numerami niepowtarzalnymi, na dole wzdłuż pola druku pasek w kolorze czerwonym u dołu strony) 100 kartek w bloczku</t>
    </r>
  </si>
  <si>
    <r>
      <rPr>
        <b/>
        <sz val="11"/>
        <color theme="1"/>
        <rFont val="Calibri"/>
        <family val="2"/>
        <charset val="238"/>
        <scheme val="minor"/>
      </rPr>
      <t>Książka kontroli dziennego rozchodu paliwa kotłowni</t>
    </r>
    <r>
      <rPr>
        <sz val="11"/>
        <color theme="1"/>
        <rFont val="Calibri"/>
        <family val="2"/>
        <charset val="238"/>
        <scheme val="minor"/>
      </rPr>
      <t>. Format A4, okładka 200g/m2, druk 1+0, 30 kartek, offset 75g/m2, druk 1+1</t>
    </r>
  </si>
  <si>
    <r>
      <rPr>
        <b/>
        <sz val="11"/>
        <color theme="1"/>
        <rFont val="Calibri"/>
        <family val="2"/>
        <charset val="238"/>
        <scheme val="minor"/>
      </rPr>
      <t>Dziennik pracy dróżnika przejazdowego</t>
    </r>
    <r>
      <rPr>
        <sz val="11"/>
        <color theme="1"/>
        <rFont val="Calibri"/>
        <family val="2"/>
        <charset val="238"/>
        <scheme val="minor"/>
      </rPr>
      <t>. Format A5, okładka 200g/m2, druk 1+0, 50 kartek, offset 75g/m2, druk 1+1</t>
    </r>
  </si>
  <si>
    <r>
      <t xml:space="preserve">Druk Pr+. Przyjęcie na magazyn. </t>
    </r>
    <r>
      <rPr>
        <sz val="11"/>
        <color theme="1"/>
        <rFont val="Calibri"/>
        <family val="2"/>
        <charset val="238"/>
        <scheme val="minor"/>
      </rPr>
      <t>Bloczek oryginał/kopia, samokopiujący 70 g/m2, druk 1+0, 100 kartek, format A5</t>
    </r>
  </si>
  <si>
    <t xml:space="preserve">Upoważnienie                                                                      Format druku dwustronny, strony upoważnienia zachowują kolejną numerację, format A7 po złożeniu. Wydane na podstawie &amp; 43 ust. 1 rozprządzenia Ministra Infrastruktury z dnia 11 stycznia 2021 r. w sprawie pracowników zatrudnionych na stanowiskach bezpośrednio związanych z prowadzeniem i bezpieczeństwem ruchu kolejowego oraz prowadzeniem pojazdów kolejowych (Dz. U.. poz. 101) </t>
  </si>
  <si>
    <t xml:space="preserve">zał. nr 8 do rozporządzenia </t>
  </si>
  <si>
    <t>szt.</t>
  </si>
  <si>
    <t>39.</t>
  </si>
  <si>
    <t>Książka obiektu budowlanego                                       Wzór książki podany został w Rozporządzeniu Ministra Infrastruktury z dnia 3 lipca 2003 r.                                 Zeszyt- offset 75 g/m2, okładka 200 g/m2, 74 kartki, format A4</t>
  </si>
  <si>
    <t xml:space="preserve">Id 7 zał. 3 </t>
  </si>
  <si>
    <t>Dziennik uszkodzeń urządzeń łączności                              Zeszyt- offset 75 g/m2, okładka 200 g/m2,48 kartek, format A4</t>
  </si>
  <si>
    <t xml:space="preserve">Książka obiektu budowlanego                                       Wzór książki podany został w Rozporządzeniu Ministra Infrastruktury z dnia 3 lipca 2003 r.                                 Zeszyt- offset 75 g/m2, 74 kartki, format A4, twarda okładka </t>
  </si>
  <si>
    <t>R-217</t>
  </si>
  <si>
    <t>H-3308</t>
  </si>
  <si>
    <t>Dziennik dyspozytora ruchu- Książka- offset 80 g/m2, 80 kartek w książce, okładka offset 200 g/m2, A4</t>
  </si>
  <si>
    <t xml:space="preserve">Książka doręczeń komputerowych wydruków rozkazów pisemnych ,,O". Format A4 Okładka- tektura bez koloru, druk dwustronny. </t>
  </si>
  <si>
    <t>Książka smarowania rozjazdów. Format A4, 26 stron, druk dwustronny, okładka kartonowa.</t>
  </si>
  <si>
    <t>Książa kontroli obchodów. Książka-offset 75 g/m2, okładka offset 200 g/m2, 72 kartki, numeracja stron na lewej i prawej kartce, format A5                                                          Id 7 zał. 3 (Załącznik do Uchwały nr 122/2015 zarządu PKP PLK S.A. z dnia 22.12.2015 r.)</t>
  </si>
  <si>
    <t>Druk PU.GLM1</t>
  </si>
  <si>
    <t>PU PB 50</t>
  </si>
  <si>
    <t>Iet-1 zał. 20</t>
  </si>
  <si>
    <t>Zał. Nr 1 do Oświadczenia o akceptacji zapisów SWZ- FORMULARZ OFERTOWY</t>
  </si>
  <si>
    <t>Wartość VAT (23 %)</t>
  </si>
  <si>
    <t>/ Zał. Nr 3 do Umowy- Wykaz asortymentowo-cenowy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</si>
</sst>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"/>
    </font>
    <font>
      <sz val="10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3" fillId="2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6" fillId="0" borderId="0" xfId="0" applyFont="1" applyBorder="1"/>
    <xf numFmtId="0" fontId="6" fillId="0" borderId="0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2" fontId="3" fillId="3" borderId="3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</cellXfs>
  <cellStyles count="1">
    <cellStyle name="Normalny" xfId="0" builtinId="0"/>
  </cellStyles>
  <dxfs count="3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2" formatCode="0.0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2" formatCode="0.0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2" formatCode="0.0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fill>
        <patternFill>
          <fgColor indexed="64"/>
          <bgColor rgb="FFFFFF0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font>
        <b val="0"/>
        <strike val="0"/>
        <outline val="0"/>
        <shadow val="0"/>
        <u val="none"/>
        <vertAlign val="baseline"/>
        <sz val="11"/>
        <name val="Arial"/>
        <scheme val="none"/>
      </font>
      <alignment horizontal="center" vertical="bottom" textRotation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bottom" textRotation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bottom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ela13" displayName="Tabela13" ref="A4:M43" headerRowCount="0" totalsRowShown="0" headerRowDxfId="31" dataDxfId="30" totalsRowDxfId="28" tableBorderDxfId="29" totalsRowBorderDxfId="27">
  <tableColumns count="13">
    <tableColumn id="1" name="Kolumna1" dataDxfId="26" totalsRowDxfId="25"/>
    <tableColumn id="2" name="Kolumna2" dataDxfId="24" totalsRowDxfId="23"/>
    <tableColumn id="10" name="Kolumna13" dataDxfId="22" totalsRowDxfId="21"/>
    <tableColumn id="3" name="Kolumna3" dataDxfId="20" totalsRowDxfId="19"/>
    <tableColumn id="13" name="Kolumna12" dataDxfId="18" totalsRowDxfId="17"/>
    <tableColumn id="4" name="Kolumna4" dataDxfId="16" totalsRowDxfId="15"/>
    <tableColumn id="12" name="Kolumna11" dataDxfId="14" totalsRowDxfId="13"/>
    <tableColumn id="11" name="Kolumna10" dataDxfId="12" totalsRowDxfId="11"/>
    <tableColumn id="5" name="Kolumna5" dataDxfId="10" totalsRowDxfId="9"/>
    <tableColumn id="6" name="Kolumna6" dataDxfId="8" totalsRowDxfId="7"/>
    <tableColumn id="7" name="Kolumna7" dataDxfId="6" totalsRowDxfId="5"/>
    <tableColumn id="8" name="Kolumna8" dataDxfId="4" totalsRowDxfId="3"/>
    <tableColumn id="9" name="Kolumna9" headerRowDxfId="2" dataDxfId="1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4"/>
  <sheetViews>
    <sheetView tabSelected="1" workbookViewId="0">
      <selection sqref="A1:M1"/>
    </sheetView>
  </sheetViews>
  <sheetFormatPr defaultRowHeight="15" x14ac:dyDescent="0.25"/>
  <cols>
    <col min="1" max="1" width="3.42578125" customWidth="1"/>
    <col min="2" max="2" width="53.5703125" customWidth="1"/>
    <col min="3" max="3" width="14.85546875" customWidth="1"/>
    <col min="4" max="4" width="8.28515625" customWidth="1"/>
    <col min="5" max="5" width="10.5703125" customWidth="1"/>
    <col min="6" max="6" width="4.5703125" customWidth="1"/>
    <col min="7" max="7" width="10.5703125" customWidth="1"/>
    <col min="8" max="8" width="10.85546875" customWidth="1"/>
    <col min="9" max="9" width="12.42578125" customWidth="1"/>
    <col min="10" max="10" width="9.5703125" customWidth="1"/>
    <col min="11" max="11" width="9.7109375" customWidth="1"/>
    <col min="12" max="12" width="9.28515625" customWidth="1"/>
    <col min="13" max="13" width="9.7109375" customWidth="1"/>
  </cols>
  <sheetData>
    <row r="1" spans="1:13" ht="21.75" customHeight="1" x14ac:dyDescent="0.25">
      <c r="A1" s="31" t="s">
        <v>138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13" ht="15" customHeight="1" x14ac:dyDescent="0.25">
      <c r="A2" s="30" t="s">
        <v>140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13" ht="23.2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3" ht="48" customHeight="1" x14ac:dyDescent="0.25">
      <c r="A4" s="10" t="s">
        <v>0</v>
      </c>
      <c r="B4" s="10" t="s">
        <v>1</v>
      </c>
      <c r="C4" s="10" t="s">
        <v>96</v>
      </c>
      <c r="D4" s="8" t="s">
        <v>2</v>
      </c>
      <c r="E4" s="8" t="s">
        <v>22</v>
      </c>
      <c r="F4" s="10" t="s">
        <v>3</v>
      </c>
      <c r="G4" s="8" t="s">
        <v>6</v>
      </c>
      <c r="H4" s="8" t="s">
        <v>7</v>
      </c>
      <c r="I4" s="10" t="s">
        <v>114</v>
      </c>
      <c r="J4" s="22" t="s">
        <v>31</v>
      </c>
      <c r="K4" s="8" t="s">
        <v>4</v>
      </c>
      <c r="L4" s="8" t="s">
        <v>139</v>
      </c>
      <c r="M4" s="8" t="s">
        <v>5</v>
      </c>
    </row>
    <row r="5" spans="1:13" ht="30" customHeight="1" x14ac:dyDescent="0.25">
      <c r="A5" s="2">
        <v>1</v>
      </c>
      <c r="B5" s="4" t="s">
        <v>62</v>
      </c>
      <c r="C5" s="4">
        <v>2721466015</v>
      </c>
      <c r="D5" s="2" t="s">
        <v>11</v>
      </c>
      <c r="E5" s="2" t="s">
        <v>33</v>
      </c>
      <c r="F5" s="2" t="s">
        <v>9</v>
      </c>
      <c r="G5" s="7">
        <v>100</v>
      </c>
      <c r="H5" s="7">
        <v>200</v>
      </c>
      <c r="I5" s="2">
        <f>SUM(G5+H5)</f>
        <v>300</v>
      </c>
      <c r="J5" s="23"/>
      <c r="K5" s="3">
        <f>SUM(I5*J5)</f>
        <v>0</v>
      </c>
      <c r="L5" s="3">
        <f>SUM(K5*0.23)</f>
        <v>0</v>
      </c>
      <c r="M5" s="3">
        <f>SUM(K5+L5)</f>
        <v>0</v>
      </c>
    </row>
    <row r="6" spans="1:13" ht="42.75" customHeight="1" x14ac:dyDescent="0.25">
      <c r="A6" s="2">
        <v>2</v>
      </c>
      <c r="B6" s="4" t="s">
        <v>113</v>
      </c>
      <c r="C6" s="4">
        <v>2722258113</v>
      </c>
      <c r="D6" s="2" t="s">
        <v>12</v>
      </c>
      <c r="E6" s="2" t="s">
        <v>32</v>
      </c>
      <c r="F6" s="2" t="s">
        <v>9</v>
      </c>
      <c r="G6" s="7">
        <v>100</v>
      </c>
      <c r="H6" s="7">
        <v>120</v>
      </c>
      <c r="I6" s="2">
        <f t="shared" ref="I6:I40" si="0">SUM(G6+H6)</f>
        <v>220</v>
      </c>
      <c r="J6" s="23"/>
      <c r="K6" s="3">
        <f t="shared" ref="K6:K40" si="1">SUM(I6*J6)</f>
        <v>0</v>
      </c>
      <c r="L6" s="3">
        <f t="shared" ref="L6:L40" si="2">SUM(K6*0.23)</f>
        <v>0</v>
      </c>
      <c r="M6" s="3">
        <f t="shared" ref="M6:M40" si="3">SUM(K6+L6)</f>
        <v>0</v>
      </c>
    </row>
    <row r="7" spans="1:13" ht="33" customHeight="1" x14ac:dyDescent="0.25">
      <c r="A7" s="2">
        <v>3</v>
      </c>
      <c r="B7" s="4" t="s">
        <v>34</v>
      </c>
      <c r="C7" s="4">
        <v>2722258113</v>
      </c>
      <c r="D7" s="2" t="s">
        <v>12</v>
      </c>
      <c r="E7" s="2" t="s">
        <v>23</v>
      </c>
      <c r="F7" s="2" t="s">
        <v>9</v>
      </c>
      <c r="G7" s="7">
        <v>0</v>
      </c>
      <c r="H7" s="7">
        <v>120</v>
      </c>
      <c r="I7" s="2">
        <f t="shared" si="0"/>
        <v>120</v>
      </c>
      <c r="J7" s="23"/>
      <c r="K7" s="3">
        <f t="shared" si="1"/>
        <v>0</v>
      </c>
      <c r="L7" s="3">
        <f t="shared" si="2"/>
        <v>0</v>
      </c>
      <c r="M7" s="3">
        <f t="shared" si="3"/>
        <v>0</v>
      </c>
    </row>
    <row r="8" spans="1:13" ht="34.5" customHeight="1" x14ac:dyDescent="0.25">
      <c r="A8" s="2" t="s">
        <v>47</v>
      </c>
      <c r="B8" s="4" t="s">
        <v>64</v>
      </c>
      <c r="C8" s="4">
        <v>2730056218</v>
      </c>
      <c r="D8" s="2" t="s">
        <v>79</v>
      </c>
      <c r="E8" s="2" t="s">
        <v>92</v>
      </c>
      <c r="F8" s="2" t="s">
        <v>9</v>
      </c>
      <c r="G8" s="7">
        <v>10</v>
      </c>
      <c r="H8" s="7">
        <v>0</v>
      </c>
      <c r="I8" s="2">
        <f t="shared" si="0"/>
        <v>10</v>
      </c>
      <c r="J8" s="23"/>
      <c r="K8" s="3">
        <f t="shared" si="1"/>
        <v>0</v>
      </c>
      <c r="L8" s="3">
        <f t="shared" si="2"/>
        <v>0</v>
      </c>
      <c r="M8" s="3">
        <f t="shared" si="3"/>
        <v>0</v>
      </c>
    </row>
    <row r="9" spans="1:13" ht="34.5" customHeight="1" x14ac:dyDescent="0.25">
      <c r="A9" s="6" t="s">
        <v>48</v>
      </c>
      <c r="B9" s="4" t="s">
        <v>65</v>
      </c>
      <c r="C9" s="4">
        <v>2769168015</v>
      </c>
      <c r="D9" s="6" t="s">
        <v>79</v>
      </c>
      <c r="E9" s="2" t="s">
        <v>92</v>
      </c>
      <c r="F9" s="2" t="s">
        <v>9</v>
      </c>
      <c r="G9" s="7">
        <v>150</v>
      </c>
      <c r="H9" s="7">
        <v>150</v>
      </c>
      <c r="I9" s="2">
        <f t="shared" si="0"/>
        <v>300</v>
      </c>
      <c r="J9" s="23"/>
      <c r="K9" s="3">
        <f t="shared" si="1"/>
        <v>0</v>
      </c>
      <c r="L9" s="3">
        <f t="shared" si="2"/>
        <v>0</v>
      </c>
      <c r="M9" s="3">
        <f t="shared" si="3"/>
        <v>0</v>
      </c>
    </row>
    <row r="10" spans="1:13" ht="39.75" customHeight="1" x14ac:dyDescent="0.25">
      <c r="A10" s="2" t="s">
        <v>49</v>
      </c>
      <c r="B10" s="4" t="s">
        <v>35</v>
      </c>
      <c r="C10" s="4">
        <v>2728128010</v>
      </c>
      <c r="D10" s="2" t="s">
        <v>10</v>
      </c>
      <c r="E10" s="2" t="s">
        <v>93</v>
      </c>
      <c r="F10" s="2" t="s">
        <v>8</v>
      </c>
      <c r="G10" s="7">
        <v>150</v>
      </c>
      <c r="H10" s="7">
        <v>0</v>
      </c>
      <c r="I10" s="2">
        <f t="shared" si="0"/>
        <v>150</v>
      </c>
      <c r="J10" s="23"/>
      <c r="K10" s="3">
        <f t="shared" si="1"/>
        <v>0</v>
      </c>
      <c r="L10" s="3">
        <f t="shared" si="2"/>
        <v>0</v>
      </c>
      <c r="M10" s="3">
        <f t="shared" si="3"/>
        <v>0</v>
      </c>
    </row>
    <row r="11" spans="1:13" ht="48.75" customHeight="1" x14ac:dyDescent="0.25">
      <c r="A11" s="2" t="s">
        <v>50</v>
      </c>
      <c r="B11" s="4" t="s">
        <v>63</v>
      </c>
      <c r="C11" s="4">
        <v>2728130016</v>
      </c>
      <c r="D11" s="4" t="s">
        <v>13</v>
      </c>
      <c r="E11" s="4" t="s">
        <v>24</v>
      </c>
      <c r="F11" s="2" t="s">
        <v>8</v>
      </c>
      <c r="G11" s="7">
        <v>200</v>
      </c>
      <c r="H11" s="7">
        <v>300</v>
      </c>
      <c r="I11" s="2">
        <f t="shared" si="0"/>
        <v>500</v>
      </c>
      <c r="J11" s="23"/>
      <c r="K11" s="3">
        <f t="shared" si="1"/>
        <v>0</v>
      </c>
      <c r="L11" s="3">
        <f t="shared" si="2"/>
        <v>0</v>
      </c>
      <c r="M11" s="3">
        <f t="shared" si="3"/>
        <v>0</v>
      </c>
    </row>
    <row r="12" spans="1:13" ht="57.75" customHeight="1" x14ac:dyDescent="0.25">
      <c r="A12" s="2" t="s">
        <v>51</v>
      </c>
      <c r="B12" s="4" t="s">
        <v>36</v>
      </c>
      <c r="C12" s="4">
        <v>2728161116</v>
      </c>
      <c r="D12" s="4" t="s">
        <v>14</v>
      </c>
      <c r="E12" s="4" t="s">
        <v>25</v>
      </c>
      <c r="F12" s="2" t="s">
        <v>8</v>
      </c>
      <c r="G12" s="7">
        <v>200</v>
      </c>
      <c r="H12" s="7">
        <v>300</v>
      </c>
      <c r="I12" s="2">
        <f t="shared" si="0"/>
        <v>500</v>
      </c>
      <c r="J12" s="23"/>
      <c r="K12" s="3">
        <f t="shared" si="1"/>
        <v>0</v>
      </c>
      <c r="L12" s="3">
        <f t="shared" si="2"/>
        <v>0</v>
      </c>
      <c r="M12" s="3">
        <f t="shared" si="3"/>
        <v>0</v>
      </c>
    </row>
    <row r="13" spans="1:13" ht="50.25" customHeight="1" x14ac:dyDescent="0.25">
      <c r="A13" s="2" t="s">
        <v>52</v>
      </c>
      <c r="B13" s="4" t="s">
        <v>90</v>
      </c>
      <c r="C13" s="4">
        <v>2728258218</v>
      </c>
      <c r="D13" s="4" t="s">
        <v>15</v>
      </c>
      <c r="E13" s="4" t="s">
        <v>26</v>
      </c>
      <c r="F13" s="2" t="s">
        <v>9</v>
      </c>
      <c r="G13" s="7">
        <v>100</v>
      </c>
      <c r="H13" s="7">
        <v>0</v>
      </c>
      <c r="I13" s="2">
        <f t="shared" si="0"/>
        <v>100</v>
      </c>
      <c r="J13" s="23"/>
      <c r="K13" s="3">
        <f t="shared" si="1"/>
        <v>0</v>
      </c>
      <c r="L13" s="3">
        <f t="shared" si="2"/>
        <v>0</v>
      </c>
      <c r="M13" s="3">
        <f t="shared" si="3"/>
        <v>0</v>
      </c>
    </row>
    <row r="14" spans="1:13" ht="50.25" customHeight="1" x14ac:dyDescent="0.25">
      <c r="A14" s="2" t="s">
        <v>53</v>
      </c>
      <c r="B14" s="5" t="s">
        <v>37</v>
      </c>
      <c r="C14" s="5">
        <v>2722027015</v>
      </c>
      <c r="D14" s="4" t="s">
        <v>16</v>
      </c>
      <c r="E14" s="4" t="s">
        <v>79</v>
      </c>
      <c r="F14" s="2" t="s">
        <v>8</v>
      </c>
      <c r="G14" s="7">
        <v>100</v>
      </c>
      <c r="H14" s="7">
        <v>150</v>
      </c>
      <c r="I14" s="2">
        <f t="shared" si="0"/>
        <v>250</v>
      </c>
      <c r="J14" s="23"/>
      <c r="K14" s="3">
        <f t="shared" si="1"/>
        <v>0</v>
      </c>
      <c r="L14" s="3">
        <f t="shared" si="2"/>
        <v>0</v>
      </c>
      <c r="M14" s="3">
        <f t="shared" si="3"/>
        <v>0</v>
      </c>
    </row>
    <row r="15" spans="1:13" ht="41.25" customHeight="1" x14ac:dyDescent="0.25">
      <c r="A15" s="2" t="s">
        <v>54</v>
      </c>
      <c r="B15" s="4" t="s">
        <v>38</v>
      </c>
      <c r="C15" s="4">
        <v>2723045315</v>
      </c>
      <c r="D15" s="2" t="s">
        <v>17</v>
      </c>
      <c r="E15" s="2" t="s">
        <v>94</v>
      </c>
      <c r="F15" s="2" t="s">
        <v>8</v>
      </c>
      <c r="G15" s="7">
        <v>100</v>
      </c>
      <c r="H15" s="7">
        <v>0</v>
      </c>
      <c r="I15" s="2">
        <f t="shared" si="0"/>
        <v>100</v>
      </c>
      <c r="J15" s="23"/>
      <c r="K15" s="3">
        <f t="shared" si="1"/>
        <v>0</v>
      </c>
      <c r="L15" s="3">
        <f t="shared" si="2"/>
        <v>0</v>
      </c>
      <c r="M15" s="3">
        <f t="shared" si="3"/>
        <v>0</v>
      </c>
    </row>
    <row r="16" spans="1:13" ht="50.25" customHeight="1" x14ac:dyDescent="0.25">
      <c r="A16" s="2" t="s">
        <v>55</v>
      </c>
      <c r="B16" s="4" t="s">
        <v>39</v>
      </c>
      <c r="C16" s="4">
        <v>2723046412</v>
      </c>
      <c r="D16" s="2" t="s">
        <v>18</v>
      </c>
      <c r="E16" s="2" t="s">
        <v>27</v>
      </c>
      <c r="F16" s="2" t="s">
        <v>8</v>
      </c>
      <c r="G16" s="7">
        <v>100</v>
      </c>
      <c r="H16" s="7">
        <v>50</v>
      </c>
      <c r="I16" s="2">
        <f t="shared" si="0"/>
        <v>150</v>
      </c>
      <c r="J16" s="23"/>
      <c r="K16" s="3">
        <f t="shared" si="1"/>
        <v>0</v>
      </c>
      <c r="L16" s="3">
        <f t="shared" si="2"/>
        <v>0</v>
      </c>
      <c r="M16" s="3">
        <f t="shared" si="3"/>
        <v>0</v>
      </c>
    </row>
    <row r="17" spans="1:13" ht="34.5" customHeight="1" x14ac:dyDescent="0.25">
      <c r="A17" s="2" t="s">
        <v>56</v>
      </c>
      <c r="B17" s="4" t="s">
        <v>45</v>
      </c>
      <c r="C17" s="4">
        <v>2723040016</v>
      </c>
      <c r="D17" s="2" t="s">
        <v>46</v>
      </c>
      <c r="E17" s="2" t="s">
        <v>79</v>
      </c>
      <c r="F17" s="2" t="s">
        <v>8</v>
      </c>
      <c r="G17" s="7">
        <v>50</v>
      </c>
      <c r="H17" s="7">
        <v>0</v>
      </c>
      <c r="I17" s="2">
        <f t="shared" si="0"/>
        <v>50</v>
      </c>
      <c r="J17" s="23"/>
      <c r="K17" s="3">
        <f t="shared" si="1"/>
        <v>0</v>
      </c>
      <c r="L17" s="3">
        <f t="shared" si="2"/>
        <v>0</v>
      </c>
      <c r="M17" s="3">
        <f t="shared" si="3"/>
        <v>0</v>
      </c>
    </row>
    <row r="18" spans="1:13" ht="44.25" customHeight="1" x14ac:dyDescent="0.25">
      <c r="A18" s="2" t="s">
        <v>57</v>
      </c>
      <c r="B18" s="5" t="s">
        <v>41</v>
      </c>
      <c r="C18" s="5">
        <v>2723051062</v>
      </c>
      <c r="D18" s="2" t="s">
        <v>79</v>
      </c>
      <c r="E18" s="2" t="s">
        <v>137</v>
      </c>
      <c r="F18" s="2" t="s">
        <v>8</v>
      </c>
      <c r="G18" s="7">
        <v>50</v>
      </c>
      <c r="H18" s="7">
        <v>0</v>
      </c>
      <c r="I18" s="2">
        <f t="shared" si="0"/>
        <v>50</v>
      </c>
      <c r="J18" s="23"/>
      <c r="K18" s="3">
        <f t="shared" si="1"/>
        <v>0</v>
      </c>
      <c r="L18" s="3">
        <f t="shared" si="2"/>
        <v>0</v>
      </c>
      <c r="M18" s="3">
        <f t="shared" si="3"/>
        <v>0</v>
      </c>
    </row>
    <row r="19" spans="1:13" ht="47.25" customHeight="1" x14ac:dyDescent="0.25">
      <c r="A19" s="2" t="s">
        <v>66</v>
      </c>
      <c r="B19" s="5" t="s">
        <v>40</v>
      </c>
      <c r="C19" s="5">
        <v>2722207213</v>
      </c>
      <c r="D19" s="2" t="s">
        <v>19</v>
      </c>
      <c r="E19" s="2" t="s">
        <v>30</v>
      </c>
      <c r="F19" s="2" t="s">
        <v>8</v>
      </c>
      <c r="G19" s="7">
        <v>100</v>
      </c>
      <c r="H19" s="7">
        <v>150</v>
      </c>
      <c r="I19" s="2">
        <f t="shared" si="0"/>
        <v>250</v>
      </c>
      <c r="J19" s="23"/>
      <c r="K19" s="3">
        <f t="shared" si="1"/>
        <v>0</v>
      </c>
      <c r="L19" s="3">
        <f t="shared" si="2"/>
        <v>0</v>
      </c>
      <c r="M19" s="3">
        <f t="shared" si="3"/>
        <v>0</v>
      </c>
    </row>
    <row r="20" spans="1:13" ht="43.5" customHeight="1" x14ac:dyDescent="0.25">
      <c r="A20" s="15" t="s">
        <v>58</v>
      </c>
      <c r="B20" s="4" t="s">
        <v>115</v>
      </c>
      <c r="C20" s="4">
        <v>2728250010</v>
      </c>
      <c r="D20" s="2" t="s">
        <v>20</v>
      </c>
      <c r="E20" s="2" t="s">
        <v>28</v>
      </c>
      <c r="F20" s="2" t="s">
        <v>8</v>
      </c>
      <c r="G20" s="7">
        <v>100</v>
      </c>
      <c r="H20" s="7">
        <v>0</v>
      </c>
      <c r="I20" s="2">
        <f t="shared" si="0"/>
        <v>100</v>
      </c>
      <c r="J20" s="23"/>
      <c r="K20" s="3">
        <f t="shared" si="1"/>
        <v>0</v>
      </c>
      <c r="L20" s="3">
        <f t="shared" si="2"/>
        <v>0</v>
      </c>
      <c r="M20" s="3">
        <f t="shared" si="3"/>
        <v>0</v>
      </c>
    </row>
    <row r="21" spans="1:13" ht="58.5" customHeight="1" x14ac:dyDescent="0.25">
      <c r="A21" s="21" t="s">
        <v>67</v>
      </c>
      <c r="B21" s="25" t="s">
        <v>116</v>
      </c>
      <c r="C21" s="26">
        <v>2728260312</v>
      </c>
      <c r="D21" s="27" t="s">
        <v>42</v>
      </c>
      <c r="E21" s="27" t="s">
        <v>95</v>
      </c>
      <c r="F21" s="17" t="s">
        <v>9</v>
      </c>
      <c r="G21" s="28">
        <v>100</v>
      </c>
      <c r="H21" s="28">
        <v>0</v>
      </c>
      <c r="I21" s="17">
        <f t="shared" si="0"/>
        <v>100</v>
      </c>
      <c r="J21" s="23"/>
      <c r="K21" s="18">
        <f t="shared" si="1"/>
        <v>0</v>
      </c>
      <c r="L21" s="18">
        <f t="shared" si="2"/>
        <v>0</v>
      </c>
      <c r="M21" s="18">
        <f t="shared" si="3"/>
        <v>0</v>
      </c>
    </row>
    <row r="22" spans="1:13" ht="72.75" customHeight="1" x14ac:dyDescent="0.25">
      <c r="A22" s="15" t="s">
        <v>59</v>
      </c>
      <c r="B22" s="4" t="s">
        <v>117</v>
      </c>
      <c r="C22" s="4">
        <v>272859217</v>
      </c>
      <c r="D22" s="2" t="s">
        <v>21</v>
      </c>
      <c r="E22" s="2" t="s">
        <v>29</v>
      </c>
      <c r="F22" s="2" t="s">
        <v>9</v>
      </c>
      <c r="G22" s="7">
        <v>10</v>
      </c>
      <c r="H22" s="7">
        <v>0</v>
      </c>
      <c r="I22" s="2">
        <f t="shared" si="0"/>
        <v>10</v>
      </c>
      <c r="J22" s="23"/>
      <c r="K22" s="3">
        <f t="shared" si="1"/>
        <v>0</v>
      </c>
      <c r="L22" s="3">
        <f t="shared" si="2"/>
        <v>0</v>
      </c>
      <c r="M22" s="3">
        <f t="shared" si="3"/>
        <v>0</v>
      </c>
    </row>
    <row r="23" spans="1:13" ht="41.25" customHeight="1" x14ac:dyDescent="0.25">
      <c r="A23" s="21" t="s">
        <v>60</v>
      </c>
      <c r="B23" s="26" t="s">
        <v>118</v>
      </c>
      <c r="C23" s="26">
        <v>2730026019</v>
      </c>
      <c r="D23" s="27" t="s">
        <v>43</v>
      </c>
      <c r="E23" s="27" t="s">
        <v>79</v>
      </c>
      <c r="F23" s="17" t="s">
        <v>8</v>
      </c>
      <c r="G23" s="28">
        <v>20</v>
      </c>
      <c r="H23" s="28">
        <v>0</v>
      </c>
      <c r="I23" s="17">
        <f t="shared" si="0"/>
        <v>20</v>
      </c>
      <c r="J23" s="23"/>
      <c r="K23" s="18">
        <f t="shared" si="1"/>
        <v>0</v>
      </c>
      <c r="L23" s="18">
        <f t="shared" si="2"/>
        <v>0</v>
      </c>
      <c r="M23" s="18">
        <f t="shared" si="3"/>
        <v>0</v>
      </c>
    </row>
    <row r="24" spans="1:13" ht="33.75" customHeight="1" x14ac:dyDescent="0.25">
      <c r="A24" s="15" t="s">
        <v>61</v>
      </c>
      <c r="B24" s="4" t="s">
        <v>119</v>
      </c>
      <c r="C24" s="4">
        <v>2728081015</v>
      </c>
      <c r="D24" s="2" t="s">
        <v>44</v>
      </c>
      <c r="E24" s="2" t="s">
        <v>79</v>
      </c>
      <c r="F24" s="2" t="s">
        <v>8</v>
      </c>
      <c r="G24" s="7">
        <v>50</v>
      </c>
      <c r="H24" s="7">
        <v>60</v>
      </c>
      <c r="I24" s="2">
        <f t="shared" si="0"/>
        <v>110</v>
      </c>
      <c r="J24" s="23"/>
      <c r="K24" s="3">
        <f t="shared" si="1"/>
        <v>0</v>
      </c>
      <c r="L24" s="3">
        <f t="shared" si="2"/>
        <v>0</v>
      </c>
      <c r="M24" s="3">
        <f t="shared" si="3"/>
        <v>0</v>
      </c>
    </row>
    <row r="25" spans="1:13" ht="33.75" customHeight="1" x14ac:dyDescent="0.25">
      <c r="A25" s="15" t="s">
        <v>68</v>
      </c>
      <c r="B25" s="8" t="s">
        <v>132</v>
      </c>
      <c r="C25" s="4">
        <v>2721001010</v>
      </c>
      <c r="D25" s="2" t="s">
        <v>79</v>
      </c>
      <c r="E25" s="2" t="s">
        <v>79</v>
      </c>
      <c r="F25" s="2" t="s">
        <v>8</v>
      </c>
      <c r="G25" s="7">
        <v>100</v>
      </c>
      <c r="H25" s="7">
        <v>0</v>
      </c>
      <c r="I25" s="2">
        <f t="shared" si="0"/>
        <v>100</v>
      </c>
      <c r="J25" s="23"/>
      <c r="K25" s="3">
        <f t="shared" si="1"/>
        <v>0</v>
      </c>
      <c r="L25" s="3">
        <f t="shared" si="2"/>
        <v>0</v>
      </c>
      <c r="M25" s="3">
        <f t="shared" si="3"/>
        <v>0</v>
      </c>
    </row>
    <row r="26" spans="1:13" ht="33.75" customHeight="1" x14ac:dyDescent="0.25">
      <c r="A26" s="15" t="s">
        <v>69</v>
      </c>
      <c r="B26" s="8" t="s">
        <v>133</v>
      </c>
      <c r="C26" s="4">
        <v>2723051081</v>
      </c>
      <c r="D26" s="2" t="s">
        <v>79</v>
      </c>
      <c r="E26" s="2" t="s">
        <v>79</v>
      </c>
      <c r="F26" s="2" t="s">
        <v>8</v>
      </c>
      <c r="G26" s="7">
        <v>30</v>
      </c>
      <c r="H26" s="7">
        <v>0</v>
      </c>
      <c r="I26" s="2">
        <f t="shared" si="0"/>
        <v>30</v>
      </c>
      <c r="J26" s="23"/>
      <c r="K26" s="3">
        <f t="shared" si="1"/>
        <v>0</v>
      </c>
      <c r="L26" s="3">
        <f t="shared" si="2"/>
        <v>0</v>
      </c>
      <c r="M26" s="3">
        <f t="shared" si="3"/>
        <v>0</v>
      </c>
    </row>
    <row r="27" spans="1:13" ht="33.75" customHeight="1" x14ac:dyDescent="0.25">
      <c r="A27" s="15" t="s">
        <v>70</v>
      </c>
      <c r="B27" s="8" t="s">
        <v>80</v>
      </c>
      <c r="C27" s="4" t="s">
        <v>79</v>
      </c>
      <c r="D27" s="2" t="s">
        <v>79</v>
      </c>
      <c r="E27" s="2" t="s">
        <v>81</v>
      </c>
      <c r="F27" s="2" t="s">
        <v>89</v>
      </c>
      <c r="G27" s="7">
        <v>50</v>
      </c>
      <c r="H27" s="7">
        <v>80</v>
      </c>
      <c r="I27" s="2">
        <f t="shared" si="0"/>
        <v>130</v>
      </c>
      <c r="J27" s="23"/>
      <c r="K27" s="3">
        <f t="shared" si="1"/>
        <v>0</v>
      </c>
      <c r="L27" s="3">
        <f t="shared" si="2"/>
        <v>0</v>
      </c>
      <c r="M27" s="3">
        <f t="shared" si="3"/>
        <v>0</v>
      </c>
    </row>
    <row r="28" spans="1:13" ht="33.75" customHeight="1" x14ac:dyDescent="0.25">
      <c r="A28" s="15" t="s">
        <v>71</v>
      </c>
      <c r="B28" s="8" t="s">
        <v>82</v>
      </c>
      <c r="C28" s="4" t="s">
        <v>79</v>
      </c>
      <c r="D28" s="2" t="s">
        <v>79</v>
      </c>
      <c r="E28" s="2" t="s">
        <v>81</v>
      </c>
      <c r="F28" s="2" t="s">
        <v>89</v>
      </c>
      <c r="G28" s="7">
        <v>100</v>
      </c>
      <c r="H28" s="7">
        <v>80</v>
      </c>
      <c r="I28" s="2">
        <f t="shared" si="0"/>
        <v>180</v>
      </c>
      <c r="J28" s="23"/>
      <c r="K28" s="3">
        <f t="shared" si="1"/>
        <v>0</v>
      </c>
      <c r="L28" s="3">
        <f t="shared" si="2"/>
        <v>0</v>
      </c>
      <c r="M28" s="3">
        <f t="shared" si="3"/>
        <v>0</v>
      </c>
    </row>
    <row r="29" spans="1:13" ht="33.75" customHeight="1" x14ac:dyDescent="0.25">
      <c r="A29" s="15" t="s">
        <v>72</v>
      </c>
      <c r="B29" s="8" t="s">
        <v>85</v>
      </c>
      <c r="C29" s="4" t="s">
        <v>79</v>
      </c>
      <c r="D29" s="2" t="s">
        <v>79</v>
      </c>
      <c r="E29" s="2" t="s">
        <v>81</v>
      </c>
      <c r="F29" s="2" t="s">
        <v>89</v>
      </c>
      <c r="G29" s="7">
        <v>20</v>
      </c>
      <c r="H29" s="7">
        <v>20</v>
      </c>
      <c r="I29" s="2">
        <f t="shared" si="0"/>
        <v>40</v>
      </c>
      <c r="J29" s="23"/>
      <c r="K29" s="3">
        <f t="shared" si="1"/>
        <v>0</v>
      </c>
      <c r="L29" s="3">
        <f t="shared" si="2"/>
        <v>0</v>
      </c>
      <c r="M29" s="3">
        <f t="shared" si="3"/>
        <v>0</v>
      </c>
    </row>
    <row r="30" spans="1:13" ht="45" customHeight="1" x14ac:dyDescent="0.25">
      <c r="A30" s="15" t="s">
        <v>73</v>
      </c>
      <c r="B30" s="8" t="s">
        <v>84</v>
      </c>
      <c r="C30" s="4" t="s">
        <v>79</v>
      </c>
      <c r="D30" s="2" t="s">
        <v>79</v>
      </c>
      <c r="E30" s="2" t="s">
        <v>81</v>
      </c>
      <c r="F30" s="2" t="s">
        <v>89</v>
      </c>
      <c r="G30" s="7">
        <v>50</v>
      </c>
      <c r="H30" s="7">
        <v>80</v>
      </c>
      <c r="I30" s="2">
        <f t="shared" si="0"/>
        <v>130</v>
      </c>
      <c r="J30" s="23"/>
      <c r="K30" s="3">
        <f t="shared" si="1"/>
        <v>0</v>
      </c>
      <c r="L30" s="3">
        <f t="shared" si="2"/>
        <v>0</v>
      </c>
      <c r="M30" s="3">
        <f t="shared" si="3"/>
        <v>0</v>
      </c>
    </row>
    <row r="31" spans="1:13" ht="33.75" customHeight="1" x14ac:dyDescent="0.25">
      <c r="A31" s="15" t="s">
        <v>74</v>
      </c>
      <c r="B31" s="8" t="s">
        <v>87</v>
      </c>
      <c r="C31" s="4" t="s">
        <v>79</v>
      </c>
      <c r="D31" s="2" t="s">
        <v>79</v>
      </c>
      <c r="E31" s="2" t="s">
        <v>81</v>
      </c>
      <c r="F31" s="2" t="s">
        <v>89</v>
      </c>
      <c r="G31" s="7">
        <v>50</v>
      </c>
      <c r="H31" s="7">
        <v>80</v>
      </c>
      <c r="I31" s="2">
        <f t="shared" si="0"/>
        <v>130</v>
      </c>
      <c r="J31" s="23"/>
      <c r="K31" s="3">
        <f t="shared" si="1"/>
        <v>0</v>
      </c>
      <c r="L31" s="3">
        <f t="shared" si="2"/>
        <v>0</v>
      </c>
      <c r="M31" s="3">
        <f t="shared" si="3"/>
        <v>0</v>
      </c>
    </row>
    <row r="32" spans="1:13" ht="33.75" customHeight="1" x14ac:dyDescent="0.25">
      <c r="A32" s="15" t="s">
        <v>75</v>
      </c>
      <c r="B32" s="8" t="s">
        <v>86</v>
      </c>
      <c r="C32" s="4" t="s">
        <v>79</v>
      </c>
      <c r="D32" s="2" t="s">
        <v>79</v>
      </c>
      <c r="E32" s="2" t="s">
        <v>81</v>
      </c>
      <c r="F32" s="2" t="s">
        <v>89</v>
      </c>
      <c r="G32" s="7">
        <v>0</v>
      </c>
      <c r="H32" s="7">
        <v>80</v>
      </c>
      <c r="I32" s="2">
        <f t="shared" si="0"/>
        <v>80</v>
      </c>
      <c r="J32" s="23"/>
      <c r="K32" s="3">
        <f t="shared" si="1"/>
        <v>0</v>
      </c>
      <c r="L32" s="3">
        <f t="shared" si="2"/>
        <v>0</v>
      </c>
      <c r="M32" s="3">
        <f t="shared" si="3"/>
        <v>0</v>
      </c>
    </row>
    <row r="33" spans="1:13" ht="33.75" customHeight="1" x14ac:dyDescent="0.25">
      <c r="A33" s="15" t="s">
        <v>76</v>
      </c>
      <c r="B33" s="8" t="s">
        <v>83</v>
      </c>
      <c r="C33" s="4" t="s">
        <v>79</v>
      </c>
      <c r="D33" s="2" t="s">
        <v>79</v>
      </c>
      <c r="E33" s="2" t="s">
        <v>81</v>
      </c>
      <c r="F33" s="2" t="s">
        <v>89</v>
      </c>
      <c r="G33" s="7">
        <v>0</v>
      </c>
      <c r="H33" s="7">
        <v>15</v>
      </c>
      <c r="I33" s="2">
        <f t="shared" si="0"/>
        <v>15</v>
      </c>
      <c r="J33" s="23"/>
      <c r="K33" s="3">
        <f t="shared" si="1"/>
        <v>0</v>
      </c>
      <c r="L33" s="3">
        <f t="shared" si="2"/>
        <v>0</v>
      </c>
      <c r="M33" s="3">
        <f t="shared" si="3"/>
        <v>0</v>
      </c>
    </row>
    <row r="34" spans="1:13" ht="33.75" customHeight="1" x14ac:dyDescent="0.25">
      <c r="A34" s="15" t="s">
        <v>77</v>
      </c>
      <c r="B34" s="8" t="s">
        <v>120</v>
      </c>
      <c r="C34" s="4">
        <v>2769166017</v>
      </c>
      <c r="D34" s="2" t="s">
        <v>79</v>
      </c>
      <c r="E34" s="2" t="s">
        <v>88</v>
      </c>
      <c r="F34" s="2" t="s">
        <v>9</v>
      </c>
      <c r="G34" s="7">
        <v>0</v>
      </c>
      <c r="H34" s="7">
        <v>50</v>
      </c>
      <c r="I34" s="2">
        <f t="shared" si="0"/>
        <v>50</v>
      </c>
      <c r="J34" s="23"/>
      <c r="K34" s="3">
        <f t="shared" si="1"/>
        <v>0</v>
      </c>
      <c r="L34" s="3">
        <f t="shared" si="2"/>
        <v>0</v>
      </c>
      <c r="M34" s="3">
        <f t="shared" si="3"/>
        <v>0</v>
      </c>
    </row>
    <row r="35" spans="1:13" ht="120" customHeight="1" x14ac:dyDescent="0.25">
      <c r="A35" s="15" t="s">
        <v>78</v>
      </c>
      <c r="B35" s="19" t="s">
        <v>121</v>
      </c>
      <c r="C35" s="4">
        <v>2721473025</v>
      </c>
      <c r="D35" s="2" t="s">
        <v>103</v>
      </c>
      <c r="E35" s="4" t="s">
        <v>122</v>
      </c>
      <c r="F35" s="2" t="s">
        <v>123</v>
      </c>
      <c r="G35" s="7">
        <v>0</v>
      </c>
      <c r="H35" s="7">
        <v>2</v>
      </c>
      <c r="I35" s="2">
        <f t="shared" si="0"/>
        <v>2</v>
      </c>
      <c r="J35" s="23"/>
      <c r="K35" s="3">
        <f t="shared" si="1"/>
        <v>0</v>
      </c>
      <c r="L35" s="3">
        <f t="shared" si="2"/>
        <v>0</v>
      </c>
      <c r="M35" s="3">
        <f t="shared" si="3"/>
        <v>0</v>
      </c>
    </row>
    <row r="36" spans="1:13" ht="33.75" customHeight="1" x14ac:dyDescent="0.25">
      <c r="A36" s="15" t="s">
        <v>97</v>
      </c>
      <c r="B36" s="19" t="s">
        <v>109</v>
      </c>
      <c r="C36" s="4">
        <v>2724357013</v>
      </c>
      <c r="D36" s="20" t="s">
        <v>79</v>
      </c>
      <c r="E36" s="2" t="s">
        <v>111</v>
      </c>
      <c r="F36" s="2" t="s">
        <v>9</v>
      </c>
      <c r="G36" s="7">
        <v>50</v>
      </c>
      <c r="H36" s="7">
        <v>0</v>
      </c>
      <c r="I36" s="2">
        <f t="shared" si="0"/>
        <v>50</v>
      </c>
      <c r="J36" s="23"/>
      <c r="K36" s="3">
        <f t="shared" si="1"/>
        <v>0</v>
      </c>
      <c r="L36" s="3">
        <f t="shared" si="2"/>
        <v>0</v>
      </c>
      <c r="M36" s="3">
        <f t="shared" si="3"/>
        <v>0</v>
      </c>
    </row>
    <row r="37" spans="1:13" ht="33.75" customHeight="1" x14ac:dyDescent="0.25">
      <c r="A37" s="15" t="s">
        <v>98</v>
      </c>
      <c r="B37" s="19" t="s">
        <v>110</v>
      </c>
      <c r="C37" s="4">
        <v>2728007516</v>
      </c>
      <c r="D37" s="20" t="s">
        <v>130</v>
      </c>
      <c r="E37" s="2" t="s">
        <v>79</v>
      </c>
      <c r="F37" s="2" t="s">
        <v>9</v>
      </c>
      <c r="G37" s="7">
        <v>50</v>
      </c>
      <c r="H37" s="7">
        <v>0</v>
      </c>
      <c r="I37" s="2">
        <f t="shared" si="0"/>
        <v>50</v>
      </c>
      <c r="J37" s="23"/>
      <c r="K37" s="3">
        <f t="shared" si="1"/>
        <v>0</v>
      </c>
      <c r="L37" s="3">
        <f t="shared" si="2"/>
        <v>0</v>
      </c>
      <c r="M37" s="3">
        <f t="shared" si="3"/>
        <v>0</v>
      </c>
    </row>
    <row r="38" spans="1:13" ht="59.25" customHeight="1" x14ac:dyDescent="0.25">
      <c r="A38" s="15" t="s">
        <v>99</v>
      </c>
      <c r="B38" s="19" t="s">
        <v>134</v>
      </c>
      <c r="C38" s="4">
        <v>2722003317</v>
      </c>
      <c r="D38" s="2" t="s">
        <v>104</v>
      </c>
      <c r="E38" s="2" t="s">
        <v>126</v>
      </c>
      <c r="F38" s="2" t="s">
        <v>106</v>
      </c>
      <c r="G38" s="7">
        <v>50</v>
      </c>
      <c r="H38" s="7">
        <v>0</v>
      </c>
      <c r="I38" s="2">
        <f t="shared" si="0"/>
        <v>50</v>
      </c>
      <c r="J38" s="23"/>
      <c r="K38" s="3">
        <f t="shared" si="1"/>
        <v>0</v>
      </c>
      <c r="L38" s="3">
        <f t="shared" si="2"/>
        <v>0</v>
      </c>
      <c r="M38" s="3">
        <f t="shared" si="3"/>
        <v>0</v>
      </c>
    </row>
    <row r="39" spans="1:13" ht="50.25" customHeight="1" x14ac:dyDescent="0.25">
      <c r="A39" s="15" t="s">
        <v>100</v>
      </c>
      <c r="B39" s="19" t="s">
        <v>127</v>
      </c>
      <c r="C39" s="4">
        <v>2728297015</v>
      </c>
      <c r="D39" s="2" t="s">
        <v>105</v>
      </c>
      <c r="E39" s="2" t="s">
        <v>108</v>
      </c>
      <c r="F39" s="2" t="s">
        <v>106</v>
      </c>
      <c r="G39" s="7">
        <v>50</v>
      </c>
      <c r="H39" s="7">
        <v>0</v>
      </c>
      <c r="I39" s="2">
        <f t="shared" si="0"/>
        <v>50</v>
      </c>
      <c r="J39" s="23"/>
      <c r="K39" s="3">
        <f t="shared" si="1"/>
        <v>0</v>
      </c>
      <c r="L39" s="3">
        <f t="shared" si="2"/>
        <v>0</v>
      </c>
      <c r="M39" s="3">
        <f t="shared" si="3"/>
        <v>0</v>
      </c>
    </row>
    <row r="40" spans="1:13" ht="33.75" customHeight="1" x14ac:dyDescent="0.25">
      <c r="A40" s="15" t="s">
        <v>101</v>
      </c>
      <c r="B40" s="19" t="s">
        <v>107</v>
      </c>
      <c r="C40" s="4">
        <v>2761230025</v>
      </c>
      <c r="D40" s="29" t="s">
        <v>135</v>
      </c>
      <c r="E40" s="2" t="s">
        <v>79</v>
      </c>
      <c r="F40" s="2" t="s">
        <v>9</v>
      </c>
      <c r="G40" s="7">
        <v>50</v>
      </c>
      <c r="H40" s="7">
        <v>0</v>
      </c>
      <c r="I40" s="2">
        <f t="shared" si="0"/>
        <v>50</v>
      </c>
      <c r="J40" s="23"/>
      <c r="K40" s="3">
        <f t="shared" si="1"/>
        <v>0</v>
      </c>
      <c r="L40" s="3">
        <f t="shared" si="2"/>
        <v>0</v>
      </c>
      <c r="M40" s="3">
        <f t="shared" si="3"/>
        <v>0</v>
      </c>
    </row>
    <row r="41" spans="1:13" ht="66.75" customHeight="1" x14ac:dyDescent="0.25">
      <c r="A41" s="15" t="s">
        <v>102</v>
      </c>
      <c r="B41" s="19" t="s">
        <v>125</v>
      </c>
      <c r="C41" s="4">
        <v>2769402217</v>
      </c>
      <c r="D41" s="4" t="s">
        <v>136</v>
      </c>
      <c r="E41" s="2" t="s">
        <v>79</v>
      </c>
      <c r="F41" s="16" t="s">
        <v>123</v>
      </c>
      <c r="G41" s="7">
        <v>50</v>
      </c>
      <c r="H41" s="7">
        <v>0</v>
      </c>
      <c r="I41" s="2">
        <f t="shared" ref="I41:I43" si="4">SUM(G41+H41)</f>
        <v>50</v>
      </c>
      <c r="J41" s="24"/>
      <c r="K41" s="3">
        <f t="shared" ref="K41:K43" si="5">SUM(I41*J41)</f>
        <v>0</v>
      </c>
      <c r="L41" s="3">
        <f t="shared" ref="L41" si="6">SUM(K41*0.23)</f>
        <v>0</v>
      </c>
      <c r="M41" s="3">
        <f t="shared" ref="M41:M43" si="7">SUM(K41+L41)</f>
        <v>0</v>
      </c>
    </row>
    <row r="42" spans="1:13" ht="61.5" customHeight="1" x14ac:dyDescent="0.25">
      <c r="A42" s="15" t="s">
        <v>112</v>
      </c>
      <c r="B42" s="19" t="s">
        <v>128</v>
      </c>
      <c r="C42" s="4">
        <v>2769402217</v>
      </c>
      <c r="D42" s="4" t="s">
        <v>136</v>
      </c>
      <c r="E42" s="2" t="s">
        <v>79</v>
      </c>
      <c r="F42" s="16" t="s">
        <v>123</v>
      </c>
      <c r="G42" s="7">
        <v>100</v>
      </c>
      <c r="H42" s="7">
        <v>0</v>
      </c>
      <c r="I42" s="2">
        <f t="shared" ref="I42" si="8">SUM(G42+H42)</f>
        <v>100</v>
      </c>
      <c r="J42" s="24"/>
      <c r="K42" s="3">
        <f t="shared" ref="K42" si="9">SUM(I42*J42)</f>
        <v>0</v>
      </c>
      <c r="L42" s="3">
        <f t="shared" ref="L42" si="10">SUM(K42*0.23)</f>
        <v>0</v>
      </c>
      <c r="M42" s="3">
        <f t="shared" ref="M42" si="11">SUM(K42+L42)</f>
        <v>0</v>
      </c>
    </row>
    <row r="43" spans="1:13" ht="50.25" customHeight="1" x14ac:dyDescent="0.25">
      <c r="A43" s="15" t="s">
        <v>124</v>
      </c>
      <c r="B43" s="19" t="s">
        <v>131</v>
      </c>
      <c r="C43" s="4">
        <v>2728210019</v>
      </c>
      <c r="D43" s="2" t="s">
        <v>129</v>
      </c>
      <c r="E43" s="2" t="s">
        <v>79</v>
      </c>
      <c r="F43" s="16" t="s">
        <v>123</v>
      </c>
      <c r="G43" s="7">
        <v>2</v>
      </c>
      <c r="H43" s="7">
        <v>0</v>
      </c>
      <c r="I43" s="2">
        <f t="shared" si="4"/>
        <v>2</v>
      </c>
      <c r="J43" s="24"/>
      <c r="K43" s="3">
        <f t="shared" si="5"/>
        <v>0</v>
      </c>
      <c r="L43" s="3">
        <f t="shared" ref="L43" si="12">SUM(K43*0.23)</f>
        <v>0</v>
      </c>
      <c r="M43" s="3">
        <f t="shared" si="7"/>
        <v>0</v>
      </c>
    </row>
    <row r="44" spans="1:13" ht="64.5" customHeight="1" x14ac:dyDescent="0.25">
      <c r="A44" s="13"/>
      <c r="B44" s="13"/>
      <c r="C44" s="13"/>
      <c r="D44" s="14"/>
      <c r="E44" s="14"/>
      <c r="F44" s="14"/>
      <c r="G44" s="14"/>
      <c r="H44" s="14"/>
      <c r="I44" s="14"/>
      <c r="J44" s="9" t="s">
        <v>91</v>
      </c>
      <c r="K44" s="11">
        <f>SUBTOTAL(109,Tabela13[[#All],[Kolumna7]])</f>
        <v>0</v>
      </c>
      <c r="L44" s="12">
        <f>SUM(L5:L43)</f>
        <v>0</v>
      </c>
      <c r="M44" s="12">
        <f>SUBTOTAL(109,Tabela13[[#All],[Kolumna9]])</f>
        <v>0</v>
      </c>
    </row>
  </sheetData>
  <mergeCells count="2">
    <mergeCell ref="A2:M2"/>
    <mergeCell ref="A1:M1"/>
  </mergeCells>
  <pageMargins left="0.25" right="0.25" top="0.75" bottom="0.75" header="0.3" footer="0.3"/>
  <pageSetup paperSize="9" scale="59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Company>PKP PLK S.A.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Bycul Anna</dc:creator>
  <cp:lastModifiedBy>Żmiejko Marta</cp:lastModifiedBy>
  <cp:lastPrinted>2022-05-23T12:10:14Z</cp:lastPrinted>
  <dcterms:created xsi:type="dcterms:W3CDTF">2016-06-24T06:09:55Z</dcterms:created>
  <dcterms:modified xsi:type="dcterms:W3CDTF">2022-05-23T12:13:42Z</dcterms:modified>
</cp:coreProperties>
</file>