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!_Użytkownicy\PLK073799\Desktop\MOJE SPRAWY 2024\2024 Sprzątanie\"/>
    </mc:Choice>
  </mc:AlternateContent>
  <xr:revisionPtr revIDLastSave="0" documentId="13_ncr:1_{48AA205D-F43A-4BC7-97BE-D8809FD94D18}" xr6:coauthVersionLast="47" xr6:coauthVersionMax="47" xr10:uidLastSave="{00000000-0000-0000-0000-000000000000}"/>
  <bookViews>
    <workbookView xWindow="780" yWindow="360" windowWidth="18105" windowHeight="15240" xr2:uid="{00000000-000D-0000-FFFF-FFFF00000000}"/>
  </bookViews>
  <sheets>
    <sheet name="Zadanie II Sekcje " sheetId="3" r:id="rId1"/>
  </sheets>
  <definedNames>
    <definedName name="_xlnm.Print_Area" localSheetId="0">'Zadanie II Sekcje '!$A$1:$K$24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3" l="1"/>
  <c r="H17" i="3"/>
  <c r="I17" i="3" s="1"/>
  <c r="J17" i="3" l="1"/>
  <c r="K17" i="3" s="1"/>
  <c r="H5" i="3" l="1"/>
  <c r="J5" i="3" s="1"/>
  <c r="H6" i="3"/>
  <c r="J6" i="3" s="1"/>
  <c r="H7" i="3"/>
  <c r="H8" i="3"/>
  <c r="J8" i="3" s="1"/>
  <c r="H9" i="3"/>
  <c r="J9" i="3" s="1"/>
  <c r="H10" i="3"/>
  <c r="J10" i="3" s="1"/>
  <c r="H11" i="3"/>
  <c r="J11" i="3" s="1"/>
  <c r="H12" i="3"/>
  <c r="J12" i="3" s="1"/>
  <c r="H13" i="3"/>
  <c r="H14" i="3"/>
  <c r="J14" i="3" s="1"/>
  <c r="H15" i="3"/>
  <c r="J15" i="3" s="1"/>
  <c r="H16" i="3"/>
  <c r="J16" i="3" s="1"/>
  <c r="I13" i="3" l="1"/>
  <c r="J13" i="3"/>
  <c r="I7" i="3"/>
  <c r="J7" i="3"/>
  <c r="I10" i="3"/>
  <c r="K10" i="3" s="1"/>
  <c r="I8" i="3"/>
  <c r="K8" i="3" s="1"/>
  <c r="I6" i="3"/>
  <c r="K6" i="3" s="1"/>
  <c r="I16" i="3"/>
  <c r="K16" i="3" s="1"/>
  <c r="I14" i="3"/>
  <c r="K14" i="3" s="1"/>
  <c r="I12" i="3"/>
  <c r="K12" i="3" s="1"/>
  <c r="I15" i="3"/>
  <c r="K15" i="3" s="1"/>
  <c r="I11" i="3"/>
  <c r="K11" i="3" s="1"/>
  <c r="I9" i="3"/>
  <c r="K9" i="3" s="1"/>
  <c r="I5" i="3"/>
  <c r="K5" i="3" s="1"/>
  <c r="H18" i="3"/>
  <c r="K7" i="3" l="1"/>
  <c r="K13" i="3"/>
  <c r="J18" i="3"/>
  <c r="I18" i="3"/>
  <c r="H19" i="3"/>
  <c r="H20" i="3" s="1"/>
  <c r="K18" i="3" l="1"/>
  <c r="K19" i="3" s="1"/>
  <c r="K20" i="3" s="1"/>
  <c r="I19" i="3"/>
  <c r="I20" i="3" s="1"/>
  <c r="J19" i="3"/>
  <c r="J20" i="3" s="1"/>
</calcChain>
</file>

<file path=xl/sharedStrings.xml><?xml version="1.0" encoding="utf-8"?>
<sst xmlns="http://schemas.openxmlformats.org/spreadsheetml/2006/main" count="87" uniqueCount="54">
  <si>
    <t xml:space="preserve"> </t>
  </si>
  <si>
    <t>razem brutto</t>
  </si>
  <si>
    <t>vat 23%</t>
  </si>
  <si>
    <t>razem netto</t>
  </si>
  <si>
    <t>m2</t>
  </si>
  <si>
    <t>razem  powierzchnie 
wewn.</t>
  </si>
  <si>
    <t xml:space="preserve">wewn. </t>
  </si>
  <si>
    <t>Kutno</t>
  </si>
  <si>
    <t>Kutno ul. Siemiradzkiego 11
biuro  siedziba Sekcji eksploatacji Kutno</t>
  </si>
  <si>
    <t>ISE Zachód</t>
  </si>
  <si>
    <t>LCS Warszawa Główna Towarowa, ul. Parowcowa 20 - siedziba ISE Zachód</t>
  </si>
  <si>
    <t>ISE Centrum</t>
  </si>
  <si>
    <t>Grodzisk Mazowiecki ul. Traugutta
nastawnia LCS</t>
  </si>
  <si>
    <t>Warszawa, ul. Chodakowska 100
budynek biurowy</t>
  </si>
  <si>
    <t>Stacja Warszawa Wschodnia
nastawnia WWO "Grzybek"</t>
  </si>
  <si>
    <t>ISE Wschód</t>
  </si>
  <si>
    <t>Warszawa, ul. Błońska
nastawnia WG</t>
  </si>
  <si>
    <t>Stacja Warszawa Praga
nastawnia WPT</t>
  </si>
  <si>
    <t>Stacja Nasielsk
nastawnia LCS</t>
  </si>
  <si>
    <t>Warszawa
ul. Golędzinowska 38
biuro siedziba Sekcji eksploatacji
Warszawa Wschód</t>
  </si>
  <si>
    <t>Szacowana wartość zadania
m-c
kol.6*kol.7**</t>
  </si>
  <si>
    <t xml:space="preserve">Powierzchnia w zakresie podstawowym* </t>
  </si>
  <si>
    <t>Jedn. miary</t>
  </si>
  <si>
    <t>Jednostka wykonawcza
/Sekcja Eksploatacji</t>
  </si>
  <si>
    <t xml:space="preserve">Miejsce realizacji usługi </t>
  </si>
  <si>
    <t>Lp</t>
  </si>
  <si>
    <t>Szacowana całkowita wartość zadania 
na okres 12m-cy
kol.9+kol.10</t>
  </si>
  <si>
    <t>* Powierzchnia z karty obmiarowej obiektu</t>
  </si>
  <si>
    <t xml:space="preserve">Sekcja występuje tylko o mycie okien </t>
  </si>
  <si>
    <t>** Szacowana cena za wykonanie usługi mycia okien w budynku</t>
  </si>
  <si>
    <t>Powierzchnia wewn.</t>
  </si>
  <si>
    <t xml:space="preserve">Szacowana cena 
jedn. za 1m2 </t>
  </si>
  <si>
    <t>Załącznik nr 12 do OPZ
Formularz cenowy dla Zadania II</t>
  </si>
  <si>
    <t>Formularz cenowy dla Zadania II "Świadczenie usług utrzymania czystości i porządku w pomieszczeniach służbowych w wytypowanych obiektach na terenie działania Sekcji Eksploatacji"</t>
  </si>
  <si>
    <t xml:space="preserve">Warszawa ul. Białostocka
budynek biurowy </t>
  </si>
  <si>
    <t>Szacowana wartość zadania w roku 2024
na okres 2m-cy
kol.8*2</t>
  </si>
  <si>
    <t>Szacowana wartość zadania w roku 2025
na okres 10m-cy
kol.8*10</t>
  </si>
  <si>
    <t>LCS Kutno</t>
  </si>
  <si>
    <t>LCS Łowicz **</t>
  </si>
  <si>
    <t xml:space="preserve">Łowicz ul. Dworcowa 7
budynek biurowo-techniczny </t>
  </si>
  <si>
    <t xml:space="preserve">1. </t>
  </si>
  <si>
    <t xml:space="preserve">2. </t>
  </si>
  <si>
    <t xml:space="preserve">3. </t>
  </si>
  <si>
    <t xml:space="preserve">4. </t>
  </si>
  <si>
    <t xml:space="preserve">5. </t>
  </si>
  <si>
    <t xml:space="preserve">6. </t>
  </si>
  <si>
    <t xml:space="preserve">7. </t>
  </si>
  <si>
    <t xml:space="preserve">8. </t>
  </si>
  <si>
    <t xml:space="preserve">9. </t>
  </si>
  <si>
    <t xml:space="preserve">10. </t>
  </si>
  <si>
    <t xml:space="preserve">11. </t>
  </si>
  <si>
    <t xml:space="preserve">12. </t>
  </si>
  <si>
    <t xml:space="preserve">13. </t>
  </si>
  <si>
    <t>wypełnia Wykonawca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</si>
</sst>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1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1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8"/>
      <name val="Calibri"/>
      <family val="2"/>
      <charset val="238"/>
      <scheme val="minor"/>
    </font>
    <font>
      <sz val="9"/>
      <name val="Arial 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5">
    <xf numFmtId="0" fontId="0" fillId="0" borderId="0" xfId="0"/>
    <xf numFmtId="0" fontId="3" fillId="0" borderId="0" xfId="1"/>
    <xf numFmtId="0" fontId="3" fillId="0" borderId="0" xfId="1" applyBorder="1"/>
    <xf numFmtId="0" fontId="3" fillId="0" borderId="0" xfId="1" applyAlignment="1">
      <alignment horizontal="center" vertical="center"/>
    </xf>
    <xf numFmtId="0" fontId="3" fillId="0" borderId="0" xfId="1" applyAlignment="1">
      <alignment horizontal="left"/>
    </xf>
    <xf numFmtId="0" fontId="4" fillId="0" borderId="0" xfId="1" applyFont="1"/>
    <xf numFmtId="0" fontId="5" fillId="0" borderId="0" xfId="1" applyFont="1"/>
    <xf numFmtId="0" fontId="5" fillId="0" borderId="0" xfId="1" applyFont="1" applyBorder="1"/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/>
    </xf>
    <xf numFmtId="0" fontId="6" fillId="0" borderId="0" xfId="1" applyFont="1"/>
    <xf numFmtId="2" fontId="3" fillId="0" borderId="0" xfId="1" applyNumberFormat="1"/>
    <xf numFmtId="0" fontId="8" fillId="0" borderId="0" xfId="1" applyFont="1" applyFill="1" applyBorder="1" applyAlignment="1">
      <alignment horizontal="left" vertical="center" wrapText="1"/>
    </xf>
    <xf numFmtId="0" fontId="3" fillId="0" borderId="0" xfId="1" applyFill="1" applyBorder="1"/>
    <xf numFmtId="2" fontId="3" fillId="0" borderId="0" xfId="1" applyNumberFormat="1" applyFill="1"/>
    <xf numFmtId="0" fontId="3" fillId="0" borderId="0" xfId="1" applyFill="1"/>
    <xf numFmtId="0" fontId="3" fillId="0" borderId="0" xfId="1" applyFill="1" applyAlignment="1">
      <alignment horizontal="center" vertical="center"/>
    </xf>
    <xf numFmtId="0" fontId="4" fillId="0" borderId="0" xfId="1" applyFont="1" applyFill="1" applyAlignment="1">
      <alignment horizontal="right" vertical="center"/>
    </xf>
    <xf numFmtId="0" fontId="1" fillId="0" borderId="0" xfId="1" applyFont="1"/>
    <xf numFmtId="2" fontId="3" fillId="0" borderId="0" xfId="1" applyNumberFormat="1" applyBorder="1"/>
    <xf numFmtId="0" fontId="4" fillId="0" borderId="0" xfId="1" applyFont="1" applyAlignment="1">
      <alignment horizontal="right" vertical="center"/>
    </xf>
    <xf numFmtId="2" fontId="9" fillId="0" borderId="0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Alignment="1"/>
    <xf numFmtId="0" fontId="4" fillId="0" borderId="0" xfId="1" applyFont="1" applyFill="1" applyBorder="1" applyAlignment="1">
      <alignment horizontal="center" vertical="center"/>
    </xf>
    <xf numFmtId="0" fontId="3" fillId="0" borderId="0" xfId="1" applyFill="1" applyBorder="1" applyAlignment="1">
      <alignment horizontal="left" vertical="center"/>
    </xf>
    <xf numFmtId="2" fontId="11" fillId="0" borderId="0" xfId="1" applyNumberFormat="1" applyFont="1" applyFill="1" applyBorder="1" applyAlignment="1">
      <alignment horizontal="center" vertical="center"/>
    </xf>
    <xf numFmtId="2" fontId="5" fillId="0" borderId="0" xfId="1" applyNumberFormat="1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 wrapText="1"/>
    </xf>
    <xf numFmtId="2" fontId="3" fillId="0" borderId="5" xfId="1" applyNumberFormat="1" applyFill="1" applyBorder="1" applyAlignment="1">
      <alignment horizontal="center" vertical="center"/>
    </xf>
    <xf numFmtId="2" fontId="3" fillId="2" borderId="5" xfId="1" applyNumberFormat="1" applyFill="1" applyBorder="1" applyAlignment="1">
      <alignment horizontal="center" vertical="center"/>
    </xf>
    <xf numFmtId="2" fontId="5" fillId="0" borderId="1" xfId="1" applyNumberFormat="1" applyFont="1" applyFill="1" applyBorder="1" applyAlignment="1">
      <alignment horizontal="center" vertical="center"/>
    </xf>
    <xf numFmtId="2" fontId="3" fillId="0" borderId="1" xfId="1" applyNumberFormat="1" applyFill="1" applyBorder="1" applyAlignment="1">
      <alignment horizontal="center" vertical="center"/>
    </xf>
    <xf numFmtId="0" fontId="3" fillId="0" borderId="1" xfId="1" applyFill="1" applyBorder="1" applyAlignment="1">
      <alignment horizontal="center" vertical="center"/>
    </xf>
    <xf numFmtId="9" fontId="4" fillId="0" borderId="1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2" fontId="3" fillId="0" borderId="1" xfId="1" applyNumberFormat="1" applyBorder="1" applyAlignment="1">
      <alignment horizontal="center" vertical="center"/>
    </xf>
    <xf numFmtId="2" fontId="3" fillId="2" borderId="1" xfId="1" applyNumberFormat="1" applyFill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2" fontId="5" fillId="0" borderId="6" xfId="1" applyNumberFormat="1" applyFont="1" applyFill="1" applyBorder="1" applyAlignment="1">
      <alignment horizontal="center" vertical="center"/>
    </xf>
    <xf numFmtId="0" fontId="13" fillId="3" borderId="1" xfId="1" applyFont="1" applyFill="1" applyBorder="1" applyAlignment="1">
      <alignment wrapText="1"/>
    </xf>
    <xf numFmtId="0" fontId="12" fillId="0" borderId="0" xfId="1" applyFont="1" applyAlignment="1">
      <alignment horizontal="center" wrapText="1"/>
    </xf>
    <xf numFmtId="0" fontId="3" fillId="0" borderId="0" xfId="1" applyAlignment="1">
      <alignment horizontal="right" vertical="center" wrapText="1"/>
    </xf>
    <xf numFmtId="2" fontId="3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2" fontId="5" fillId="0" borderId="7" xfId="1" applyNumberFormat="1" applyFont="1" applyFill="1" applyBorder="1" applyAlignment="1">
      <alignment horizontal="center" vertical="center"/>
    </xf>
    <xf numFmtId="2" fontId="11" fillId="0" borderId="4" xfId="1" applyNumberFormat="1" applyFont="1" applyFill="1" applyBorder="1" applyAlignment="1">
      <alignment horizontal="center" vertical="center"/>
    </xf>
    <xf numFmtId="2" fontId="3" fillId="2" borderId="4" xfId="1" applyNumberFormat="1" applyFill="1" applyBorder="1" applyAlignment="1">
      <alignment horizontal="center" vertical="center"/>
    </xf>
    <xf numFmtId="2" fontId="3" fillId="0" borderId="4" xfId="1" applyNumberFormat="1" applyFill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2" fontId="3" fillId="0" borderId="8" xfId="1" applyNumberFormat="1" applyBorder="1" applyAlignment="1">
      <alignment horizontal="center" vertical="center"/>
    </xf>
    <xf numFmtId="2" fontId="3" fillId="2" borderId="8" xfId="1" applyNumberForma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5" xfId="1" applyFont="1" applyBorder="1" applyAlignment="1">
      <alignment horizontal="left" vertical="center" wrapText="1"/>
    </xf>
    <xf numFmtId="0" fontId="4" fillId="0" borderId="5" xfId="1" applyFont="1" applyFill="1" applyBorder="1" applyAlignment="1">
      <alignment horizontal="center" vertical="center"/>
    </xf>
    <xf numFmtId="9" fontId="4" fillId="0" borderId="4" xfId="1" applyNumberFormat="1" applyFont="1" applyFill="1" applyBorder="1" applyAlignment="1">
      <alignment horizontal="center" vertical="center"/>
    </xf>
    <xf numFmtId="0" fontId="3" fillId="0" borderId="4" xfId="1" applyFill="1" applyBorder="1" applyAlignment="1">
      <alignment horizontal="center" vertical="center"/>
    </xf>
    <xf numFmtId="2" fontId="3" fillId="0" borderId="4" xfId="1" applyNumberFormat="1" applyBorder="1" applyAlignment="1">
      <alignment horizontal="center" vertical="center"/>
    </xf>
    <xf numFmtId="0" fontId="4" fillId="0" borderId="8" xfId="1" applyFont="1" applyFill="1" applyBorder="1" applyAlignment="1">
      <alignment horizontal="left" vertical="center" wrapText="1"/>
    </xf>
    <xf numFmtId="0" fontId="4" fillId="0" borderId="8" xfId="1" applyFont="1" applyFill="1" applyBorder="1" applyAlignment="1">
      <alignment horizontal="center" vertical="center"/>
    </xf>
    <xf numFmtId="9" fontId="4" fillId="0" borderId="8" xfId="1" applyNumberFormat="1" applyFont="1" applyFill="1" applyBorder="1" applyAlignment="1">
      <alignment horizontal="center" vertical="center"/>
    </xf>
    <xf numFmtId="0" fontId="3" fillId="0" borderId="8" xfId="1" applyFill="1" applyBorder="1" applyAlignment="1">
      <alignment horizontal="center" vertical="center"/>
    </xf>
    <xf numFmtId="2" fontId="3" fillId="0" borderId="8" xfId="1" applyNumberForma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left" vertical="center" wrapText="1"/>
    </xf>
    <xf numFmtId="0" fontId="4" fillId="2" borderId="5" xfId="1" applyFont="1" applyFill="1" applyBorder="1" applyAlignment="1">
      <alignment horizontal="center" vertical="center"/>
    </xf>
    <xf numFmtId="9" fontId="4" fillId="2" borderId="4" xfId="1" applyNumberFormat="1" applyFont="1" applyFill="1" applyBorder="1" applyAlignment="1">
      <alignment horizontal="center" vertical="center"/>
    </xf>
    <xf numFmtId="0" fontId="3" fillId="2" borderId="4" xfId="1" applyFill="1" applyBorder="1" applyAlignment="1">
      <alignment horizontal="center" vertical="center"/>
    </xf>
    <xf numFmtId="0" fontId="4" fillId="0" borderId="4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/>
    </xf>
    <xf numFmtId="2" fontId="5" fillId="0" borderId="10" xfId="1" applyNumberFormat="1" applyFont="1" applyFill="1" applyBorder="1" applyAlignment="1">
      <alignment horizontal="center" vertical="center"/>
    </xf>
    <xf numFmtId="2" fontId="5" fillId="0" borderId="11" xfId="1" applyNumberFormat="1" applyFont="1" applyFill="1" applyBorder="1" applyAlignment="1">
      <alignment horizontal="center" vertical="center"/>
    </xf>
    <xf numFmtId="2" fontId="7" fillId="2" borderId="11" xfId="1" applyNumberFormat="1" applyFont="1" applyFill="1" applyBorder="1" applyAlignment="1">
      <alignment horizontal="center" vertical="center"/>
    </xf>
    <xf numFmtId="2" fontId="7" fillId="0" borderId="11" xfId="1" applyNumberFormat="1" applyFont="1" applyFill="1" applyBorder="1" applyAlignment="1">
      <alignment horizontal="center" vertical="center"/>
    </xf>
    <xf numFmtId="2" fontId="7" fillId="0" borderId="12" xfId="1" applyNumberFormat="1" applyFont="1" applyFill="1" applyBorder="1" applyAlignment="1">
      <alignment horizontal="center" vertical="center"/>
    </xf>
    <xf numFmtId="2" fontId="3" fillId="4" borderId="1" xfId="1" applyNumberFormat="1" applyFill="1" applyBorder="1" applyAlignment="1">
      <alignment horizontal="center" vertical="center"/>
    </xf>
    <xf numFmtId="2" fontId="3" fillId="4" borderId="8" xfId="1" applyNumberFormat="1" applyFill="1" applyBorder="1" applyAlignment="1">
      <alignment horizontal="center" vertical="center"/>
    </xf>
    <xf numFmtId="2" fontId="3" fillId="4" borderId="4" xfId="1" applyNumberFormat="1" applyFill="1" applyBorder="1" applyAlignment="1">
      <alignment horizontal="center" vertical="center"/>
    </xf>
    <xf numFmtId="0" fontId="15" fillId="4" borderId="0" xfId="1" applyFont="1" applyFill="1"/>
    <xf numFmtId="0" fontId="15" fillId="0" borderId="0" xfId="1" applyFont="1" applyAlignment="1">
      <alignment horizontal="left"/>
    </xf>
    <xf numFmtId="0" fontId="15" fillId="0" borderId="0" xfId="1" applyFont="1" applyFill="1" applyAlignment="1">
      <alignment horizontal="lef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1"/>
  <sheetViews>
    <sheetView tabSelected="1" zoomScale="90" zoomScaleNormal="90" workbookViewId="0">
      <selection activeCell="B20" sqref="B20"/>
    </sheetView>
  </sheetViews>
  <sheetFormatPr defaultRowHeight="12.75"/>
  <cols>
    <col min="1" max="1" width="3.42578125" style="5" customWidth="1"/>
    <col min="2" max="2" width="26.85546875" style="4" customWidth="1"/>
    <col min="3" max="3" width="12.5703125" style="1" customWidth="1"/>
    <col min="4" max="4" width="11.42578125" style="3" customWidth="1"/>
    <col min="5" max="5" width="7.42578125" style="1" customWidth="1"/>
    <col min="6" max="6" width="13.140625" style="1" customWidth="1"/>
    <col min="7" max="7" width="14.42578125" style="1" customWidth="1"/>
    <col min="8" max="8" width="14.140625" style="2" customWidth="1"/>
    <col min="9" max="9" width="18.140625" style="2" customWidth="1"/>
    <col min="10" max="11" width="18.140625" style="1" customWidth="1"/>
    <col min="12" max="12" width="12.85546875" style="1" customWidth="1"/>
    <col min="13" max="16384" width="9.140625" style="1"/>
  </cols>
  <sheetData>
    <row r="1" spans="1:12" ht="27.75" customHeight="1">
      <c r="A1" s="53" t="s">
        <v>32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2" ht="39" customHeight="1" thickBot="1">
      <c r="A2" s="52" t="s">
        <v>33</v>
      </c>
      <c r="B2" s="52"/>
      <c r="C2" s="52"/>
      <c r="D2" s="52"/>
      <c r="E2" s="52"/>
      <c r="F2" s="52"/>
      <c r="G2" s="52"/>
      <c r="H2" s="52"/>
      <c r="I2" s="52"/>
      <c r="J2" s="52"/>
      <c r="K2" s="52"/>
    </row>
    <row r="3" spans="1:12" ht="57" customHeight="1" thickBot="1">
      <c r="A3" s="46" t="s">
        <v>25</v>
      </c>
      <c r="B3" s="49" t="s">
        <v>24</v>
      </c>
      <c r="C3" s="48" t="s">
        <v>23</v>
      </c>
      <c r="D3" s="48" t="s">
        <v>30</v>
      </c>
      <c r="E3" s="48" t="s">
        <v>22</v>
      </c>
      <c r="F3" s="48" t="s">
        <v>21</v>
      </c>
      <c r="G3" s="48" t="s">
        <v>31</v>
      </c>
      <c r="H3" s="48" t="s">
        <v>20</v>
      </c>
      <c r="I3" s="47" t="s">
        <v>35</v>
      </c>
      <c r="J3" s="46" t="s">
        <v>36</v>
      </c>
      <c r="K3" s="46" t="s">
        <v>26</v>
      </c>
    </row>
    <row r="4" spans="1:12" s="42" customFormat="1" ht="12" customHeight="1">
      <c r="A4" s="43">
        <v>1</v>
      </c>
      <c r="B4" s="43">
        <v>2</v>
      </c>
      <c r="C4" s="45">
        <v>3</v>
      </c>
      <c r="D4" s="45">
        <v>4</v>
      </c>
      <c r="E4" s="45">
        <v>5</v>
      </c>
      <c r="F4" s="45">
        <v>6</v>
      </c>
      <c r="G4" s="45">
        <v>7</v>
      </c>
      <c r="H4" s="45">
        <v>8</v>
      </c>
      <c r="I4" s="44">
        <v>9</v>
      </c>
      <c r="J4" s="43">
        <v>10</v>
      </c>
      <c r="K4" s="43">
        <v>11</v>
      </c>
    </row>
    <row r="5" spans="1:12" ht="47.25" customHeight="1">
      <c r="A5" s="40" t="s">
        <v>40</v>
      </c>
      <c r="B5" s="39" t="s">
        <v>19</v>
      </c>
      <c r="C5" s="36" t="s">
        <v>15</v>
      </c>
      <c r="D5" s="35" t="s">
        <v>6</v>
      </c>
      <c r="E5" s="34" t="s">
        <v>4</v>
      </c>
      <c r="F5" s="54">
        <v>555.52</v>
      </c>
      <c r="G5" s="89"/>
      <c r="H5" s="33">
        <f t="shared" ref="H5:H16" si="0">F5*G5</f>
        <v>0</v>
      </c>
      <c r="I5" s="38">
        <f t="shared" ref="I5:I16" si="1">H5*2</f>
        <v>0</v>
      </c>
      <c r="J5" s="37">
        <f t="shared" ref="J5:J16" si="2">H5*10</f>
        <v>0</v>
      </c>
      <c r="K5" s="37">
        <f t="shared" ref="K5:K16" si="3">I5+J5</f>
        <v>0</v>
      </c>
    </row>
    <row r="6" spans="1:12" ht="32.25" customHeight="1">
      <c r="A6" s="40" t="s">
        <v>41</v>
      </c>
      <c r="B6" s="41" t="s">
        <v>18</v>
      </c>
      <c r="C6" s="36" t="s">
        <v>15</v>
      </c>
      <c r="D6" s="35" t="s">
        <v>6</v>
      </c>
      <c r="E6" s="34" t="s">
        <v>4</v>
      </c>
      <c r="F6" s="33">
        <v>194.48</v>
      </c>
      <c r="G6" s="89"/>
      <c r="H6" s="33">
        <f t="shared" si="0"/>
        <v>0</v>
      </c>
      <c r="I6" s="38">
        <f t="shared" si="1"/>
        <v>0</v>
      </c>
      <c r="J6" s="37">
        <f t="shared" si="2"/>
        <v>0</v>
      </c>
      <c r="K6" s="37">
        <f t="shared" si="3"/>
        <v>0</v>
      </c>
    </row>
    <row r="7" spans="1:12" ht="32.25" customHeight="1">
      <c r="A7" s="40" t="s">
        <v>42</v>
      </c>
      <c r="B7" s="39" t="s">
        <v>17</v>
      </c>
      <c r="C7" s="36" t="s">
        <v>15</v>
      </c>
      <c r="D7" s="35" t="s">
        <v>6</v>
      </c>
      <c r="E7" s="34" t="s">
        <v>4</v>
      </c>
      <c r="F7" s="33">
        <v>189.06</v>
      </c>
      <c r="G7" s="89"/>
      <c r="H7" s="33">
        <f t="shared" si="0"/>
        <v>0</v>
      </c>
      <c r="I7" s="38">
        <f t="shared" si="1"/>
        <v>0</v>
      </c>
      <c r="J7" s="37">
        <f t="shared" si="2"/>
        <v>0</v>
      </c>
      <c r="K7" s="37">
        <f t="shared" si="3"/>
        <v>0</v>
      </c>
    </row>
    <row r="8" spans="1:12" ht="32.25" customHeight="1">
      <c r="A8" s="40" t="s">
        <v>43</v>
      </c>
      <c r="B8" s="41" t="s">
        <v>34</v>
      </c>
      <c r="C8" s="36" t="s">
        <v>15</v>
      </c>
      <c r="D8" s="35" t="s">
        <v>6</v>
      </c>
      <c r="E8" s="34" t="s">
        <v>4</v>
      </c>
      <c r="F8" s="33">
        <v>539.80999999999995</v>
      </c>
      <c r="G8" s="89"/>
      <c r="H8" s="33">
        <f t="shared" si="0"/>
        <v>0</v>
      </c>
      <c r="I8" s="38">
        <f t="shared" si="1"/>
        <v>0</v>
      </c>
      <c r="J8" s="37">
        <f t="shared" si="2"/>
        <v>0</v>
      </c>
      <c r="K8" s="37">
        <f t="shared" si="3"/>
        <v>0</v>
      </c>
    </row>
    <row r="9" spans="1:12" ht="32.25" customHeight="1" thickBot="1">
      <c r="A9" s="61" t="s">
        <v>44</v>
      </c>
      <c r="B9" s="70" t="s">
        <v>16</v>
      </c>
      <c r="C9" s="71" t="s">
        <v>15</v>
      </c>
      <c r="D9" s="72" t="s">
        <v>6</v>
      </c>
      <c r="E9" s="73" t="s">
        <v>4</v>
      </c>
      <c r="F9" s="74">
        <v>510</v>
      </c>
      <c r="G9" s="90"/>
      <c r="H9" s="74">
        <f t="shared" si="0"/>
        <v>0</v>
      </c>
      <c r="I9" s="63">
        <f t="shared" si="1"/>
        <v>0</v>
      </c>
      <c r="J9" s="62">
        <f t="shared" si="2"/>
        <v>0</v>
      </c>
      <c r="K9" s="62">
        <f t="shared" si="3"/>
        <v>0</v>
      </c>
    </row>
    <row r="10" spans="1:12" ht="30" customHeight="1">
      <c r="A10" s="64" t="s">
        <v>45</v>
      </c>
      <c r="B10" s="65" t="s">
        <v>14</v>
      </c>
      <c r="C10" s="66" t="s">
        <v>11</v>
      </c>
      <c r="D10" s="67" t="s">
        <v>6</v>
      </c>
      <c r="E10" s="68" t="s">
        <v>4</v>
      </c>
      <c r="F10" s="60">
        <v>141</v>
      </c>
      <c r="G10" s="91"/>
      <c r="H10" s="60">
        <f t="shared" si="0"/>
        <v>0</v>
      </c>
      <c r="I10" s="59">
        <f t="shared" si="1"/>
        <v>0</v>
      </c>
      <c r="J10" s="69">
        <f t="shared" si="2"/>
        <v>0</v>
      </c>
      <c r="K10" s="69">
        <f t="shared" si="3"/>
        <v>0</v>
      </c>
    </row>
    <row r="11" spans="1:12" ht="30" customHeight="1">
      <c r="A11" s="40" t="s">
        <v>46</v>
      </c>
      <c r="B11" s="39" t="s">
        <v>13</v>
      </c>
      <c r="C11" s="36" t="s">
        <v>11</v>
      </c>
      <c r="D11" s="35" t="s">
        <v>6</v>
      </c>
      <c r="E11" s="34" t="s">
        <v>4</v>
      </c>
      <c r="F11" s="33">
        <v>178.9</v>
      </c>
      <c r="G11" s="89"/>
      <c r="H11" s="33">
        <f t="shared" si="0"/>
        <v>0</v>
      </c>
      <c r="I11" s="38">
        <f t="shared" si="1"/>
        <v>0</v>
      </c>
      <c r="J11" s="37">
        <f t="shared" si="2"/>
        <v>0</v>
      </c>
      <c r="K11" s="37">
        <f t="shared" si="3"/>
        <v>0</v>
      </c>
    </row>
    <row r="12" spans="1:12" ht="30" customHeight="1" thickBot="1">
      <c r="A12" s="61" t="s">
        <v>47</v>
      </c>
      <c r="B12" s="70" t="s">
        <v>12</v>
      </c>
      <c r="C12" s="71" t="s">
        <v>11</v>
      </c>
      <c r="D12" s="72" t="s">
        <v>6</v>
      </c>
      <c r="E12" s="73" t="s">
        <v>4</v>
      </c>
      <c r="F12" s="74">
        <v>211</v>
      </c>
      <c r="G12" s="90"/>
      <c r="H12" s="74">
        <f t="shared" si="0"/>
        <v>0</v>
      </c>
      <c r="I12" s="63">
        <f t="shared" si="1"/>
        <v>0</v>
      </c>
      <c r="J12" s="62">
        <f t="shared" si="2"/>
        <v>0</v>
      </c>
      <c r="K12" s="62">
        <f t="shared" si="3"/>
        <v>0</v>
      </c>
    </row>
    <row r="13" spans="1:12" ht="41.25" customHeight="1">
      <c r="A13" s="64" t="s">
        <v>48</v>
      </c>
      <c r="B13" s="75" t="s">
        <v>10</v>
      </c>
      <c r="C13" s="76" t="s">
        <v>9</v>
      </c>
      <c r="D13" s="77" t="s">
        <v>6</v>
      </c>
      <c r="E13" s="78" t="s">
        <v>4</v>
      </c>
      <c r="F13" s="59">
        <v>1675.08</v>
      </c>
      <c r="G13" s="91"/>
      <c r="H13" s="60">
        <f t="shared" si="0"/>
        <v>0</v>
      </c>
      <c r="I13" s="59">
        <f t="shared" si="1"/>
        <v>0</v>
      </c>
      <c r="J13" s="69">
        <f t="shared" si="2"/>
        <v>0</v>
      </c>
      <c r="K13" s="69">
        <f t="shared" si="3"/>
        <v>0</v>
      </c>
    </row>
    <row r="14" spans="1:12" ht="36" customHeight="1">
      <c r="A14" s="40" t="s">
        <v>49</v>
      </c>
      <c r="B14" s="39" t="s">
        <v>39</v>
      </c>
      <c r="C14" s="36" t="s">
        <v>9</v>
      </c>
      <c r="D14" s="35" t="s">
        <v>6</v>
      </c>
      <c r="E14" s="34" t="s">
        <v>4</v>
      </c>
      <c r="F14" s="33">
        <v>218.01</v>
      </c>
      <c r="G14" s="89"/>
      <c r="H14" s="33">
        <f t="shared" si="0"/>
        <v>0</v>
      </c>
      <c r="I14" s="38">
        <f t="shared" si="1"/>
        <v>0</v>
      </c>
      <c r="J14" s="37">
        <f t="shared" si="2"/>
        <v>0</v>
      </c>
      <c r="K14" s="37">
        <f t="shared" si="3"/>
        <v>0</v>
      </c>
    </row>
    <row r="15" spans="1:12" ht="36" customHeight="1" thickBot="1">
      <c r="A15" s="61" t="s">
        <v>50</v>
      </c>
      <c r="B15" s="80" t="s">
        <v>38</v>
      </c>
      <c r="C15" s="71" t="s">
        <v>9</v>
      </c>
      <c r="D15" s="72" t="s">
        <v>6</v>
      </c>
      <c r="E15" s="73" t="s">
        <v>4</v>
      </c>
      <c r="F15" s="74">
        <v>0</v>
      </c>
      <c r="G15" s="90"/>
      <c r="H15" s="74">
        <f t="shared" si="0"/>
        <v>0</v>
      </c>
      <c r="I15" s="63">
        <f t="shared" si="1"/>
        <v>0</v>
      </c>
      <c r="J15" s="62">
        <f t="shared" si="2"/>
        <v>0</v>
      </c>
      <c r="K15" s="62">
        <f t="shared" si="3"/>
        <v>0</v>
      </c>
      <c r="L15" s="51" t="s">
        <v>28</v>
      </c>
    </row>
    <row r="16" spans="1:12" ht="38.25" customHeight="1">
      <c r="A16" s="43" t="s">
        <v>51</v>
      </c>
      <c r="B16" s="79" t="s">
        <v>8</v>
      </c>
      <c r="C16" s="66" t="s">
        <v>7</v>
      </c>
      <c r="D16" s="67" t="s">
        <v>6</v>
      </c>
      <c r="E16" s="68" t="s">
        <v>4</v>
      </c>
      <c r="F16" s="60">
        <v>605.98</v>
      </c>
      <c r="G16" s="91"/>
      <c r="H16" s="30">
        <f t="shared" si="0"/>
        <v>0</v>
      </c>
      <c r="I16" s="31">
        <f t="shared" si="1"/>
        <v>0</v>
      </c>
      <c r="J16" s="69">
        <f t="shared" si="2"/>
        <v>0</v>
      </c>
      <c r="K16" s="69">
        <f t="shared" si="3"/>
        <v>0</v>
      </c>
      <c r="L16" s="11"/>
    </row>
    <row r="17" spans="1:13" ht="36" customHeight="1" thickBot="1">
      <c r="A17" s="61" t="s">
        <v>52</v>
      </c>
      <c r="B17" s="80" t="s">
        <v>37</v>
      </c>
      <c r="C17" s="71" t="s">
        <v>7</v>
      </c>
      <c r="D17" s="72" t="s">
        <v>4</v>
      </c>
      <c r="E17" s="73">
        <v>296.39999999999998</v>
      </c>
      <c r="F17" s="74">
        <v>296.39999999999998</v>
      </c>
      <c r="G17" s="90"/>
      <c r="H17" s="74">
        <f t="shared" ref="H17" si="4">F17*G17</f>
        <v>0</v>
      </c>
      <c r="I17" s="63">
        <f t="shared" ref="I17" si="5">H17*2</f>
        <v>0</v>
      </c>
      <c r="J17" s="62">
        <f t="shared" ref="J17" si="6">H17*10</f>
        <v>0</v>
      </c>
      <c r="K17" s="62">
        <f t="shared" ref="K17" si="7">I17+J17</f>
        <v>0</v>
      </c>
      <c r="L17" s="11"/>
    </row>
    <row r="18" spans="1:13" s="15" customFormat="1" ht="27" customHeight="1" thickBot="1">
      <c r="A18" s="24"/>
      <c r="B18" s="25"/>
      <c r="C18" s="81" t="s">
        <v>5</v>
      </c>
      <c r="D18" s="82"/>
      <c r="E18" s="83" t="s">
        <v>4</v>
      </c>
      <c r="F18" s="57">
        <f>SUM(F5:F17)</f>
        <v>5315.24</v>
      </c>
      <c r="G18" s="84" t="s">
        <v>3</v>
      </c>
      <c r="H18" s="85">
        <f>SUM(H5:H16)</f>
        <v>0</v>
      </c>
      <c r="I18" s="86">
        <f>SUM(I5:I16)</f>
        <v>0</v>
      </c>
      <c r="J18" s="87">
        <f>SUM(J5:J16)</f>
        <v>0</v>
      </c>
      <c r="K18" s="88">
        <f>SUM(K5:K16)</f>
        <v>0</v>
      </c>
    </row>
    <row r="19" spans="1:13" s="15" customFormat="1" ht="27" customHeight="1">
      <c r="A19" s="24"/>
      <c r="B19" s="25"/>
      <c r="C19" s="29"/>
      <c r="D19" s="29"/>
      <c r="E19" s="28"/>
      <c r="F19" s="27"/>
      <c r="G19" s="57" t="s">
        <v>2</v>
      </c>
      <c r="H19" s="58">
        <f>H18*23%</f>
        <v>0</v>
      </c>
      <c r="I19" s="59">
        <f>I18*23%</f>
        <v>0</v>
      </c>
      <c r="J19" s="60">
        <f>J18*23%</f>
        <v>0</v>
      </c>
      <c r="K19" s="60">
        <f>K18*23%</f>
        <v>0</v>
      </c>
    </row>
    <row r="20" spans="1:13" s="15" customFormat="1" ht="24" customHeight="1">
      <c r="A20" s="24"/>
      <c r="B20" s="25"/>
      <c r="C20" s="29"/>
      <c r="D20" s="29"/>
      <c r="E20" s="28"/>
      <c r="F20" s="27"/>
      <c r="G20" s="50" t="s">
        <v>1</v>
      </c>
      <c r="H20" s="32">
        <f>SUM(H18:H19)</f>
        <v>0</v>
      </c>
      <c r="I20" s="56">
        <f>SUM(I18:I19)</f>
        <v>0</v>
      </c>
      <c r="J20" s="55">
        <f>SUM(J18:J19)</f>
        <v>0</v>
      </c>
      <c r="K20" s="55">
        <f>SUM(K18:K19)</f>
        <v>0</v>
      </c>
    </row>
    <row r="21" spans="1:13" s="15" customFormat="1" ht="26.25" customHeight="1">
      <c r="A21" s="24"/>
      <c r="B21" s="25"/>
      <c r="C21" s="29"/>
      <c r="D21" s="29"/>
      <c r="E21" s="28"/>
      <c r="F21" s="27"/>
      <c r="G21" s="26"/>
      <c r="H21" s="26"/>
      <c r="I21" s="26"/>
    </row>
    <row r="22" spans="1:13" ht="21" customHeight="1">
      <c r="B22" s="92" t="s">
        <v>53</v>
      </c>
      <c r="C22" s="23"/>
      <c r="E22" s="23"/>
      <c r="F22" s="23"/>
      <c r="G22" s="23"/>
      <c r="H22" s="21"/>
      <c r="I22" s="22"/>
      <c r="J22" s="21"/>
    </row>
    <row r="23" spans="1:13" ht="19.5" customHeight="1">
      <c r="A23" s="20"/>
      <c r="B23" s="93" t="s">
        <v>27</v>
      </c>
      <c r="G23" s="19"/>
      <c r="M23" s="18"/>
    </row>
    <row r="24" spans="1:13" ht="20.25" customHeight="1">
      <c r="A24" s="17"/>
      <c r="B24" s="94" t="s">
        <v>29</v>
      </c>
      <c r="C24" s="15"/>
      <c r="D24" s="16"/>
      <c r="E24" s="15"/>
      <c r="F24" s="15"/>
      <c r="G24" s="14"/>
      <c r="H24" s="13"/>
      <c r="I24" s="13"/>
    </row>
    <row r="25" spans="1:13" ht="15" customHeight="1">
      <c r="B25" s="12"/>
      <c r="C25" s="12"/>
      <c r="D25" s="12"/>
      <c r="E25" s="12"/>
      <c r="F25" s="12"/>
      <c r="G25" s="12"/>
    </row>
    <row r="26" spans="1:13" ht="32.25" customHeight="1"/>
    <row r="27" spans="1:13" ht="42" customHeight="1"/>
    <row r="29" spans="1:13" ht="17.25" customHeight="1"/>
    <row r="30" spans="1:13" ht="75.75" customHeight="1"/>
    <row r="31" spans="1:13" ht="93.75" customHeight="1"/>
    <row r="32" spans="1:13" ht="62.25" customHeight="1"/>
    <row r="33" spans="1:9" ht="20.25" customHeight="1"/>
    <row r="34" spans="1:9" ht="33" customHeight="1"/>
    <row r="35" spans="1:9" ht="33" customHeight="1"/>
    <row r="36" spans="1:9" s="6" customFormat="1" ht="15">
      <c r="A36" s="10"/>
      <c r="B36" s="9"/>
      <c r="D36" s="8"/>
      <c r="E36" s="1"/>
      <c r="F36" s="1"/>
      <c r="H36" s="7"/>
      <c r="I36" s="7"/>
    </row>
    <row r="37" spans="1:9">
      <c r="A37" s="5" t="s">
        <v>0</v>
      </c>
    </row>
    <row r="39" spans="1:9" ht="12.75" customHeight="1"/>
    <row r="40" spans="1:9" ht="15.75" customHeight="1"/>
    <row r="43" spans="1:9" ht="15">
      <c r="F43" s="6"/>
    </row>
    <row r="45" spans="1:9" ht="15">
      <c r="E45" s="6"/>
    </row>
    <row r="78" ht="15" customHeight="1"/>
    <row r="79" ht="13.5" customHeight="1"/>
    <row r="90" ht="15" customHeight="1"/>
    <row r="91" ht="15" customHeight="1"/>
  </sheetData>
  <mergeCells count="3">
    <mergeCell ref="A2:K2"/>
    <mergeCell ref="C18:D18"/>
    <mergeCell ref="A1:K1"/>
  </mergeCells>
  <phoneticPr fontId="14" type="noConversion"/>
  <printOptions horizontalCentered="1" verticalCentered="1"/>
  <pageMargins left="0" right="0" top="0" bottom="0.19685039370078741" header="0.31496062992125984" footer="0"/>
  <pageSetup paperSize="9" scale="75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Zadanie II Sekcje </vt:lpstr>
      <vt:lpstr>'Zadanie II Sekcje 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Płońska Danuta</dc:creator>
  <cp:lastModifiedBy>Jakubiak Ilona</cp:lastModifiedBy>
  <cp:lastPrinted>2023-09-27T10:00:57Z</cp:lastPrinted>
  <dcterms:created xsi:type="dcterms:W3CDTF">2019-10-14T05:35:52Z</dcterms:created>
  <dcterms:modified xsi:type="dcterms:W3CDTF">2024-09-11T05:59:57Z</dcterms:modified>
</cp:coreProperties>
</file>