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8_{95629DEA-0ACC-4A99-81ED-95E461DB19F1}" xr6:coauthVersionLast="47" xr6:coauthVersionMax="47" xr10:uidLastSave="{00000000-0000-0000-0000-000000000000}"/>
  <bookViews>
    <workbookView xWindow="-120" yWindow="-120" windowWidth="30960" windowHeight="16920" xr2:uid="{00000000-000D-0000-FFFF-FFFF00000000}"/>
  </bookViews>
  <sheets>
    <sheet name="1" sheetId="1" r:id="rId1"/>
    <sheet name="2" sheetId="3" r:id="rId2"/>
    <sheet name="3" sheetId="4" r:id="rId3"/>
    <sheet name="4" sheetId="5" r:id="rId4"/>
    <sheet name="5" sheetId="6" r:id="rId5"/>
    <sheet name="6" sheetId="7" r:id="rId6"/>
    <sheet name="7" sheetId="8" r:id="rId7"/>
    <sheet name="8" sheetId="9" r:id="rId8"/>
    <sheet name="9" sheetId="10" r:id="rId9"/>
    <sheet name="10" sheetId="2" r:id="rId10"/>
    <sheet name="suma" sheetId="18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9" i="2" l="1"/>
  <c r="H23" i="10"/>
  <c r="H14" i="9"/>
  <c r="H25" i="8"/>
  <c r="H25" i="7"/>
  <c r="H25" i="6"/>
  <c r="H23" i="5"/>
  <c r="H23" i="4"/>
  <c r="H65" i="3"/>
  <c r="H79" i="1"/>
  <c r="C3" i="18" l="1"/>
  <c r="B12" i="18"/>
  <c r="H63" i="3"/>
  <c r="H77" i="1"/>
  <c r="H63" i="1"/>
  <c r="H47" i="1"/>
  <c r="E62" i="1"/>
  <c r="E45" i="1"/>
  <c r="E27" i="1"/>
  <c r="H22" i="1"/>
  <c r="H30" i="1"/>
  <c r="H29" i="1"/>
  <c r="E7" i="1"/>
  <c r="H13" i="1"/>
  <c r="H12" i="1"/>
  <c r="H11" i="1"/>
  <c r="E39" i="3"/>
  <c r="E21" i="3"/>
  <c r="E7" i="3"/>
  <c r="H59" i="3"/>
  <c r="H42" i="3"/>
  <c r="H41" i="3"/>
  <c r="H24" i="3"/>
  <c r="H23" i="3"/>
  <c r="E10" i="10"/>
  <c r="H12" i="9" l="1"/>
  <c r="H60" i="3"/>
  <c r="H58" i="3"/>
  <c r="H55" i="3"/>
  <c r="H54" i="3"/>
  <c r="H53" i="3"/>
  <c r="H52" i="3"/>
  <c r="H51" i="3"/>
  <c r="H46" i="3"/>
  <c r="H45" i="3"/>
  <c r="H44" i="3"/>
  <c r="H43" i="3"/>
  <c r="H40" i="3"/>
  <c r="H37" i="3"/>
  <c r="H36" i="3"/>
  <c r="H35" i="3"/>
  <c r="H34" i="3"/>
  <c r="H33" i="3"/>
  <c r="H28" i="3"/>
  <c r="H27" i="3"/>
  <c r="H26" i="3"/>
  <c r="H25" i="3"/>
  <c r="H22" i="3"/>
  <c r="H19" i="3"/>
  <c r="H18" i="3"/>
  <c r="H17" i="3"/>
  <c r="H16" i="3"/>
  <c r="H15" i="3"/>
  <c r="H11" i="3"/>
  <c r="H10" i="3"/>
  <c r="H9" i="3"/>
  <c r="H8" i="3"/>
  <c r="B3" i="18"/>
  <c r="H76" i="1"/>
  <c r="H75" i="1"/>
  <c r="H74" i="1"/>
  <c r="H73" i="1"/>
  <c r="H72" i="1"/>
  <c r="H67" i="1"/>
  <c r="H66" i="1"/>
  <c r="H65" i="1"/>
  <c r="H64" i="1"/>
  <c r="H60" i="1"/>
  <c r="H59" i="1"/>
  <c r="H58" i="1"/>
  <c r="H57" i="1"/>
  <c r="H56" i="1"/>
  <c r="H51" i="1"/>
  <c r="H50" i="1"/>
  <c r="H49" i="1"/>
  <c r="H48" i="1"/>
  <c r="H46" i="1"/>
  <c r="H43" i="1"/>
  <c r="H42" i="1"/>
  <c r="H41" i="1"/>
  <c r="H40" i="1"/>
  <c r="H39" i="1"/>
  <c r="H34" i="1"/>
  <c r="H33" i="1"/>
  <c r="H32" i="1"/>
  <c r="H31" i="1"/>
  <c r="H28" i="1"/>
  <c r="H25" i="1"/>
  <c r="H24" i="1"/>
  <c r="H23" i="1"/>
  <c r="H21" i="1"/>
  <c r="H20" i="1"/>
  <c r="H15" i="1"/>
  <c r="H14" i="1"/>
  <c r="H10" i="1"/>
  <c r="H9" i="1"/>
  <c r="H8" i="1"/>
  <c r="C4" i="18" l="1"/>
  <c r="H13" i="6"/>
  <c r="H12" i="6"/>
  <c r="E7" i="4"/>
  <c r="B11" i="18"/>
  <c r="B10" i="18"/>
  <c r="B9" i="18"/>
  <c r="B8" i="18"/>
  <c r="B7" i="18"/>
  <c r="B6" i="18"/>
  <c r="B5" i="18"/>
  <c r="B4" i="18"/>
  <c r="H20" i="10" l="1"/>
  <c r="H19" i="10"/>
  <c r="H18" i="10"/>
  <c r="H17" i="10"/>
  <c r="H16" i="10"/>
  <c r="H11" i="10"/>
  <c r="H9" i="10"/>
  <c r="H8" i="10"/>
  <c r="H7" i="10"/>
  <c r="H8" i="9"/>
  <c r="H7" i="9"/>
  <c r="H22" i="8"/>
  <c r="H21" i="8"/>
  <c r="H20" i="8"/>
  <c r="H19" i="8"/>
  <c r="H18" i="8"/>
  <c r="H13" i="8"/>
  <c r="H11" i="8"/>
  <c r="H10" i="8"/>
  <c r="H9" i="8"/>
  <c r="H8" i="8"/>
  <c r="H7" i="8"/>
  <c r="H22" i="7"/>
  <c r="H21" i="7"/>
  <c r="H20" i="7"/>
  <c r="H19" i="7"/>
  <c r="H18" i="7"/>
  <c r="H17" i="7"/>
  <c r="H12" i="7"/>
  <c r="H11" i="7"/>
  <c r="H10" i="7"/>
  <c r="H9" i="7"/>
  <c r="H8" i="7"/>
  <c r="H7" i="7"/>
  <c r="H22" i="6"/>
  <c r="H21" i="6"/>
  <c r="H20" i="6"/>
  <c r="H19" i="6"/>
  <c r="H18" i="6"/>
  <c r="H10" i="6"/>
  <c r="H9" i="6"/>
  <c r="H8" i="6"/>
  <c r="H7" i="6"/>
  <c r="H20" i="5"/>
  <c r="H19" i="5"/>
  <c r="H18" i="5"/>
  <c r="H17" i="5"/>
  <c r="H16" i="5"/>
  <c r="H11" i="5"/>
  <c r="H10" i="5"/>
  <c r="H9" i="5"/>
  <c r="H8" i="5"/>
  <c r="H7" i="5"/>
  <c r="H20" i="4"/>
  <c r="H19" i="4"/>
  <c r="H18" i="4"/>
  <c r="H17" i="4"/>
  <c r="H16" i="4"/>
  <c r="H11" i="4"/>
  <c r="H10" i="4"/>
  <c r="H9" i="4"/>
  <c r="H8" i="4"/>
  <c r="H7" i="4"/>
  <c r="H21" i="10" l="1"/>
  <c r="H23" i="6"/>
  <c r="C7" i="18" s="1"/>
  <c r="H21" i="4"/>
  <c r="H21" i="5"/>
  <c r="H23" i="7"/>
  <c r="H23" i="8"/>
  <c r="C11" i="18" l="1"/>
  <c r="C10" i="18"/>
  <c r="C9" i="18"/>
  <c r="C8" i="18"/>
  <c r="C6" i="18"/>
  <c r="C5" i="18"/>
  <c r="C6" i="2" l="1"/>
  <c r="C12" i="18"/>
  <c r="C14" i="18" s="1"/>
</calcChain>
</file>

<file path=xl/sharedStrings.xml><?xml version="1.0" encoding="utf-8"?>
<sst xmlns="http://schemas.openxmlformats.org/spreadsheetml/2006/main" count="1332" uniqueCount="147">
  <si>
    <t>I.</t>
  </si>
  <si>
    <t>Lp.</t>
  </si>
  <si>
    <t>Rodzaj powierzchni do sprzątania</t>
  </si>
  <si>
    <t>Jedn. miary</t>
  </si>
  <si>
    <t>Ilość</t>
  </si>
  <si>
    <t>Częstotliwość sprzątania</t>
  </si>
  <si>
    <r>
      <t xml:space="preserve">Wartość brutto
za 1 miesiąc
</t>
    </r>
    <r>
      <rPr>
        <sz val="11"/>
        <color indexed="8"/>
        <rFont val="Times New Roman"/>
        <family val="1"/>
        <charset val="238"/>
      </rPr>
      <t>(kol. 4 x kol. 6)</t>
    </r>
  </si>
  <si>
    <t>Stawka podatku VAT</t>
  </si>
  <si>
    <t>-1-</t>
  </si>
  <si>
    <t>-2-</t>
  </si>
  <si>
    <t>-3-</t>
  </si>
  <si>
    <t>-4-</t>
  </si>
  <si>
    <t>-5-</t>
  </si>
  <si>
    <t>-6-</t>
  </si>
  <si>
    <t>-7-</t>
  </si>
  <si>
    <t>-8-</t>
  </si>
  <si>
    <t>1.</t>
  </si>
  <si>
    <t>m²</t>
  </si>
  <si>
    <t>x</t>
  </si>
  <si>
    <t>pokoje biurowe</t>
  </si>
  <si>
    <t>codziennie</t>
  </si>
  <si>
    <t>korytarze</t>
  </si>
  <si>
    <t>sanitariaty</t>
  </si>
  <si>
    <t>magazyny</t>
  </si>
  <si>
    <t>1x/tydzień</t>
  </si>
  <si>
    <t>2.</t>
  </si>
  <si>
    <t>Powierzchnia okien liczona w świetle -
okna pojedyncze</t>
  </si>
  <si>
    <t>3.</t>
  </si>
  <si>
    <t>4.</t>
  </si>
  <si>
    <t>Zakładane obciążenie:</t>
  </si>
  <si>
    <t>pracowników</t>
  </si>
  <si>
    <t>osób</t>
  </si>
  <si>
    <t>5.</t>
  </si>
  <si>
    <t>Liczba toalet i ich wyposażenia:
w tym:</t>
  </si>
  <si>
    <t>szt.</t>
  </si>
  <si>
    <t>Cena jedn. za szt. 
brutto za miesiąc</t>
  </si>
  <si>
    <t>Wartość brutto za 1 mc</t>
  </si>
  <si>
    <t>muszli ustępowych</t>
  </si>
  <si>
    <t>umywalek</t>
  </si>
  <si>
    <t>dozowników mydła</t>
  </si>
  <si>
    <t>uchwytów na papier toaletowy</t>
  </si>
  <si>
    <t>uchwytów na ręczniki</t>
  </si>
  <si>
    <t>zlewozmywaków</t>
  </si>
  <si>
    <t>II.</t>
  </si>
  <si>
    <t>Dla celów porównania ofert założono 40 godzin dyżuru w miesiącu.</t>
  </si>
  <si>
    <t>Wynagrodzenie za 40 godzin dyżuru</t>
  </si>
  <si>
    <t>brutto</t>
  </si>
  <si>
    <t>Wynagrodzenie za 1 godzinę dyżuru wynosi 1/40 podanego wynagrodzenia, tj.</t>
  </si>
  <si>
    <t>Sprzątanie w dni powszednie</t>
  </si>
  <si>
    <t>Powierzchnia ogółem, w tym:
Rodzaj powierzchni: (suma z wierszy a-d)</t>
  </si>
  <si>
    <t>1x/miesiąc</t>
  </si>
  <si>
    <t>pomieszczenie gospodarcze</t>
  </si>
  <si>
    <t>Powierzchnia ogółem, w tym:
Rodzaj powierzchni: (suma z wierszy a-e)</t>
  </si>
  <si>
    <t>Powierzchnia ogółem, w tym:
Rodzaj powierzchni: (suma z wierszy a-f)</t>
  </si>
  <si>
    <t>pomieszczenie socjalne</t>
  </si>
  <si>
    <t>Powierzchnia ogółem, w tym:
Rodzaj powierzchni: (suma z wierszy a-h)</t>
  </si>
  <si>
    <t>archiwum</t>
  </si>
  <si>
    <t>Powierzchnia okien liczona w świetle, 
w tym okna:</t>
  </si>
  <si>
    <t>pojedyncze</t>
  </si>
  <si>
    <t>podwójne</t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</si>
  <si>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1a-d, 2, 4 a-e)</t>
    </r>
  </si>
  <si>
    <t>Powierzchnia ogółem, w tym:
Rodzaj powierzchni: (suma z wierszy a-c)</t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</si>
  <si>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1a-c, 2 a-b, 4 a-e)</t>
    </r>
  </si>
  <si>
    <t>Nr</t>
  </si>
  <si>
    <t>Lokalizacja</t>
  </si>
  <si>
    <t>Cena</t>
  </si>
  <si>
    <t>Formularz cenowy nr 1</t>
  </si>
  <si>
    <t>Formularz cenowy nr 2</t>
  </si>
  <si>
    <t>Formularz cenowy nr 3</t>
  </si>
  <si>
    <t>Formularz cenowy nr 4</t>
  </si>
  <si>
    <t>Formularz cenowy nr 5</t>
  </si>
  <si>
    <t>Formularz cenowy nr 6</t>
  </si>
  <si>
    <t>Formularz cenowy nr 7</t>
  </si>
  <si>
    <t>Formularz cenowy nr 8</t>
  </si>
  <si>
    <t>Formularz cenowy nr 9</t>
  </si>
  <si>
    <t>Formularz cenowy nr 10</t>
  </si>
  <si>
    <t>SUMA</t>
  </si>
  <si>
    <t>f</t>
  </si>
  <si>
    <t>a</t>
  </si>
  <si>
    <t>b</t>
  </si>
  <si>
    <t>c</t>
  </si>
  <si>
    <t>d</t>
  </si>
  <si>
    <t>e</t>
  </si>
  <si>
    <t>korytarze, schody</t>
  </si>
  <si>
    <t>Cena jedn. za m ²/szt/os
brutto za miesiąc</t>
  </si>
  <si>
    <t>Powierzchnia okien liczona w świetle:</t>
  </si>
  <si>
    <r>
      <t xml:space="preserve">BUDYNEK …........................... 
</t>
    </r>
    <r>
      <rPr>
        <b/>
        <sz val="16"/>
        <color theme="1"/>
        <rFont val="Times New Roman"/>
        <family val="1"/>
        <charset val="238"/>
      </rPr>
      <t xml:space="preserve"> oraz doraźnie pozostałych lokalizacji na zlecenie Zamawiającego - w razie potrzeby</t>
    </r>
  </si>
  <si>
    <t>BUDYNEK - Filia Os. Wólki, ul. Barbackiego 46</t>
  </si>
  <si>
    <t>BUDYNEK - Filia Os. Przydworcowe, ul. Daszyńskiego 3</t>
  </si>
  <si>
    <t>BUDYNEK - Filia Os. Wojska Polskiego - Gorzków, ul. Freislera 4A</t>
  </si>
  <si>
    <t>BUDYNEK - Filia Os. Millenium, ul. Królowej Jadwigi 29</t>
  </si>
  <si>
    <t>BUDYNEK - Filia Os. Biegonice – Dąbrówka, ul. Węgierska 140 (Galeria Sandecja – lokal nr 245)</t>
  </si>
  <si>
    <t>BUDYNEK - Filia Os. Gołąbkowice, ul. Armii Krajowej 27</t>
  </si>
  <si>
    <t>BUDYNEK - Filia Os. Kochanowskiego, ul. Kochanowskiego 37</t>
  </si>
  <si>
    <t>magazyny książek</t>
  </si>
  <si>
    <t xml:space="preserve">Powierzchnia okien liczona w świetle -
</t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</si>
  <si>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1a-f, 2a-b, 4 a-e)</t>
    </r>
  </si>
  <si>
    <t>wypożyczalnia - wolny dostęp czytelników</t>
  </si>
  <si>
    <t>piwnica</t>
  </si>
  <si>
    <t>magazyn książek</t>
  </si>
  <si>
    <t>parter</t>
  </si>
  <si>
    <t>3</t>
  </si>
  <si>
    <t>I piętro</t>
  </si>
  <si>
    <t>czytelnia - wolny dostęp czytelników</t>
  </si>
  <si>
    <t>II piętro</t>
  </si>
  <si>
    <t>7</t>
  </si>
  <si>
    <t>8</t>
  </si>
  <si>
    <t>12</t>
  </si>
  <si>
    <t>16</t>
  </si>
  <si>
    <t>DYŻUR JEDNEGO PRACOWNIKA W GODZINACH PRACY BIBLIOTEKI LUB SPRZĄTANIE PO SPOTKANIU, WYSTAWIE, WERNISAŻU, IMPREZIE ITP.</t>
  </si>
  <si>
    <t>magazyn czasopism</t>
  </si>
  <si>
    <t>1x/rok</t>
  </si>
  <si>
    <t>magazyn książek/czasopism/materiałów</t>
  </si>
  <si>
    <t>sala spotkań "malucha"</t>
  </si>
  <si>
    <t>magazyn książek (zb. zabytkowe/regionalne)</t>
  </si>
  <si>
    <t>dział zbiorów regionalnych/zabytkowych</t>
  </si>
  <si>
    <t>II piętro /poddasze/</t>
  </si>
  <si>
    <t>BUDYNEK Oddział dla Dzieci i Młodzieży, ul. Lwowska 21</t>
  </si>
  <si>
    <t>BUDYNEK GŁÓWNY - siedziba Sądeckiej Biblioteki Publicznej,  ul. Franciszkańska 11</t>
  </si>
  <si>
    <t>czytelników odwiedzających (dziennie)</t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</si>
  <si>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1a-e, 2, 4 a-e</t>
    </r>
  </si>
  <si>
    <t>Powierzchnia okien liczona w świetle -
szklenie - witryna sklepowa</t>
  </si>
  <si>
    <t>2x/rok</t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</si>
  <si>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1a, 2 )</t>
    </r>
  </si>
  <si>
    <t>korytarze/komunikacja/holl/ kl. schodowa</t>
  </si>
  <si>
    <t>korytarze/komunikacja/holl/ kl. schodowa/wiatrołap</t>
  </si>
  <si>
    <t>15</t>
  </si>
  <si>
    <t>g</t>
  </si>
  <si>
    <t>magazyn zb. zabytkowe, regionalne</t>
  </si>
  <si>
    <t>Powierzchnia okien liczona w świetle - okna pojedyncze</t>
  </si>
  <si>
    <t>Powierzchnia okien liczona w świetle okna pojedyncze</t>
  </si>
  <si>
    <t>piwnice zabytkowe - część wystawowa, spotkań, imprez itp.</t>
  </si>
  <si>
    <t>pomieszczenie gospodarcze/serwerownia</t>
  </si>
  <si>
    <t>Powierzchnia okien liczona w świetle - okno pojedyncze</t>
  </si>
  <si>
    <t>magazyn sprzętu/wyposażenia</t>
  </si>
  <si>
    <t>pomieszczenie biurowe</t>
  </si>
  <si>
    <t>korytarze, schody, holl, klatka schodowa</t>
  </si>
  <si>
    <t>korytarze, klatka schodowa</t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</si>
  <si>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1a-c, 2, 4 a-e, 5a-f, 6, 9 a-f,10 a-f, 13 a-e, 14 a-d)</t>
    </r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</si>
  <si>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1a-e, 2, 4 a-f)</t>
    </r>
  </si>
  <si>
    <r>
      <t xml:space="preserve">Wynagrodzenie za 1 miesiąc łącznie brutto
</t>
    </r>
    <r>
      <rPr>
        <i/>
        <sz val="12"/>
        <color indexed="8"/>
        <rFont val="Times New Roman"/>
        <family val="1"/>
        <charset val="238"/>
      </rPr>
      <t>(suma z wierszy 1a-g, 2, 4 a-f, 5a-f, 6, 9 a-e, 10 a-f, 11, 13 a-e,14 a-d, 15, 17 a-e)</t>
    </r>
  </si>
  <si>
    <t xml:space="preserve">Wartość zamówienia [wskazana w pkt 1  x 10 m-cy] 
za wymagany okres wykonywania umowy 10 miesięcy wynosi łącznie:
</t>
  </si>
  <si>
    <t xml:space="preserve">Wartość zamówienia [wartość wskazana w tabeli, w wierszu 5  x 10 m-cy] 
za wymagany okres wykonywania umowy 10 miesięcy wynosi łącznie:
……………………………… (słownie: ………………………………….. złotych 00/100 )   </t>
  </si>
  <si>
    <t xml:space="preserve">Wartość zamówienia [wartość wskazana w tabeli, w wierszu 4  x 10 m-cy] 
za wymagany okres wykonywania umowy 10 miesięcy wynosi łącznie:
……………………………… (słownie: ………………………………….. złotych 00/100 )   </t>
  </si>
  <si>
    <t xml:space="preserve">Wartość zamówienia [wartość wskazana w tabeli, w wierszu 5  x 10 m-cy] 
za wymagany okres wykonywania umowy 10 miesięcy wynosi łącznie:
……………………………… (słownie: ………………………………….. złotych 00/100 )        
</t>
  </si>
  <si>
    <t xml:space="preserve">Wartość zamówienia [wartość wskazana w tabeli, w wierszu 16 x 10 m-cy] 
za wymagany okres wykonywania umowy 10 miesięcy wynosi łącznie:
……………………………… (słownie: ………………………………….. złotych 00/100 )   </t>
  </si>
  <si>
    <t xml:space="preserve">Wartość zamówienia [wartość wskazana w tabeli, w wierszu 18  x 10 m-cy] 
za wymagany okres wykonywania umowy 10 miesięcy wynosi łącznie:
……………………………… (słownie: ………………………………….. złotych 00/100 )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</si>
</sst>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sz val="13"/>
      <name val="Times New Roman"/>
      <family val="1"/>
      <charset val="238"/>
    </font>
    <font>
      <sz val="14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0"/>
      <name val="Times New Roman"/>
      <family val="1"/>
      <charset val="238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9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4" fontId="10" fillId="0" borderId="1" xfId="1" applyFont="1" applyBorder="1" applyAlignment="1" applyProtection="1">
      <alignment horizontal="center" vertical="center" wrapText="1"/>
      <protection locked="0"/>
    </xf>
    <xf numFmtId="44" fontId="11" fillId="0" borderId="1" xfId="1" applyFont="1" applyBorder="1" applyAlignment="1" applyProtection="1">
      <alignment horizontal="center" vertical="center" wrapText="1"/>
    </xf>
    <xf numFmtId="9" fontId="5" fillId="0" borderId="1" xfId="2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44" fontId="12" fillId="0" borderId="1" xfId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4" fontId="17" fillId="0" borderId="1" xfId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44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19" fillId="0" borderId="0" xfId="0" applyFont="1"/>
    <xf numFmtId="0" fontId="20" fillId="0" borderId="0" xfId="0" applyFont="1" applyAlignment="1">
      <alignment vertical="center"/>
    </xf>
    <xf numFmtId="0" fontId="18" fillId="0" borderId="0" xfId="0" applyFont="1"/>
    <xf numFmtId="164" fontId="5" fillId="0" borderId="0" xfId="1" applyNumberFormat="1" applyFont="1" applyProtection="1">
      <protection locked="0"/>
    </xf>
    <xf numFmtId="164" fontId="5" fillId="0" borderId="0" xfId="0" applyNumberFormat="1" applyFont="1"/>
    <xf numFmtId="164" fontId="5" fillId="0" borderId="0" xfId="1" applyNumberFormat="1" applyFont="1"/>
    <xf numFmtId="0" fontId="4" fillId="0" borderId="0" xfId="0" applyFont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4" fontId="10" fillId="0" borderId="1" xfId="1" applyFont="1" applyBorder="1" applyAlignment="1" applyProtection="1">
      <alignment horizontal="center" vertical="center" wrapText="1"/>
    </xf>
    <xf numFmtId="0" fontId="22" fillId="0" borderId="0" xfId="0" applyFont="1"/>
    <xf numFmtId="44" fontId="22" fillId="0" borderId="1" xfId="0" applyNumberFormat="1" applyFont="1" applyBorder="1"/>
    <xf numFmtId="44" fontId="22" fillId="0" borderId="0" xfId="0" applyNumberFormat="1" applyFont="1"/>
    <xf numFmtId="0" fontId="22" fillId="0" borderId="0" xfId="0" applyFont="1" applyAlignment="1">
      <alignment horizontal="right"/>
    </xf>
    <xf numFmtId="0" fontId="22" fillId="3" borderId="1" xfId="0" applyFont="1" applyFill="1" applyBorder="1"/>
    <xf numFmtId="0" fontId="23" fillId="3" borderId="1" xfId="0" applyFont="1" applyFill="1" applyBorder="1" applyAlignment="1">
      <alignment horizontal="center" vertical="center"/>
    </xf>
    <xf numFmtId="44" fontId="23" fillId="0" borderId="0" xfId="0" applyNumberFormat="1" applyFont="1"/>
    <xf numFmtId="44" fontId="11" fillId="4" borderId="1" xfId="1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5" fillId="0" borderId="0" xfId="3" applyFont="1" applyBorder="1"/>
    <xf numFmtId="0" fontId="22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top" wrapText="1"/>
    </xf>
    <xf numFmtId="0" fontId="25" fillId="0" borderId="1" xfId="3" applyFont="1" applyBorder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top" wrapText="1"/>
    </xf>
    <xf numFmtId="0" fontId="24" fillId="0" borderId="1" xfId="3" applyFill="1" applyBorder="1" applyAlignment="1">
      <alignment horizontal="left" vertical="center" indent="1"/>
    </xf>
    <xf numFmtId="49" fontId="9" fillId="0" borderId="5" xfId="0" applyNumberFormat="1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18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top" wrapText="1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0" fillId="0" borderId="0" xfId="0" applyFill="1"/>
  </cellXfs>
  <cellStyles count="4">
    <cellStyle name="Hiperłącze" xfId="3" builtinId="8"/>
    <cellStyle name="Normalny" xfId="0" builtinId="0"/>
    <cellStyle name="Procentowy" xfId="2" builtinId="5"/>
    <cellStyle name="Walutowy" xfId="1" builtinId="4"/>
  </cellStyles>
  <dxfs count="5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ED5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auto="1"/>
      </font>
    </dxf>
    <dxf>
      <font>
        <color auto="1"/>
      </font>
      <fill>
        <patternFill>
          <bgColor rgb="FFFED5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1"/>
  <sheetViews>
    <sheetView tabSelected="1" topLeftCell="A68" zoomScale="130" zoomScaleNormal="130" workbookViewId="0">
      <selection activeCell="B83" sqref="B83"/>
    </sheetView>
  </sheetViews>
  <sheetFormatPr defaultRowHeight="15" x14ac:dyDescent="0.25"/>
  <cols>
    <col min="1" max="1" width="4.140625" bestFit="1" customWidth="1"/>
    <col min="2" max="2" width="2.7109375" customWidth="1"/>
    <col min="3" max="3" width="41" customWidth="1"/>
    <col min="4" max="4" width="8.42578125" customWidth="1"/>
    <col min="5" max="5" width="8.85546875" customWidth="1"/>
    <col min="6" max="6" width="35" customWidth="1"/>
    <col min="7" max="7" width="24.710937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75" t="s">
        <v>118</v>
      </c>
      <c r="B1" s="75"/>
      <c r="C1" s="76"/>
      <c r="D1" s="76"/>
      <c r="E1" s="76"/>
      <c r="F1" s="76"/>
      <c r="G1" s="76"/>
      <c r="H1" s="76"/>
      <c r="I1" s="76"/>
    </row>
    <row r="2" spans="1:9" ht="18.75" x14ac:dyDescent="0.3">
      <c r="A2" s="1" t="s">
        <v>0</v>
      </c>
      <c r="B2" s="2" t="s">
        <v>48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1</v>
      </c>
      <c r="B4" s="77" t="s">
        <v>2</v>
      </c>
      <c r="C4" s="78"/>
      <c r="D4" s="4" t="s">
        <v>3</v>
      </c>
      <c r="E4" s="4" t="s">
        <v>4</v>
      </c>
      <c r="F4" s="4" t="s">
        <v>5</v>
      </c>
      <c r="G4" s="4" t="s">
        <v>84</v>
      </c>
      <c r="H4" s="4" t="s">
        <v>6</v>
      </c>
      <c r="I4" s="4" t="s">
        <v>7</v>
      </c>
    </row>
    <row r="5" spans="1:9" x14ac:dyDescent="0.25">
      <c r="A5" s="5" t="s">
        <v>8</v>
      </c>
      <c r="B5" s="79" t="s">
        <v>9</v>
      </c>
      <c r="C5" s="80"/>
      <c r="D5" s="5" t="s">
        <v>10</v>
      </c>
      <c r="E5" s="5" t="s">
        <v>11</v>
      </c>
      <c r="F5" s="5" t="s">
        <v>12</v>
      </c>
      <c r="G5" s="5" t="s">
        <v>13</v>
      </c>
      <c r="H5" s="5" t="s">
        <v>14</v>
      </c>
      <c r="I5" s="5" t="s">
        <v>15</v>
      </c>
    </row>
    <row r="6" spans="1:9" x14ac:dyDescent="0.25">
      <c r="A6" s="71" t="s">
        <v>98</v>
      </c>
      <c r="B6" s="72"/>
      <c r="C6" s="72"/>
      <c r="D6" s="72"/>
      <c r="E6" s="72"/>
      <c r="F6" s="72"/>
      <c r="G6" s="72"/>
      <c r="H6" s="72"/>
      <c r="I6" s="73"/>
    </row>
    <row r="7" spans="1:9" ht="30" customHeight="1" x14ac:dyDescent="0.25">
      <c r="A7" s="65">
        <v>1</v>
      </c>
      <c r="B7" s="58" t="s">
        <v>49</v>
      </c>
      <c r="C7" s="59"/>
      <c r="D7" s="6" t="s">
        <v>17</v>
      </c>
      <c r="E7" s="31">
        <f>SUM(E8:E14)</f>
        <v>251.13999999999996</v>
      </c>
      <c r="F7" s="6" t="s">
        <v>18</v>
      </c>
      <c r="G7" s="15" t="s">
        <v>35</v>
      </c>
      <c r="H7" s="16" t="s">
        <v>36</v>
      </c>
      <c r="I7" s="16" t="s">
        <v>7</v>
      </c>
    </row>
    <row r="8" spans="1:9" ht="30" x14ac:dyDescent="0.25">
      <c r="A8" s="65"/>
      <c r="B8" s="6" t="s">
        <v>78</v>
      </c>
      <c r="C8" s="8" t="s">
        <v>131</v>
      </c>
      <c r="D8" s="6" t="s">
        <v>17</v>
      </c>
      <c r="E8" s="31">
        <v>107.8</v>
      </c>
      <c r="F8" s="6" t="s">
        <v>20</v>
      </c>
      <c r="G8" s="9"/>
      <c r="H8" s="40">
        <f t="shared" ref="H8:H15" si="0">ROUND(E8*G8,2)</f>
        <v>0</v>
      </c>
      <c r="I8" s="11">
        <v>0.23</v>
      </c>
    </row>
    <row r="9" spans="1:9" x14ac:dyDescent="0.25">
      <c r="A9" s="65"/>
      <c r="B9" s="6" t="s">
        <v>79</v>
      </c>
      <c r="C9" s="8" t="s">
        <v>99</v>
      </c>
      <c r="D9" s="6" t="s">
        <v>17</v>
      </c>
      <c r="E9" s="31">
        <v>79.900000000000006</v>
      </c>
      <c r="F9" s="6" t="s">
        <v>20</v>
      </c>
      <c r="G9" s="9"/>
      <c r="H9" s="40">
        <f t="shared" si="0"/>
        <v>0</v>
      </c>
      <c r="I9" s="11">
        <v>0.23</v>
      </c>
    </row>
    <row r="10" spans="1:9" x14ac:dyDescent="0.25">
      <c r="A10" s="65"/>
      <c r="B10" s="6" t="s">
        <v>80</v>
      </c>
      <c r="C10" s="8" t="s">
        <v>83</v>
      </c>
      <c r="D10" s="6" t="s">
        <v>17</v>
      </c>
      <c r="E10" s="31">
        <v>6.1</v>
      </c>
      <c r="F10" s="6" t="s">
        <v>20</v>
      </c>
      <c r="G10" s="9"/>
      <c r="H10" s="40">
        <f t="shared" si="0"/>
        <v>0</v>
      </c>
      <c r="I10" s="11">
        <v>0.23</v>
      </c>
    </row>
    <row r="11" spans="1:9" x14ac:dyDescent="0.25">
      <c r="A11" s="65"/>
      <c r="B11" s="6" t="s">
        <v>81</v>
      </c>
      <c r="C11" s="8" t="s">
        <v>54</v>
      </c>
      <c r="D11" s="6" t="s">
        <v>17</v>
      </c>
      <c r="E11" s="31">
        <v>8.6999999999999993</v>
      </c>
      <c r="F11" s="6" t="s">
        <v>20</v>
      </c>
      <c r="G11" s="9"/>
      <c r="H11" s="40">
        <f t="shared" ref="H11:H13" si="1">ROUND(E11*G11,2)</f>
        <v>0</v>
      </c>
      <c r="I11" s="11">
        <v>0.23</v>
      </c>
    </row>
    <row r="12" spans="1:9" x14ac:dyDescent="0.25">
      <c r="A12" s="65"/>
      <c r="B12" s="6" t="s">
        <v>82</v>
      </c>
      <c r="C12" s="8" t="s">
        <v>132</v>
      </c>
      <c r="D12" s="6" t="s">
        <v>17</v>
      </c>
      <c r="E12" s="31">
        <v>11.3</v>
      </c>
      <c r="F12" s="6" t="s">
        <v>20</v>
      </c>
      <c r="G12" s="9"/>
      <c r="H12" s="40">
        <f t="shared" si="1"/>
        <v>0</v>
      </c>
      <c r="I12" s="11">
        <v>0.23</v>
      </c>
    </row>
    <row r="13" spans="1:9" x14ac:dyDescent="0.25">
      <c r="A13" s="65"/>
      <c r="B13" s="6" t="s">
        <v>77</v>
      </c>
      <c r="C13" s="8" t="s">
        <v>134</v>
      </c>
      <c r="D13" s="6" t="s">
        <v>17</v>
      </c>
      <c r="E13" s="31">
        <v>35.799999999999997</v>
      </c>
      <c r="F13" s="6"/>
      <c r="G13" s="9"/>
      <c r="H13" s="40">
        <f t="shared" si="1"/>
        <v>0</v>
      </c>
      <c r="I13" s="11"/>
    </row>
    <row r="14" spans="1:9" x14ac:dyDescent="0.25">
      <c r="A14" s="65"/>
      <c r="B14" s="6" t="s">
        <v>127</v>
      </c>
      <c r="C14" s="8" t="s">
        <v>22</v>
      </c>
      <c r="D14" s="6" t="s">
        <v>17</v>
      </c>
      <c r="E14" s="31">
        <v>1.54</v>
      </c>
      <c r="F14" s="6" t="s">
        <v>20</v>
      </c>
      <c r="G14" s="9"/>
      <c r="H14" s="40">
        <f t="shared" si="0"/>
        <v>0</v>
      </c>
      <c r="I14" s="11">
        <v>0.23</v>
      </c>
    </row>
    <row r="15" spans="1:9" ht="25.5" customHeight="1" x14ac:dyDescent="0.25">
      <c r="A15" s="44">
        <v>2</v>
      </c>
      <c r="B15" s="58" t="s">
        <v>133</v>
      </c>
      <c r="C15" s="59"/>
      <c r="D15" s="6" t="s">
        <v>17</v>
      </c>
      <c r="E15" s="31">
        <v>5.0999999999999996</v>
      </c>
      <c r="F15" s="41" t="s">
        <v>111</v>
      </c>
      <c r="G15" s="13"/>
      <c r="H15" s="40">
        <f t="shared" si="0"/>
        <v>0</v>
      </c>
      <c r="I15" s="11">
        <v>0.23</v>
      </c>
    </row>
    <row r="16" spans="1:9" x14ac:dyDescent="0.25">
      <c r="A16" s="60" t="s">
        <v>101</v>
      </c>
      <c r="B16" s="58" t="s">
        <v>29</v>
      </c>
      <c r="C16" s="59"/>
      <c r="D16" s="6" t="s">
        <v>18</v>
      </c>
      <c r="E16" s="7" t="s">
        <v>18</v>
      </c>
      <c r="F16" s="6" t="s">
        <v>18</v>
      </c>
      <c r="G16" s="13" t="s">
        <v>18</v>
      </c>
      <c r="H16" s="32" t="s">
        <v>18</v>
      </c>
      <c r="I16" s="11" t="s">
        <v>18</v>
      </c>
    </row>
    <row r="17" spans="1:9" x14ac:dyDescent="0.25">
      <c r="A17" s="61"/>
      <c r="B17" s="6" t="s">
        <v>78</v>
      </c>
      <c r="C17" s="8" t="s">
        <v>30</v>
      </c>
      <c r="D17" s="6" t="s">
        <v>31</v>
      </c>
      <c r="E17" s="57">
        <v>0</v>
      </c>
      <c r="F17" s="6" t="s">
        <v>18</v>
      </c>
      <c r="G17" s="6" t="s">
        <v>18</v>
      </c>
      <c r="H17" s="6" t="s">
        <v>18</v>
      </c>
      <c r="I17" s="6" t="s">
        <v>18</v>
      </c>
    </row>
    <row r="18" spans="1:9" x14ac:dyDescent="0.25">
      <c r="A18" s="46"/>
      <c r="B18" s="6" t="s">
        <v>79</v>
      </c>
      <c r="C18" s="8" t="s">
        <v>119</v>
      </c>
      <c r="D18" s="6" t="s">
        <v>31</v>
      </c>
      <c r="E18" s="57">
        <v>20</v>
      </c>
      <c r="F18" s="6" t="s">
        <v>18</v>
      </c>
      <c r="G18" s="14" t="s">
        <v>18</v>
      </c>
      <c r="H18" s="6" t="s">
        <v>18</v>
      </c>
      <c r="I18" s="6" t="s">
        <v>18</v>
      </c>
    </row>
    <row r="19" spans="1:9" ht="30" x14ac:dyDescent="0.25">
      <c r="A19" s="65">
        <v>4</v>
      </c>
      <c r="B19" s="66" t="s">
        <v>33</v>
      </c>
      <c r="C19" s="67"/>
      <c r="D19" s="6" t="s">
        <v>34</v>
      </c>
      <c r="E19" s="6">
        <v>1</v>
      </c>
      <c r="F19" s="6" t="s">
        <v>18</v>
      </c>
      <c r="G19" s="15" t="s">
        <v>35</v>
      </c>
      <c r="H19" s="16" t="s">
        <v>36</v>
      </c>
      <c r="I19" s="16" t="s">
        <v>7</v>
      </c>
    </row>
    <row r="20" spans="1:9" x14ac:dyDescent="0.25">
      <c r="A20" s="65"/>
      <c r="B20" s="6" t="s">
        <v>78</v>
      </c>
      <c r="C20" s="8" t="s">
        <v>37</v>
      </c>
      <c r="D20" s="6" t="s">
        <v>34</v>
      </c>
      <c r="E20" s="6">
        <v>1</v>
      </c>
      <c r="F20" s="6" t="s">
        <v>20</v>
      </c>
      <c r="G20" s="9"/>
      <c r="H20" s="10">
        <f t="shared" ref="H20:H25" si="2">ROUND(E20*G20,2)</f>
        <v>0</v>
      </c>
      <c r="I20" s="11">
        <v>0.23</v>
      </c>
    </row>
    <row r="21" spans="1:9" x14ac:dyDescent="0.25">
      <c r="A21" s="65"/>
      <c r="B21" s="6" t="s">
        <v>79</v>
      </c>
      <c r="C21" s="8" t="s">
        <v>38</v>
      </c>
      <c r="D21" s="6" t="s">
        <v>34</v>
      </c>
      <c r="E21" s="6">
        <v>1</v>
      </c>
      <c r="F21" s="6" t="s">
        <v>20</v>
      </c>
      <c r="G21" s="9"/>
      <c r="H21" s="10">
        <f t="shared" si="2"/>
        <v>0</v>
      </c>
      <c r="I21" s="11">
        <v>0.23</v>
      </c>
    </row>
    <row r="22" spans="1:9" x14ac:dyDescent="0.25">
      <c r="A22" s="65"/>
      <c r="B22" s="6" t="s">
        <v>80</v>
      </c>
      <c r="C22" s="8" t="s">
        <v>42</v>
      </c>
      <c r="D22" s="6" t="s">
        <v>34</v>
      </c>
      <c r="E22" s="6">
        <v>1</v>
      </c>
      <c r="F22" s="6" t="s">
        <v>20</v>
      </c>
      <c r="G22" s="9"/>
      <c r="H22" s="10">
        <f t="shared" ref="H22" si="3">ROUND(E22*G22,2)</f>
        <v>0</v>
      </c>
      <c r="I22" s="11">
        <v>0.23</v>
      </c>
    </row>
    <row r="23" spans="1:9" x14ac:dyDescent="0.25">
      <c r="A23" s="65"/>
      <c r="B23" s="6" t="s">
        <v>81</v>
      </c>
      <c r="C23" s="8" t="s">
        <v>39</v>
      </c>
      <c r="D23" s="6" t="s">
        <v>34</v>
      </c>
      <c r="E23" s="6">
        <v>1</v>
      </c>
      <c r="F23" s="6" t="s">
        <v>20</v>
      </c>
      <c r="G23" s="9"/>
      <c r="H23" s="10">
        <f t="shared" si="2"/>
        <v>0</v>
      </c>
      <c r="I23" s="11">
        <v>0.23</v>
      </c>
    </row>
    <row r="24" spans="1:9" x14ac:dyDescent="0.25">
      <c r="A24" s="65"/>
      <c r="B24" s="6" t="s">
        <v>82</v>
      </c>
      <c r="C24" s="8" t="s">
        <v>40</v>
      </c>
      <c r="D24" s="6" t="s">
        <v>34</v>
      </c>
      <c r="E24" s="6">
        <v>1</v>
      </c>
      <c r="F24" s="6" t="s">
        <v>20</v>
      </c>
      <c r="G24" s="9"/>
      <c r="H24" s="10">
        <f t="shared" si="2"/>
        <v>0</v>
      </c>
      <c r="I24" s="11">
        <v>0.23</v>
      </c>
    </row>
    <row r="25" spans="1:9" x14ac:dyDescent="0.25">
      <c r="A25" s="65"/>
      <c r="B25" s="6" t="s">
        <v>77</v>
      </c>
      <c r="C25" s="8" t="s">
        <v>41</v>
      </c>
      <c r="D25" s="6" t="s">
        <v>34</v>
      </c>
      <c r="E25" s="6">
        <v>1</v>
      </c>
      <c r="F25" s="6" t="s">
        <v>20</v>
      </c>
      <c r="G25" s="9"/>
      <c r="H25" s="10">
        <f t="shared" si="2"/>
        <v>0</v>
      </c>
      <c r="I25" s="11">
        <v>0.23</v>
      </c>
    </row>
    <row r="26" spans="1:9" x14ac:dyDescent="0.25">
      <c r="A26" s="71" t="s">
        <v>100</v>
      </c>
      <c r="B26" s="72"/>
      <c r="C26" s="72"/>
      <c r="D26" s="72"/>
      <c r="E26" s="72"/>
      <c r="F26" s="72"/>
      <c r="G26" s="72"/>
      <c r="H26" s="72"/>
      <c r="I26" s="73"/>
    </row>
    <row r="27" spans="1:9" ht="30" customHeight="1" x14ac:dyDescent="0.25">
      <c r="A27" s="65">
        <v>5</v>
      </c>
      <c r="B27" s="58" t="s">
        <v>49</v>
      </c>
      <c r="C27" s="59"/>
      <c r="D27" s="6" t="s">
        <v>17</v>
      </c>
      <c r="E27" s="31">
        <f>SUM(E28:E33)</f>
        <v>261.90000000000003</v>
      </c>
      <c r="F27" s="6" t="s">
        <v>18</v>
      </c>
      <c r="G27" s="15" t="s">
        <v>35</v>
      </c>
      <c r="H27" s="16" t="s">
        <v>36</v>
      </c>
      <c r="I27" s="16" t="s">
        <v>7</v>
      </c>
    </row>
    <row r="28" spans="1:9" x14ac:dyDescent="0.25">
      <c r="A28" s="65"/>
      <c r="B28" s="6" t="s">
        <v>78</v>
      </c>
      <c r="C28" s="8" t="s">
        <v>97</v>
      </c>
      <c r="D28" s="6" t="s">
        <v>17</v>
      </c>
      <c r="E28" s="31">
        <v>37.9</v>
      </c>
      <c r="F28" s="6" t="s">
        <v>20</v>
      </c>
      <c r="G28" s="9"/>
      <c r="H28" s="40">
        <f t="shared" ref="H28:H34" si="4">ROUND(E28*G28,2)</f>
        <v>0</v>
      </c>
      <c r="I28" s="11">
        <v>0.23</v>
      </c>
    </row>
    <row r="29" spans="1:9" x14ac:dyDescent="0.25">
      <c r="A29" s="65"/>
      <c r="B29" s="6" t="s">
        <v>79</v>
      </c>
      <c r="C29" s="8" t="s">
        <v>99</v>
      </c>
      <c r="D29" s="6" t="s">
        <v>17</v>
      </c>
      <c r="E29" s="31">
        <v>140.72999999999999</v>
      </c>
      <c r="F29" s="6" t="s">
        <v>20</v>
      </c>
      <c r="G29" s="9"/>
      <c r="H29" s="40">
        <f t="shared" si="4"/>
        <v>0</v>
      </c>
      <c r="I29" s="11">
        <v>0.23</v>
      </c>
    </row>
    <row r="30" spans="1:9" x14ac:dyDescent="0.25">
      <c r="A30" s="65"/>
      <c r="B30" s="6" t="s">
        <v>80</v>
      </c>
      <c r="C30" s="8" t="s">
        <v>135</v>
      </c>
      <c r="D30" s="6" t="s">
        <v>17</v>
      </c>
      <c r="E30" s="31">
        <v>7.37</v>
      </c>
      <c r="F30" s="6" t="s">
        <v>20</v>
      </c>
      <c r="G30" s="9"/>
      <c r="H30" s="40">
        <f t="shared" si="4"/>
        <v>0</v>
      </c>
      <c r="I30" s="11">
        <v>0.23</v>
      </c>
    </row>
    <row r="31" spans="1:9" x14ac:dyDescent="0.25">
      <c r="A31" s="65"/>
      <c r="B31" s="6" t="s">
        <v>81</v>
      </c>
      <c r="C31" s="8" t="s">
        <v>54</v>
      </c>
      <c r="D31" s="6" t="s">
        <v>17</v>
      </c>
      <c r="E31" s="31">
        <v>5.0999999999999996</v>
      </c>
      <c r="F31" s="6" t="s">
        <v>20</v>
      </c>
      <c r="G31" s="9"/>
      <c r="H31" s="40">
        <f t="shared" si="4"/>
        <v>0</v>
      </c>
      <c r="I31" s="11">
        <v>0.23</v>
      </c>
    </row>
    <row r="32" spans="1:9" x14ac:dyDescent="0.25">
      <c r="A32" s="65"/>
      <c r="B32" s="6" t="s">
        <v>82</v>
      </c>
      <c r="C32" s="8" t="s">
        <v>136</v>
      </c>
      <c r="D32" s="6" t="s">
        <v>17</v>
      </c>
      <c r="E32" s="31">
        <v>64.7</v>
      </c>
      <c r="F32" s="6" t="s">
        <v>20</v>
      </c>
      <c r="G32" s="9"/>
      <c r="H32" s="40">
        <f t="shared" si="4"/>
        <v>0</v>
      </c>
      <c r="I32" s="11">
        <v>0.23</v>
      </c>
    </row>
    <row r="33" spans="1:9" x14ac:dyDescent="0.25">
      <c r="A33" s="65"/>
      <c r="B33" s="6" t="s">
        <v>77</v>
      </c>
      <c r="C33" s="8" t="s">
        <v>22</v>
      </c>
      <c r="D33" s="6" t="s">
        <v>17</v>
      </c>
      <c r="E33" s="31">
        <v>6.1</v>
      </c>
      <c r="F33" s="6" t="s">
        <v>20</v>
      </c>
      <c r="G33" s="9"/>
      <c r="H33" s="40">
        <f t="shared" si="4"/>
        <v>0</v>
      </c>
      <c r="I33" s="11">
        <v>0.23</v>
      </c>
    </row>
    <row r="34" spans="1:9" ht="25.5" customHeight="1" x14ac:dyDescent="0.25">
      <c r="A34" s="44">
        <v>6</v>
      </c>
      <c r="B34" s="58" t="s">
        <v>129</v>
      </c>
      <c r="C34" s="59"/>
      <c r="D34" s="6" t="s">
        <v>17</v>
      </c>
      <c r="E34" s="7">
        <v>39.49</v>
      </c>
      <c r="F34" s="41" t="s">
        <v>122</v>
      </c>
      <c r="G34" s="13"/>
      <c r="H34" s="40">
        <f t="shared" si="4"/>
        <v>0</v>
      </c>
      <c r="I34" s="11">
        <v>0.23</v>
      </c>
    </row>
    <row r="35" spans="1:9" x14ac:dyDescent="0.25">
      <c r="A35" s="60" t="s">
        <v>105</v>
      </c>
      <c r="B35" s="58" t="s">
        <v>29</v>
      </c>
      <c r="C35" s="59"/>
      <c r="D35" s="6" t="s">
        <v>18</v>
      </c>
      <c r="E35" s="7" t="s">
        <v>18</v>
      </c>
      <c r="F35" s="6" t="s">
        <v>18</v>
      </c>
      <c r="G35" s="13" t="s">
        <v>18</v>
      </c>
      <c r="H35" s="32" t="s">
        <v>18</v>
      </c>
      <c r="I35" s="11" t="s">
        <v>18</v>
      </c>
    </row>
    <row r="36" spans="1:9" x14ac:dyDescent="0.25">
      <c r="A36" s="61"/>
      <c r="B36" s="6" t="s">
        <v>78</v>
      </c>
      <c r="C36" s="8" t="s">
        <v>30</v>
      </c>
      <c r="D36" s="6" t="s">
        <v>31</v>
      </c>
      <c r="E36" s="6">
        <v>10</v>
      </c>
      <c r="F36" s="6" t="s">
        <v>18</v>
      </c>
      <c r="G36" s="6" t="s">
        <v>18</v>
      </c>
      <c r="H36" s="6" t="s">
        <v>18</v>
      </c>
      <c r="I36" s="6" t="s">
        <v>18</v>
      </c>
    </row>
    <row r="37" spans="1:9" x14ac:dyDescent="0.25">
      <c r="A37" s="46" t="s">
        <v>106</v>
      </c>
      <c r="B37" s="6" t="s">
        <v>79</v>
      </c>
      <c r="C37" s="8" t="s">
        <v>119</v>
      </c>
      <c r="D37" s="6" t="s">
        <v>31</v>
      </c>
      <c r="E37" s="6">
        <v>200</v>
      </c>
      <c r="F37" s="6" t="s">
        <v>18</v>
      </c>
      <c r="G37" s="14" t="s">
        <v>18</v>
      </c>
      <c r="H37" s="6" t="s">
        <v>18</v>
      </c>
      <c r="I37" s="6" t="s">
        <v>18</v>
      </c>
    </row>
    <row r="38" spans="1:9" ht="30" x14ac:dyDescent="0.25">
      <c r="A38" s="65">
        <v>9</v>
      </c>
      <c r="B38" s="66" t="s">
        <v>33</v>
      </c>
      <c r="C38" s="67"/>
      <c r="D38" s="6" t="s">
        <v>34</v>
      </c>
      <c r="E38" s="6">
        <v>2</v>
      </c>
      <c r="F38" s="6" t="s">
        <v>18</v>
      </c>
      <c r="G38" s="15" t="s">
        <v>35</v>
      </c>
      <c r="H38" s="16" t="s">
        <v>36</v>
      </c>
      <c r="I38" s="16" t="s">
        <v>7</v>
      </c>
    </row>
    <row r="39" spans="1:9" x14ac:dyDescent="0.25">
      <c r="A39" s="65"/>
      <c r="B39" s="6" t="s">
        <v>78</v>
      </c>
      <c r="C39" s="8" t="s">
        <v>37</v>
      </c>
      <c r="D39" s="6" t="s">
        <v>34</v>
      </c>
      <c r="E39" s="6">
        <v>2</v>
      </c>
      <c r="F39" s="6" t="s">
        <v>20</v>
      </c>
      <c r="G39" s="9"/>
      <c r="H39" s="10">
        <f t="shared" ref="H39:H43" si="5">ROUND(E39*G39,2)</f>
        <v>0</v>
      </c>
      <c r="I39" s="11">
        <v>0.23</v>
      </c>
    </row>
    <row r="40" spans="1:9" x14ac:dyDescent="0.25">
      <c r="A40" s="65"/>
      <c r="B40" s="6" t="s">
        <v>79</v>
      </c>
      <c r="C40" s="8" t="s">
        <v>38</v>
      </c>
      <c r="D40" s="6" t="s">
        <v>34</v>
      </c>
      <c r="E40" s="6">
        <v>2</v>
      </c>
      <c r="F40" s="6" t="s">
        <v>20</v>
      </c>
      <c r="G40" s="9"/>
      <c r="H40" s="10">
        <f t="shared" si="5"/>
        <v>0</v>
      </c>
      <c r="I40" s="11">
        <v>0.23</v>
      </c>
    </row>
    <row r="41" spans="1:9" x14ac:dyDescent="0.25">
      <c r="A41" s="65"/>
      <c r="B41" s="6" t="s">
        <v>80</v>
      </c>
      <c r="C41" s="8" t="s">
        <v>39</v>
      </c>
      <c r="D41" s="6" t="s">
        <v>34</v>
      </c>
      <c r="E41" s="6">
        <v>2</v>
      </c>
      <c r="F41" s="6" t="s">
        <v>20</v>
      </c>
      <c r="G41" s="9"/>
      <c r="H41" s="10">
        <f t="shared" si="5"/>
        <v>0</v>
      </c>
      <c r="I41" s="11">
        <v>0.23</v>
      </c>
    </row>
    <row r="42" spans="1:9" x14ac:dyDescent="0.25">
      <c r="A42" s="65"/>
      <c r="B42" s="6" t="s">
        <v>81</v>
      </c>
      <c r="C42" s="8" t="s">
        <v>40</v>
      </c>
      <c r="D42" s="6" t="s">
        <v>34</v>
      </c>
      <c r="E42" s="6">
        <v>2</v>
      </c>
      <c r="F42" s="6" t="s">
        <v>20</v>
      </c>
      <c r="G42" s="9"/>
      <c r="H42" s="10">
        <f t="shared" si="5"/>
        <v>0</v>
      </c>
      <c r="I42" s="11">
        <v>0.23</v>
      </c>
    </row>
    <row r="43" spans="1:9" x14ac:dyDescent="0.25">
      <c r="A43" s="65"/>
      <c r="B43" s="6" t="s">
        <v>82</v>
      </c>
      <c r="C43" s="8" t="s">
        <v>41</v>
      </c>
      <c r="D43" s="6" t="s">
        <v>34</v>
      </c>
      <c r="E43" s="6">
        <v>2</v>
      </c>
      <c r="F43" s="6" t="s">
        <v>20</v>
      </c>
      <c r="G43" s="9"/>
      <c r="H43" s="10">
        <f t="shared" si="5"/>
        <v>0</v>
      </c>
      <c r="I43" s="11">
        <v>0.23</v>
      </c>
    </row>
    <row r="44" spans="1:9" x14ac:dyDescent="0.25">
      <c r="A44" s="71" t="s">
        <v>102</v>
      </c>
      <c r="B44" s="72"/>
      <c r="C44" s="72"/>
      <c r="D44" s="72"/>
      <c r="E44" s="72"/>
      <c r="F44" s="72"/>
      <c r="G44" s="72"/>
      <c r="H44" s="72"/>
      <c r="I44" s="73"/>
    </row>
    <row r="45" spans="1:9" ht="30" customHeight="1" x14ac:dyDescent="0.25">
      <c r="A45" s="65">
        <v>10</v>
      </c>
      <c r="B45" s="58" t="s">
        <v>49</v>
      </c>
      <c r="C45" s="59"/>
      <c r="D45" s="6" t="s">
        <v>17</v>
      </c>
      <c r="E45" s="6">
        <f>SUM(E46:E50)</f>
        <v>285.2</v>
      </c>
      <c r="F45" s="6" t="s">
        <v>18</v>
      </c>
      <c r="G45" s="15" t="s">
        <v>35</v>
      </c>
      <c r="H45" s="16" t="s">
        <v>36</v>
      </c>
      <c r="I45" s="16" t="s">
        <v>7</v>
      </c>
    </row>
    <row r="46" spans="1:9" x14ac:dyDescent="0.25">
      <c r="A46" s="65"/>
      <c r="B46" s="6" t="s">
        <v>78</v>
      </c>
      <c r="C46" s="8" t="s">
        <v>103</v>
      </c>
      <c r="D46" s="6" t="s">
        <v>17</v>
      </c>
      <c r="E46" s="6">
        <v>74.7</v>
      </c>
      <c r="F46" s="6" t="s">
        <v>20</v>
      </c>
      <c r="G46" s="9"/>
      <c r="H46" s="40">
        <f t="shared" ref="H46:H47" si="6">ROUND(E46*G46,2)</f>
        <v>0</v>
      </c>
      <c r="I46" s="11">
        <v>0.23</v>
      </c>
    </row>
    <row r="47" spans="1:9" x14ac:dyDescent="0.25">
      <c r="A47" s="65"/>
      <c r="B47" s="6" t="s">
        <v>79</v>
      </c>
      <c r="C47" s="8" t="s">
        <v>99</v>
      </c>
      <c r="D47" s="6" t="s">
        <v>17</v>
      </c>
      <c r="E47" s="6">
        <v>113.9</v>
      </c>
      <c r="F47" s="6" t="s">
        <v>20</v>
      </c>
      <c r="G47" s="9"/>
      <c r="H47" s="40">
        <f t="shared" si="6"/>
        <v>0</v>
      </c>
      <c r="I47" s="11"/>
    </row>
    <row r="48" spans="1:9" x14ac:dyDescent="0.25">
      <c r="A48" s="65"/>
      <c r="B48" s="6" t="s">
        <v>81</v>
      </c>
      <c r="C48" s="8" t="s">
        <v>19</v>
      </c>
      <c r="D48" s="6" t="s">
        <v>17</v>
      </c>
      <c r="E48" s="6">
        <v>37.799999999999997</v>
      </c>
      <c r="F48" s="6" t="s">
        <v>20</v>
      </c>
      <c r="G48" s="9"/>
      <c r="H48" s="40">
        <f t="shared" ref="H48:H51" si="7">ROUND(E48*G48,2)</f>
        <v>0</v>
      </c>
      <c r="I48" s="11">
        <v>0.23</v>
      </c>
    </row>
    <row r="49" spans="1:9" x14ac:dyDescent="0.25">
      <c r="A49" s="65"/>
      <c r="B49" s="6" t="s">
        <v>82</v>
      </c>
      <c r="C49" s="8" t="s">
        <v>136</v>
      </c>
      <c r="D49" s="6" t="s">
        <v>17</v>
      </c>
      <c r="E49" s="6">
        <v>54.4</v>
      </c>
      <c r="F49" s="6" t="s">
        <v>20</v>
      </c>
      <c r="G49" s="9"/>
      <c r="H49" s="40">
        <f t="shared" si="7"/>
        <v>0</v>
      </c>
      <c r="I49" s="11">
        <v>0.23</v>
      </c>
    </row>
    <row r="50" spans="1:9" x14ac:dyDescent="0.25">
      <c r="A50" s="65"/>
      <c r="B50" s="6" t="s">
        <v>77</v>
      </c>
      <c r="C50" s="8" t="s">
        <v>22</v>
      </c>
      <c r="D50" s="6" t="s">
        <v>17</v>
      </c>
      <c r="E50" s="6">
        <v>4.4000000000000004</v>
      </c>
      <c r="F50" s="6" t="s">
        <v>20</v>
      </c>
      <c r="G50" s="9"/>
      <c r="H50" s="40">
        <f t="shared" si="7"/>
        <v>0</v>
      </c>
      <c r="I50" s="11">
        <v>0.23</v>
      </c>
    </row>
    <row r="51" spans="1:9" ht="25.5" customHeight="1" x14ac:dyDescent="0.25">
      <c r="A51" s="44">
        <v>11</v>
      </c>
      <c r="B51" s="58" t="s">
        <v>133</v>
      </c>
      <c r="C51" s="59"/>
      <c r="D51" s="6" t="s">
        <v>17</v>
      </c>
      <c r="E51" s="7">
        <v>60.55</v>
      </c>
      <c r="F51" s="41" t="s">
        <v>122</v>
      </c>
      <c r="G51" s="13"/>
      <c r="H51" s="40">
        <f t="shared" si="7"/>
        <v>0</v>
      </c>
      <c r="I51" s="11">
        <v>0.23</v>
      </c>
    </row>
    <row r="52" spans="1:9" x14ac:dyDescent="0.25">
      <c r="A52" s="60" t="s">
        <v>107</v>
      </c>
      <c r="B52" s="58" t="s">
        <v>29</v>
      </c>
      <c r="C52" s="59"/>
      <c r="D52" s="6" t="s">
        <v>18</v>
      </c>
      <c r="E52" s="7" t="s">
        <v>18</v>
      </c>
      <c r="F52" s="6" t="s">
        <v>18</v>
      </c>
      <c r="G52" s="13" t="s">
        <v>18</v>
      </c>
      <c r="H52" s="32" t="s">
        <v>18</v>
      </c>
      <c r="I52" s="11" t="s">
        <v>18</v>
      </c>
    </row>
    <row r="53" spans="1:9" x14ac:dyDescent="0.25">
      <c r="A53" s="61"/>
      <c r="B53" s="6" t="s">
        <v>78</v>
      </c>
      <c r="C53" s="8" t="s">
        <v>30</v>
      </c>
      <c r="D53" s="6" t="s">
        <v>31</v>
      </c>
      <c r="E53" s="6">
        <v>5</v>
      </c>
      <c r="F53" s="6" t="s">
        <v>18</v>
      </c>
      <c r="G53" s="6" t="s">
        <v>18</v>
      </c>
      <c r="H53" s="6" t="s">
        <v>18</v>
      </c>
      <c r="I53" s="6" t="s">
        <v>18</v>
      </c>
    </row>
    <row r="54" spans="1:9" x14ac:dyDescent="0.25">
      <c r="A54" s="46"/>
      <c r="B54" s="6" t="s">
        <v>79</v>
      </c>
      <c r="C54" s="8" t="s">
        <v>119</v>
      </c>
      <c r="D54" s="6" t="s">
        <v>31</v>
      </c>
      <c r="E54" s="6">
        <v>20</v>
      </c>
      <c r="F54" s="6" t="s">
        <v>18</v>
      </c>
      <c r="G54" s="14" t="s">
        <v>18</v>
      </c>
      <c r="H54" s="6" t="s">
        <v>18</v>
      </c>
      <c r="I54" s="6" t="s">
        <v>18</v>
      </c>
    </row>
    <row r="55" spans="1:9" ht="30" x14ac:dyDescent="0.25">
      <c r="A55" s="65">
        <v>13</v>
      </c>
      <c r="B55" s="66" t="s">
        <v>33</v>
      </c>
      <c r="C55" s="67"/>
      <c r="D55" s="6" t="s">
        <v>34</v>
      </c>
      <c r="E55" s="6">
        <v>1</v>
      </c>
      <c r="F55" s="6" t="s">
        <v>18</v>
      </c>
      <c r="G55" s="15" t="s">
        <v>35</v>
      </c>
      <c r="H55" s="16" t="s">
        <v>36</v>
      </c>
      <c r="I55" s="16" t="s">
        <v>7</v>
      </c>
    </row>
    <row r="56" spans="1:9" x14ac:dyDescent="0.25">
      <c r="A56" s="65"/>
      <c r="B56" s="6" t="s">
        <v>78</v>
      </c>
      <c r="C56" s="8" t="s">
        <v>37</v>
      </c>
      <c r="D56" s="6" t="s">
        <v>34</v>
      </c>
      <c r="E56" s="6">
        <v>1</v>
      </c>
      <c r="F56" s="6" t="s">
        <v>20</v>
      </c>
      <c r="G56" s="9"/>
      <c r="H56" s="10">
        <f t="shared" ref="H56:H60" si="8">ROUND(E56*G56,2)</f>
        <v>0</v>
      </c>
      <c r="I56" s="11">
        <v>0.23</v>
      </c>
    </row>
    <row r="57" spans="1:9" x14ac:dyDescent="0.25">
      <c r="A57" s="65"/>
      <c r="B57" s="6" t="s">
        <v>79</v>
      </c>
      <c r="C57" s="8" t="s">
        <v>38</v>
      </c>
      <c r="D57" s="6" t="s">
        <v>34</v>
      </c>
      <c r="E57" s="6">
        <v>1</v>
      </c>
      <c r="F57" s="6" t="s">
        <v>20</v>
      </c>
      <c r="G57" s="9"/>
      <c r="H57" s="10">
        <f t="shared" si="8"/>
        <v>0</v>
      </c>
      <c r="I57" s="11">
        <v>0.23</v>
      </c>
    </row>
    <row r="58" spans="1:9" x14ac:dyDescent="0.25">
      <c r="A58" s="65"/>
      <c r="B58" s="6" t="s">
        <v>80</v>
      </c>
      <c r="C58" s="8" t="s">
        <v>39</v>
      </c>
      <c r="D58" s="6" t="s">
        <v>34</v>
      </c>
      <c r="E58" s="6">
        <v>1</v>
      </c>
      <c r="F58" s="6" t="s">
        <v>20</v>
      </c>
      <c r="G58" s="9"/>
      <c r="H58" s="10">
        <f t="shared" si="8"/>
        <v>0</v>
      </c>
      <c r="I58" s="11">
        <v>0.23</v>
      </c>
    </row>
    <row r="59" spans="1:9" x14ac:dyDescent="0.25">
      <c r="A59" s="65"/>
      <c r="B59" s="6" t="s">
        <v>81</v>
      </c>
      <c r="C59" s="8" t="s">
        <v>40</v>
      </c>
      <c r="D59" s="6" t="s">
        <v>34</v>
      </c>
      <c r="E59" s="6">
        <v>1</v>
      </c>
      <c r="F59" s="6" t="s">
        <v>20</v>
      </c>
      <c r="G59" s="9"/>
      <c r="H59" s="10">
        <f t="shared" si="8"/>
        <v>0</v>
      </c>
      <c r="I59" s="11">
        <v>0.23</v>
      </c>
    </row>
    <row r="60" spans="1:9" x14ac:dyDescent="0.25">
      <c r="A60" s="65"/>
      <c r="B60" s="6" t="s">
        <v>82</v>
      </c>
      <c r="C60" s="8" t="s">
        <v>41</v>
      </c>
      <c r="D60" s="6" t="s">
        <v>34</v>
      </c>
      <c r="E60" s="6">
        <v>1</v>
      </c>
      <c r="F60" s="6" t="s">
        <v>20</v>
      </c>
      <c r="G60" s="9"/>
      <c r="H60" s="10">
        <f t="shared" si="8"/>
        <v>0</v>
      </c>
      <c r="I60" s="11">
        <v>0.23</v>
      </c>
    </row>
    <row r="61" spans="1:9" x14ac:dyDescent="0.25">
      <c r="A61" s="71" t="s">
        <v>104</v>
      </c>
      <c r="B61" s="72"/>
      <c r="C61" s="72"/>
      <c r="D61" s="72"/>
      <c r="E61" s="72"/>
      <c r="F61" s="72"/>
      <c r="G61" s="72"/>
      <c r="H61" s="72"/>
      <c r="I61" s="73"/>
    </row>
    <row r="62" spans="1:9" ht="30" customHeight="1" x14ac:dyDescent="0.25">
      <c r="A62" s="65">
        <v>14</v>
      </c>
      <c r="B62" s="58" t="s">
        <v>49</v>
      </c>
      <c r="C62" s="59"/>
      <c r="D62" s="6" t="s">
        <v>17</v>
      </c>
      <c r="E62" s="6">
        <f>SUM(E63:E66)</f>
        <v>134.85</v>
      </c>
      <c r="F62" s="6" t="s">
        <v>18</v>
      </c>
      <c r="G62" s="15" t="s">
        <v>35</v>
      </c>
      <c r="H62" s="16" t="s">
        <v>36</v>
      </c>
      <c r="I62" s="16" t="s">
        <v>7</v>
      </c>
    </row>
    <row r="63" spans="1:9" x14ac:dyDescent="0.25">
      <c r="A63" s="65"/>
      <c r="B63" s="6" t="s">
        <v>78</v>
      </c>
      <c r="C63" s="8" t="s">
        <v>99</v>
      </c>
      <c r="D63" s="6" t="s">
        <v>17</v>
      </c>
      <c r="E63" s="6">
        <v>50.2</v>
      </c>
      <c r="F63" s="6" t="s">
        <v>20</v>
      </c>
      <c r="G63" s="9"/>
      <c r="H63" s="40">
        <f t="shared" ref="H63:H67" si="9">ROUND(E63*G63,2)</f>
        <v>0</v>
      </c>
      <c r="I63" s="11"/>
    </row>
    <row r="64" spans="1:9" x14ac:dyDescent="0.25">
      <c r="A64" s="65"/>
      <c r="B64" s="6" t="s">
        <v>79</v>
      </c>
      <c r="C64" s="8" t="s">
        <v>19</v>
      </c>
      <c r="D64" s="6" t="s">
        <v>17</v>
      </c>
      <c r="E64" s="6">
        <v>66.25</v>
      </c>
      <c r="F64" s="6" t="s">
        <v>20</v>
      </c>
      <c r="G64" s="9"/>
      <c r="H64" s="40">
        <f t="shared" si="9"/>
        <v>0</v>
      </c>
      <c r="I64" s="11">
        <v>0.23</v>
      </c>
    </row>
    <row r="65" spans="1:9" x14ac:dyDescent="0.25">
      <c r="A65" s="65"/>
      <c r="B65" s="6" t="s">
        <v>80</v>
      </c>
      <c r="C65" s="8" t="s">
        <v>137</v>
      </c>
      <c r="D65" s="6" t="s">
        <v>17</v>
      </c>
      <c r="E65" s="6">
        <v>16</v>
      </c>
      <c r="F65" s="6" t="s">
        <v>20</v>
      </c>
      <c r="G65" s="9"/>
      <c r="H65" s="40">
        <f t="shared" si="9"/>
        <v>0</v>
      </c>
      <c r="I65" s="11">
        <v>0.23</v>
      </c>
    </row>
    <row r="66" spans="1:9" x14ac:dyDescent="0.25">
      <c r="A66" s="65"/>
      <c r="B66" s="6" t="s">
        <v>81</v>
      </c>
      <c r="C66" s="8" t="s">
        <v>22</v>
      </c>
      <c r="D66" s="6" t="s">
        <v>17</v>
      </c>
      <c r="E66" s="6">
        <v>2.4</v>
      </c>
      <c r="F66" s="6" t="s">
        <v>20</v>
      </c>
      <c r="G66" s="9"/>
      <c r="H66" s="40">
        <f t="shared" si="9"/>
        <v>0</v>
      </c>
      <c r="I66" s="11">
        <v>0.23</v>
      </c>
    </row>
    <row r="67" spans="1:9" ht="25.5" customHeight="1" x14ac:dyDescent="0.25">
      <c r="A67" s="44">
        <v>15</v>
      </c>
      <c r="B67" s="58" t="s">
        <v>85</v>
      </c>
      <c r="C67" s="59"/>
      <c r="D67" s="6" t="s">
        <v>17</v>
      </c>
      <c r="E67" s="7">
        <v>31.48</v>
      </c>
      <c r="F67" s="41" t="s">
        <v>122</v>
      </c>
      <c r="G67" s="13"/>
      <c r="H67" s="40">
        <f t="shared" si="9"/>
        <v>0</v>
      </c>
      <c r="I67" s="11">
        <v>0.23</v>
      </c>
    </row>
    <row r="68" spans="1:9" x14ac:dyDescent="0.25">
      <c r="A68" s="60" t="s">
        <v>108</v>
      </c>
      <c r="B68" s="58" t="s">
        <v>29</v>
      </c>
      <c r="C68" s="59"/>
      <c r="D68" s="6" t="s">
        <v>18</v>
      </c>
      <c r="E68" s="7" t="s">
        <v>18</v>
      </c>
      <c r="F68" s="6" t="s">
        <v>18</v>
      </c>
      <c r="G68" s="13" t="s">
        <v>18</v>
      </c>
      <c r="H68" s="32" t="s">
        <v>18</v>
      </c>
      <c r="I68" s="11" t="s">
        <v>18</v>
      </c>
    </row>
    <row r="69" spans="1:9" x14ac:dyDescent="0.25">
      <c r="A69" s="61"/>
      <c r="B69" s="6" t="s">
        <v>78</v>
      </c>
      <c r="C69" s="8" t="s">
        <v>30</v>
      </c>
      <c r="D69" s="6" t="s">
        <v>31</v>
      </c>
      <c r="E69" s="6">
        <v>6</v>
      </c>
      <c r="F69" s="6" t="s">
        <v>18</v>
      </c>
      <c r="G69" s="6" t="s">
        <v>18</v>
      </c>
      <c r="H69" s="6" t="s">
        <v>18</v>
      </c>
      <c r="I69" s="6" t="s">
        <v>18</v>
      </c>
    </row>
    <row r="70" spans="1:9" x14ac:dyDescent="0.25">
      <c r="A70" s="46"/>
      <c r="B70" s="6" t="s">
        <v>79</v>
      </c>
      <c r="C70" s="8" t="s">
        <v>119</v>
      </c>
      <c r="D70" s="6" t="s">
        <v>31</v>
      </c>
      <c r="E70" s="6">
        <v>0</v>
      </c>
      <c r="F70" s="6" t="s">
        <v>18</v>
      </c>
      <c r="G70" s="14" t="s">
        <v>18</v>
      </c>
      <c r="H70" s="6" t="s">
        <v>18</v>
      </c>
      <c r="I70" s="6" t="s">
        <v>18</v>
      </c>
    </row>
    <row r="71" spans="1:9" ht="30" x14ac:dyDescent="0.25">
      <c r="A71" s="65">
        <v>17</v>
      </c>
      <c r="B71" s="66" t="s">
        <v>33</v>
      </c>
      <c r="C71" s="67"/>
      <c r="D71" s="6" t="s">
        <v>34</v>
      </c>
      <c r="E71" s="6">
        <v>1</v>
      </c>
      <c r="F71" s="6" t="s">
        <v>18</v>
      </c>
      <c r="G71" s="15" t="s">
        <v>35</v>
      </c>
      <c r="H71" s="16" t="s">
        <v>36</v>
      </c>
      <c r="I71" s="16" t="s">
        <v>7</v>
      </c>
    </row>
    <row r="72" spans="1:9" x14ac:dyDescent="0.25">
      <c r="A72" s="65"/>
      <c r="B72" s="6" t="s">
        <v>78</v>
      </c>
      <c r="C72" s="8" t="s">
        <v>37</v>
      </c>
      <c r="D72" s="6" t="s">
        <v>34</v>
      </c>
      <c r="E72" s="6">
        <v>1</v>
      </c>
      <c r="F72" s="6" t="s">
        <v>20</v>
      </c>
      <c r="G72" s="9"/>
      <c r="H72" s="10">
        <f t="shared" ref="H72:H76" si="10">ROUND(E72*G72,2)</f>
        <v>0</v>
      </c>
      <c r="I72" s="11">
        <v>0.23</v>
      </c>
    </row>
    <row r="73" spans="1:9" x14ac:dyDescent="0.25">
      <c r="A73" s="65"/>
      <c r="B73" s="6" t="s">
        <v>79</v>
      </c>
      <c r="C73" s="8" t="s">
        <v>38</v>
      </c>
      <c r="D73" s="6" t="s">
        <v>34</v>
      </c>
      <c r="E73" s="6">
        <v>1</v>
      </c>
      <c r="F73" s="6" t="s">
        <v>20</v>
      </c>
      <c r="G73" s="9"/>
      <c r="H73" s="10">
        <f t="shared" si="10"/>
        <v>0</v>
      </c>
      <c r="I73" s="11">
        <v>0.23</v>
      </c>
    </row>
    <row r="74" spans="1:9" x14ac:dyDescent="0.25">
      <c r="A74" s="65"/>
      <c r="B74" s="6" t="s">
        <v>80</v>
      </c>
      <c r="C74" s="8" t="s">
        <v>39</v>
      </c>
      <c r="D74" s="6" t="s">
        <v>34</v>
      </c>
      <c r="E74" s="6">
        <v>1</v>
      </c>
      <c r="F74" s="6" t="s">
        <v>20</v>
      </c>
      <c r="G74" s="9"/>
      <c r="H74" s="10">
        <f t="shared" si="10"/>
        <v>0</v>
      </c>
      <c r="I74" s="11">
        <v>0.23</v>
      </c>
    </row>
    <row r="75" spans="1:9" x14ac:dyDescent="0.25">
      <c r="A75" s="65"/>
      <c r="B75" s="6" t="s">
        <v>81</v>
      </c>
      <c r="C75" s="8" t="s">
        <v>40</v>
      </c>
      <c r="D75" s="6" t="s">
        <v>34</v>
      </c>
      <c r="E75" s="6">
        <v>1</v>
      </c>
      <c r="F75" s="6" t="s">
        <v>20</v>
      </c>
      <c r="G75" s="9"/>
      <c r="H75" s="10">
        <f t="shared" si="10"/>
        <v>0</v>
      </c>
      <c r="I75" s="11">
        <v>0.23</v>
      </c>
    </row>
    <row r="76" spans="1:9" x14ac:dyDescent="0.25">
      <c r="A76" s="65"/>
      <c r="B76" s="6" t="s">
        <v>82</v>
      </c>
      <c r="C76" s="8" t="s">
        <v>41</v>
      </c>
      <c r="D76" s="6" t="s">
        <v>34</v>
      </c>
      <c r="E76" s="6">
        <v>1</v>
      </c>
      <c r="F76" s="6" t="s">
        <v>20</v>
      </c>
      <c r="G76" s="9"/>
      <c r="H76" s="10">
        <f t="shared" si="10"/>
        <v>0</v>
      </c>
      <c r="I76" s="11">
        <v>0.23</v>
      </c>
    </row>
    <row r="77" spans="1:9" ht="41.25" customHeight="1" x14ac:dyDescent="0.25">
      <c r="A77" s="44">
        <v>18</v>
      </c>
      <c r="B77" s="68" t="s">
        <v>140</v>
      </c>
      <c r="C77" s="69"/>
      <c r="D77" s="69"/>
      <c r="E77" s="69"/>
      <c r="F77" s="69"/>
      <c r="G77" s="70"/>
      <c r="H77" s="17">
        <f>SUM(H8:H15,H20:H25,H28:H33,H39:H43:H46:H51,H56:H60:H63:H67,H72:H76)</f>
        <v>0</v>
      </c>
      <c r="I77" s="11">
        <v>0.23</v>
      </c>
    </row>
    <row r="78" spans="1:9" x14ac:dyDescent="0.25">
      <c r="A78" s="3"/>
      <c r="B78" s="3"/>
      <c r="C78" s="3"/>
      <c r="D78" s="3"/>
      <c r="E78" s="3"/>
      <c r="F78" s="3"/>
      <c r="G78" s="3"/>
      <c r="H78" s="3"/>
    </row>
    <row r="79" spans="1:9" ht="81" customHeight="1" x14ac:dyDescent="0.25">
      <c r="A79" s="18" t="s">
        <v>43</v>
      </c>
      <c r="B79" s="62" t="s">
        <v>146</v>
      </c>
      <c r="C79" s="63"/>
      <c r="D79" s="63"/>
      <c r="E79" s="63"/>
      <c r="F79" s="63"/>
      <c r="G79" s="64"/>
      <c r="H79" s="19">
        <f>H77*10</f>
        <v>0</v>
      </c>
      <c r="I79" s="20"/>
    </row>
    <row r="80" spans="1:9" ht="18.75" x14ac:dyDescent="0.25">
      <c r="A80" s="21"/>
      <c r="B80" s="3"/>
      <c r="C80" s="3"/>
      <c r="D80" s="3"/>
      <c r="E80" s="3"/>
      <c r="F80" s="3"/>
      <c r="G80" s="3"/>
      <c r="H80" s="3"/>
    </row>
    <row r="81" spans="1:8" ht="18.75" x14ac:dyDescent="0.3">
      <c r="A81" s="21"/>
      <c r="B81" s="3"/>
      <c r="C81" s="22"/>
      <c r="D81" s="74"/>
      <c r="E81" s="74"/>
      <c r="F81" s="74"/>
      <c r="G81" s="74"/>
      <c r="H81" s="74"/>
    </row>
  </sheetData>
  <mergeCells count="38">
    <mergeCell ref="D81:H81"/>
    <mergeCell ref="A1:I1"/>
    <mergeCell ref="B4:C4"/>
    <mergeCell ref="B5:C5"/>
    <mergeCell ref="A6:I6"/>
    <mergeCell ref="A7:A14"/>
    <mergeCell ref="B7:C7"/>
    <mergeCell ref="B15:C15"/>
    <mergeCell ref="A16:A17"/>
    <mergeCell ref="B16:C16"/>
    <mergeCell ref="A19:A25"/>
    <mergeCell ref="B19:C19"/>
    <mergeCell ref="A26:I26"/>
    <mergeCell ref="A27:A33"/>
    <mergeCell ref="B27:C27"/>
    <mergeCell ref="B34:C34"/>
    <mergeCell ref="A35:A36"/>
    <mergeCell ref="B35:C35"/>
    <mergeCell ref="A38:A43"/>
    <mergeCell ref="B38:C38"/>
    <mergeCell ref="A44:I44"/>
    <mergeCell ref="A45:A50"/>
    <mergeCell ref="B45:C45"/>
    <mergeCell ref="B51:C51"/>
    <mergeCell ref="A52:A53"/>
    <mergeCell ref="B52:C52"/>
    <mergeCell ref="A55:A60"/>
    <mergeCell ref="B55:C55"/>
    <mergeCell ref="A61:I61"/>
    <mergeCell ref="A62:A66"/>
    <mergeCell ref="B62:C62"/>
    <mergeCell ref="B67:C67"/>
    <mergeCell ref="A68:A69"/>
    <mergeCell ref="B68:C68"/>
    <mergeCell ref="B79:G79"/>
    <mergeCell ref="A71:A76"/>
    <mergeCell ref="B71:C71"/>
    <mergeCell ref="B77:G77"/>
  </mergeCells>
  <phoneticPr fontId="26" type="noConversion"/>
  <conditionalFormatting sqref="G8:G16 G46:G52 G63:G68">
    <cfRule type="cellIs" dxfId="50" priority="16" stopIfTrue="1" operator="equal">
      <formula>0</formula>
    </cfRule>
  </conditionalFormatting>
  <conditionalFormatting sqref="G15:G16">
    <cfRule type="cellIs" dxfId="49" priority="17" stopIfTrue="1" operator="equal">
      <formula>0</formula>
    </cfRule>
  </conditionalFormatting>
  <conditionalFormatting sqref="G20:G25 G56:G60 G72:G76">
    <cfRule type="cellIs" dxfId="48" priority="13" stopIfTrue="1" operator="equal">
      <formula>0</formula>
    </cfRule>
    <cfRule type="cellIs" dxfId="47" priority="14" stopIfTrue="1" operator="equal">
      <formula>0</formula>
    </cfRule>
  </conditionalFormatting>
  <conditionalFormatting sqref="G28:G35">
    <cfRule type="cellIs" dxfId="46" priority="10" stopIfTrue="1" operator="equal">
      <formula>0</formula>
    </cfRule>
    <cfRule type="cellIs" dxfId="45" priority="11" stopIfTrue="1" operator="equal">
      <formula>0</formula>
    </cfRule>
  </conditionalFormatting>
  <conditionalFormatting sqref="G34:G35">
    <cfRule type="cellIs" dxfId="44" priority="12" stopIfTrue="1" operator="equal">
      <formula>0</formula>
    </cfRule>
  </conditionalFormatting>
  <conditionalFormatting sqref="G39:G43">
    <cfRule type="cellIs" dxfId="43" priority="3" stopIfTrue="1" operator="equal">
      <formula>0</formula>
    </cfRule>
    <cfRule type="cellIs" dxfId="42" priority="4" stopIfTrue="1" operator="equal">
      <formula>0</formula>
    </cfRule>
  </conditionalFormatting>
  <conditionalFormatting sqref="G46:G52 G63:G68 G8:G16">
    <cfRule type="cellIs" dxfId="41" priority="15" stopIfTrue="1" operator="equal">
      <formula>0</formula>
    </cfRule>
  </conditionalFormatting>
  <conditionalFormatting sqref="G51:G52">
    <cfRule type="cellIs" dxfId="40" priority="9" stopIfTrue="1" operator="equal">
      <formula>0</formula>
    </cfRule>
  </conditionalFormatting>
  <conditionalFormatting sqref="G67:G68">
    <cfRule type="cellIs" dxfId="39" priority="6" stopIfTrue="1" operator="equal">
      <formula>0</formula>
    </cfRule>
  </conditionalFormatting>
  <pageMargins left="0.7" right="0.7" top="0.75" bottom="0.75" header="0.3" footer="0.3"/>
  <pageSetup paperSize="9" scale="80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"/>
  <sheetViews>
    <sheetView workbookViewId="0">
      <selection activeCell="C10" sqref="C10"/>
    </sheetView>
  </sheetViews>
  <sheetFormatPr defaultRowHeight="15" x14ac:dyDescent="0.25"/>
  <cols>
    <col min="1" max="1" width="4.140625" bestFit="1" customWidth="1"/>
    <col min="2" max="2" width="82" customWidth="1"/>
    <col min="3" max="3" width="13" customWidth="1"/>
    <col min="4" max="4" width="23.28515625" customWidth="1"/>
    <col min="5" max="5" width="38.28515625" customWidth="1"/>
  </cols>
  <sheetData>
    <row r="1" spans="1:5" ht="44.25" customHeight="1" x14ac:dyDescent="0.25">
      <c r="A1" s="75" t="s">
        <v>86</v>
      </c>
      <c r="B1" s="75"/>
      <c r="C1" s="75"/>
      <c r="D1" s="75"/>
      <c r="E1" s="75"/>
    </row>
    <row r="2" spans="1:5" ht="18.75" customHeight="1" x14ac:dyDescent="0.25">
      <c r="A2" s="1" t="s">
        <v>0</v>
      </c>
      <c r="B2" s="90" t="s">
        <v>109</v>
      </c>
      <c r="C2" s="90"/>
      <c r="D2" s="90"/>
      <c r="E2" s="90"/>
    </row>
    <row r="3" spans="1:5" ht="18.75" customHeight="1" x14ac:dyDescent="0.25">
      <c r="A3" s="1"/>
      <c r="B3" s="90"/>
      <c r="C3" s="90"/>
      <c r="D3" s="90"/>
      <c r="E3" s="90"/>
    </row>
    <row r="4" spans="1:5" ht="18.75" x14ac:dyDescent="0.3">
      <c r="A4" s="1"/>
      <c r="B4" s="23" t="s">
        <v>44</v>
      </c>
      <c r="C4" s="3"/>
      <c r="D4" s="3"/>
      <c r="E4" s="3"/>
    </row>
    <row r="5" spans="1:5" ht="18.75" x14ac:dyDescent="0.3">
      <c r="A5" s="24">
        <v>1</v>
      </c>
      <c r="B5" s="25" t="s">
        <v>45</v>
      </c>
      <c r="C5" s="26"/>
      <c r="D5" s="3" t="s">
        <v>46</v>
      </c>
      <c r="E5" s="27"/>
    </row>
    <row r="6" spans="1:5" ht="33" customHeight="1" x14ac:dyDescent="0.3">
      <c r="A6" s="24">
        <v>2</v>
      </c>
      <c r="B6" s="25" t="s">
        <v>47</v>
      </c>
      <c r="C6" s="28">
        <f>ROUND(C5/40,2)</f>
        <v>0</v>
      </c>
      <c r="D6" s="3" t="s">
        <v>46</v>
      </c>
      <c r="E6" s="3"/>
    </row>
    <row r="7" spans="1:5" ht="18.75" x14ac:dyDescent="0.3">
      <c r="A7" s="1"/>
      <c r="B7" s="2"/>
      <c r="C7" s="3"/>
      <c r="D7" s="3"/>
      <c r="E7" s="3"/>
    </row>
    <row r="8" spans="1:5" x14ac:dyDescent="0.25">
      <c r="A8" s="3"/>
      <c r="B8" s="3"/>
      <c r="C8" s="3"/>
      <c r="D8" s="3"/>
      <c r="E8" s="3"/>
    </row>
    <row r="9" spans="1:5" ht="82.5" customHeight="1" x14ac:dyDescent="0.25">
      <c r="A9" s="18" t="s">
        <v>43</v>
      </c>
      <c r="B9" s="62" t="s">
        <v>141</v>
      </c>
      <c r="C9" s="63"/>
      <c r="D9" s="64"/>
      <c r="E9" s="19">
        <f>C5*10</f>
        <v>0</v>
      </c>
    </row>
    <row r="10" spans="1:5" ht="18.75" x14ac:dyDescent="0.25">
      <c r="A10" s="21"/>
      <c r="B10" s="3"/>
      <c r="C10" s="3"/>
      <c r="D10" s="3"/>
      <c r="E10" s="3"/>
    </row>
    <row r="11" spans="1:5" ht="18.75" x14ac:dyDescent="0.3">
      <c r="A11" s="21"/>
      <c r="B11" s="29"/>
      <c r="C11" s="89"/>
      <c r="D11" s="89"/>
      <c r="E11" s="89"/>
    </row>
    <row r="12" spans="1:5" ht="18.75" x14ac:dyDescent="0.25">
      <c r="A12" s="21"/>
      <c r="B12" s="3"/>
      <c r="C12" s="3"/>
      <c r="D12" s="3"/>
      <c r="E12" s="3"/>
    </row>
  </sheetData>
  <mergeCells count="4">
    <mergeCell ref="A1:E1"/>
    <mergeCell ref="B9:D9"/>
    <mergeCell ref="C11:E11"/>
    <mergeCell ref="B2:E3"/>
  </mergeCells>
  <conditionalFormatting sqref="C5">
    <cfRule type="cellIs" dxfId="0" priority="1" stopIfTrue="1" operator="equal">
      <formula>0</formula>
    </cfRule>
  </conditionalFormatting>
  <pageMargins left="0.7" right="0.7" top="0.75" bottom="0.75" header="0.3" footer="0.3"/>
  <pageSetup paperSize="9" scale="81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2:E55"/>
  <sheetViews>
    <sheetView workbookViewId="0">
      <selection activeCell="I7" sqref="I7"/>
    </sheetView>
  </sheetViews>
  <sheetFormatPr defaultRowHeight="15.75" x14ac:dyDescent="0.25"/>
  <cols>
    <col min="1" max="1" width="24.140625" style="33" customWidth="1"/>
    <col min="2" max="2" width="43.140625" style="33" customWidth="1"/>
    <col min="3" max="3" width="19.85546875" style="33" customWidth="1"/>
    <col min="4" max="4" width="25.140625" style="33" customWidth="1"/>
    <col min="5" max="5" width="15" style="33" bestFit="1" customWidth="1"/>
    <col min="6" max="232" width="9.140625" style="33"/>
    <col min="233" max="233" width="24.140625" style="33" customWidth="1"/>
    <col min="234" max="234" width="39.28515625" style="33" customWidth="1"/>
    <col min="235" max="235" width="25.140625" style="33" customWidth="1"/>
    <col min="236" max="236" width="9.140625" style="33"/>
    <col min="237" max="237" width="4.42578125" style="33" customWidth="1"/>
    <col min="238" max="238" width="15" style="33" bestFit="1" customWidth="1"/>
    <col min="239" max="239" width="22.5703125" style="33" customWidth="1"/>
    <col min="240" max="240" width="23" style="33" customWidth="1"/>
    <col min="241" max="241" width="22.5703125" style="33" customWidth="1"/>
    <col min="242" max="488" width="9.140625" style="33"/>
    <col min="489" max="489" width="24.140625" style="33" customWidth="1"/>
    <col min="490" max="490" width="39.28515625" style="33" customWidth="1"/>
    <col min="491" max="491" width="25.140625" style="33" customWidth="1"/>
    <col min="492" max="492" width="9.140625" style="33"/>
    <col min="493" max="493" width="4.42578125" style="33" customWidth="1"/>
    <col min="494" max="494" width="15" style="33" bestFit="1" customWidth="1"/>
    <col min="495" max="495" width="22.5703125" style="33" customWidth="1"/>
    <col min="496" max="496" width="23" style="33" customWidth="1"/>
    <col min="497" max="497" width="22.5703125" style="33" customWidth="1"/>
    <col min="498" max="744" width="9.140625" style="33"/>
    <col min="745" max="745" width="24.140625" style="33" customWidth="1"/>
    <col min="746" max="746" width="39.28515625" style="33" customWidth="1"/>
    <col min="747" max="747" width="25.140625" style="33" customWidth="1"/>
    <col min="748" max="748" width="9.140625" style="33"/>
    <col min="749" max="749" width="4.42578125" style="33" customWidth="1"/>
    <col min="750" max="750" width="15" style="33" bestFit="1" customWidth="1"/>
    <col min="751" max="751" width="22.5703125" style="33" customWidth="1"/>
    <col min="752" max="752" width="23" style="33" customWidth="1"/>
    <col min="753" max="753" width="22.5703125" style="33" customWidth="1"/>
    <col min="754" max="1000" width="9.140625" style="33"/>
    <col min="1001" max="1001" width="24.140625" style="33" customWidth="1"/>
    <col min="1002" max="1002" width="39.28515625" style="33" customWidth="1"/>
    <col min="1003" max="1003" width="25.140625" style="33" customWidth="1"/>
    <col min="1004" max="1004" width="9.140625" style="33"/>
    <col min="1005" max="1005" width="4.42578125" style="33" customWidth="1"/>
    <col min="1006" max="1006" width="15" style="33" bestFit="1" customWidth="1"/>
    <col min="1007" max="1007" width="22.5703125" style="33" customWidth="1"/>
    <col min="1008" max="1008" width="23" style="33" customWidth="1"/>
    <col min="1009" max="1009" width="22.5703125" style="33" customWidth="1"/>
    <col min="1010" max="1256" width="9.140625" style="33"/>
    <col min="1257" max="1257" width="24.140625" style="33" customWidth="1"/>
    <col min="1258" max="1258" width="39.28515625" style="33" customWidth="1"/>
    <col min="1259" max="1259" width="25.140625" style="33" customWidth="1"/>
    <col min="1260" max="1260" width="9.140625" style="33"/>
    <col min="1261" max="1261" width="4.42578125" style="33" customWidth="1"/>
    <col min="1262" max="1262" width="15" style="33" bestFit="1" customWidth="1"/>
    <col min="1263" max="1263" width="22.5703125" style="33" customWidth="1"/>
    <col min="1264" max="1264" width="23" style="33" customWidth="1"/>
    <col min="1265" max="1265" width="22.5703125" style="33" customWidth="1"/>
    <col min="1266" max="1512" width="9.140625" style="33"/>
    <col min="1513" max="1513" width="24.140625" style="33" customWidth="1"/>
    <col min="1514" max="1514" width="39.28515625" style="33" customWidth="1"/>
    <col min="1515" max="1515" width="25.140625" style="33" customWidth="1"/>
    <col min="1516" max="1516" width="9.140625" style="33"/>
    <col min="1517" max="1517" width="4.42578125" style="33" customWidth="1"/>
    <col min="1518" max="1518" width="15" style="33" bestFit="1" customWidth="1"/>
    <col min="1519" max="1519" width="22.5703125" style="33" customWidth="1"/>
    <col min="1520" max="1520" width="23" style="33" customWidth="1"/>
    <col min="1521" max="1521" width="22.5703125" style="33" customWidth="1"/>
    <col min="1522" max="1768" width="9.140625" style="33"/>
    <col min="1769" max="1769" width="24.140625" style="33" customWidth="1"/>
    <col min="1770" max="1770" width="39.28515625" style="33" customWidth="1"/>
    <col min="1771" max="1771" width="25.140625" style="33" customWidth="1"/>
    <col min="1772" max="1772" width="9.140625" style="33"/>
    <col min="1773" max="1773" width="4.42578125" style="33" customWidth="1"/>
    <col min="1774" max="1774" width="15" style="33" bestFit="1" customWidth="1"/>
    <col min="1775" max="1775" width="22.5703125" style="33" customWidth="1"/>
    <col min="1776" max="1776" width="23" style="33" customWidth="1"/>
    <col min="1777" max="1777" width="22.5703125" style="33" customWidth="1"/>
    <col min="1778" max="2024" width="9.140625" style="33"/>
    <col min="2025" max="2025" width="24.140625" style="33" customWidth="1"/>
    <col min="2026" max="2026" width="39.28515625" style="33" customWidth="1"/>
    <col min="2027" max="2027" width="25.140625" style="33" customWidth="1"/>
    <col min="2028" max="2028" width="9.140625" style="33"/>
    <col min="2029" max="2029" width="4.42578125" style="33" customWidth="1"/>
    <col min="2030" max="2030" width="15" style="33" bestFit="1" customWidth="1"/>
    <col min="2031" max="2031" width="22.5703125" style="33" customWidth="1"/>
    <col min="2032" max="2032" width="23" style="33" customWidth="1"/>
    <col min="2033" max="2033" width="22.5703125" style="33" customWidth="1"/>
    <col min="2034" max="2280" width="9.140625" style="33"/>
    <col min="2281" max="2281" width="24.140625" style="33" customWidth="1"/>
    <col min="2282" max="2282" width="39.28515625" style="33" customWidth="1"/>
    <col min="2283" max="2283" width="25.140625" style="33" customWidth="1"/>
    <col min="2284" max="2284" width="9.140625" style="33"/>
    <col min="2285" max="2285" width="4.42578125" style="33" customWidth="1"/>
    <col min="2286" max="2286" width="15" style="33" bestFit="1" customWidth="1"/>
    <col min="2287" max="2287" width="22.5703125" style="33" customWidth="1"/>
    <col min="2288" max="2288" width="23" style="33" customWidth="1"/>
    <col min="2289" max="2289" width="22.5703125" style="33" customWidth="1"/>
    <col min="2290" max="2536" width="9.140625" style="33"/>
    <col min="2537" max="2537" width="24.140625" style="33" customWidth="1"/>
    <col min="2538" max="2538" width="39.28515625" style="33" customWidth="1"/>
    <col min="2539" max="2539" width="25.140625" style="33" customWidth="1"/>
    <col min="2540" max="2540" width="9.140625" style="33"/>
    <col min="2541" max="2541" width="4.42578125" style="33" customWidth="1"/>
    <col min="2542" max="2542" width="15" style="33" bestFit="1" customWidth="1"/>
    <col min="2543" max="2543" width="22.5703125" style="33" customWidth="1"/>
    <col min="2544" max="2544" width="23" style="33" customWidth="1"/>
    <col min="2545" max="2545" width="22.5703125" style="33" customWidth="1"/>
    <col min="2546" max="2792" width="9.140625" style="33"/>
    <col min="2793" max="2793" width="24.140625" style="33" customWidth="1"/>
    <col min="2794" max="2794" width="39.28515625" style="33" customWidth="1"/>
    <col min="2795" max="2795" width="25.140625" style="33" customWidth="1"/>
    <col min="2796" max="2796" width="9.140625" style="33"/>
    <col min="2797" max="2797" width="4.42578125" style="33" customWidth="1"/>
    <col min="2798" max="2798" width="15" style="33" bestFit="1" customWidth="1"/>
    <col min="2799" max="2799" width="22.5703125" style="33" customWidth="1"/>
    <col min="2800" max="2800" width="23" style="33" customWidth="1"/>
    <col min="2801" max="2801" width="22.5703125" style="33" customWidth="1"/>
    <col min="2802" max="3048" width="9.140625" style="33"/>
    <col min="3049" max="3049" width="24.140625" style="33" customWidth="1"/>
    <col min="3050" max="3050" width="39.28515625" style="33" customWidth="1"/>
    <col min="3051" max="3051" width="25.140625" style="33" customWidth="1"/>
    <col min="3052" max="3052" width="9.140625" style="33"/>
    <col min="3053" max="3053" width="4.42578125" style="33" customWidth="1"/>
    <col min="3054" max="3054" width="15" style="33" bestFit="1" customWidth="1"/>
    <col min="3055" max="3055" width="22.5703125" style="33" customWidth="1"/>
    <col min="3056" max="3056" width="23" style="33" customWidth="1"/>
    <col min="3057" max="3057" width="22.5703125" style="33" customWidth="1"/>
    <col min="3058" max="3304" width="9.140625" style="33"/>
    <col min="3305" max="3305" width="24.140625" style="33" customWidth="1"/>
    <col min="3306" max="3306" width="39.28515625" style="33" customWidth="1"/>
    <col min="3307" max="3307" width="25.140625" style="33" customWidth="1"/>
    <col min="3308" max="3308" width="9.140625" style="33"/>
    <col min="3309" max="3309" width="4.42578125" style="33" customWidth="1"/>
    <col min="3310" max="3310" width="15" style="33" bestFit="1" customWidth="1"/>
    <col min="3311" max="3311" width="22.5703125" style="33" customWidth="1"/>
    <col min="3312" max="3312" width="23" style="33" customWidth="1"/>
    <col min="3313" max="3313" width="22.5703125" style="33" customWidth="1"/>
    <col min="3314" max="3560" width="9.140625" style="33"/>
    <col min="3561" max="3561" width="24.140625" style="33" customWidth="1"/>
    <col min="3562" max="3562" width="39.28515625" style="33" customWidth="1"/>
    <col min="3563" max="3563" width="25.140625" style="33" customWidth="1"/>
    <col min="3564" max="3564" width="9.140625" style="33"/>
    <col min="3565" max="3565" width="4.42578125" style="33" customWidth="1"/>
    <col min="3566" max="3566" width="15" style="33" bestFit="1" customWidth="1"/>
    <col min="3567" max="3567" width="22.5703125" style="33" customWidth="1"/>
    <col min="3568" max="3568" width="23" style="33" customWidth="1"/>
    <col min="3569" max="3569" width="22.5703125" style="33" customWidth="1"/>
    <col min="3570" max="3816" width="9.140625" style="33"/>
    <col min="3817" max="3817" width="24.140625" style="33" customWidth="1"/>
    <col min="3818" max="3818" width="39.28515625" style="33" customWidth="1"/>
    <col min="3819" max="3819" width="25.140625" style="33" customWidth="1"/>
    <col min="3820" max="3820" width="9.140625" style="33"/>
    <col min="3821" max="3821" width="4.42578125" style="33" customWidth="1"/>
    <col min="3822" max="3822" width="15" style="33" bestFit="1" customWidth="1"/>
    <col min="3823" max="3823" width="22.5703125" style="33" customWidth="1"/>
    <col min="3824" max="3824" width="23" style="33" customWidth="1"/>
    <col min="3825" max="3825" width="22.5703125" style="33" customWidth="1"/>
    <col min="3826" max="4072" width="9.140625" style="33"/>
    <col min="4073" max="4073" width="24.140625" style="33" customWidth="1"/>
    <col min="4074" max="4074" width="39.28515625" style="33" customWidth="1"/>
    <col min="4075" max="4075" width="25.140625" style="33" customWidth="1"/>
    <col min="4076" max="4076" width="9.140625" style="33"/>
    <col min="4077" max="4077" width="4.42578125" style="33" customWidth="1"/>
    <col min="4078" max="4078" width="15" style="33" bestFit="1" customWidth="1"/>
    <col min="4079" max="4079" width="22.5703125" style="33" customWidth="1"/>
    <col min="4080" max="4080" width="23" style="33" customWidth="1"/>
    <col min="4081" max="4081" width="22.5703125" style="33" customWidth="1"/>
    <col min="4082" max="4328" width="9.140625" style="33"/>
    <col min="4329" max="4329" width="24.140625" style="33" customWidth="1"/>
    <col min="4330" max="4330" width="39.28515625" style="33" customWidth="1"/>
    <col min="4331" max="4331" width="25.140625" style="33" customWidth="1"/>
    <col min="4332" max="4332" width="9.140625" style="33"/>
    <col min="4333" max="4333" width="4.42578125" style="33" customWidth="1"/>
    <col min="4334" max="4334" width="15" style="33" bestFit="1" customWidth="1"/>
    <col min="4335" max="4335" width="22.5703125" style="33" customWidth="1"/>
    <col min="4336" max="4336" width="23" style="33" customWidth="1"/>
    <col min="4337" max="4337" width="22.5703125" style="33" customWidth="1"/>
    <col min="4338" max="4584" width="9.140625" style="33"/>
    <col min="4585" max="4585" width="24.140625" style="33" customWidth="1"/>
    <col min="4586" max="4586" width="39.28515625" style="33" customWidth="1"/>
    <col min="4587" max="4587" width="25.140625" style="33" customWidth="1"/>
    <col min="4588" max="4588" width="9.140625" style="33"/>
    <col min="4589" max="4589" width="4.42578125" style="33" customWidth="1"/>
    <col min="4590" max="4590" width="15" style="33" bestFit="1" customWidth="1"/>
    <col min="4591" max="4591" width="22.5703125" style="33" customWidth="1"/>
    <col min="4592" max="4592" width="23" style="33" customWidth="1"/>
    <col min="4593" max="4593" width="22.5703125" style="33" customWidth="1"/>
    <col min="4594" max="4840" width="9.140625" style="33"/>
    <col min="4841" max="4841" width="24.140625" style="33" customWidth="1"/>
    <col min="4842" max="4842" width="39.28515625" style="33" customWidth="1"/>
    <col min="4843" max="4843" width="25.140625" style="33" customWidth="1"/>
    <col min="4844" max="4844" width="9.140625" style="33"/>
    <col min="4845" max="4845" width="4.42578125" style="33" customWidth="1"/>
    <col min="4846" max="4846" width="15" style="33" bestFit="1" customWidth="1"/>
    <col min="4847" max="4847" width="22.5703125" style="33" customWidth="1"/>
    <col min="4848" max="4848" width="23" style="33" customWidth="1"/>
    <col min="4849" max="4849" width="22.5703125" style="33" customWidth="1"/>
    <col min="4850" max="5096" width="9.140625" style="33"/>
    <col min="5097" max="5097" width="24.140625" style="33" customWidth="1"/>
    <col min="5098" max="5098" width="39.28515625" style="33" customWidth="1"/>
    <col min="5099" max="5099" width="25.140625" style="33" customWidth="1"/>
    <col min="5100" max="5100" width="9.140625" style="33"/>
    <col min="5101" max="5101" width="4.42578125" style="33" customWidth="1"/>
    <col min="5102" max="5102" width="15" style="33" bestFit="1" customWidth="1"/>
    <col min="5103" max="5103" width="22.5703125" style="33" customWidth="1"/>
    <col min="5104" max="5104" width="23" style="33" customWidth="1"/>
    <col min="5105" max="5105" width="22.5703125" style="33" customWidth="1"/>
    <col min="5106" max="5352" width="9.140625" style="33"/>
    <col min="5353" max="5353" width="24.140625" style="33" customWidth="1"/>
    <col min="5354" max="5354" width="39.28515625" style="33" customWidth="1"/>
    <col min="5355" max="5355" width="25.140625" style="33" customWidth="1"/>
    <col min="5356" max="5356" width="9.140625" style="33"/>
    <col min="5357" max="5357" width="4.42578125" style="33" customWidth="1"/>
    <col min="5358" max="5358" width="15" style="33" bestFit="1" customWidth="1"/>
    <col min="5359" max="5359" width="22.5703125" style="33" customWidth="1"/>
    <col min="5360" max="5360" width="23" style="33" customWidth="1"/>
    <col min="5361" max="5361" width="22.5703125" style="33" customWidth="1"/>
    <col min="5362" max="5608" width="9.140625" style="33"/>
    <col min="5609" max="5609" width="24.140625" style="33" customWidth="1"/>
    <col min="5610" max="5610" width="39.28515625" style="33" customWidth="1"/>
    <col min="5611" max="5611" width="25.140625" style="33" customWidth="1"/>
    <col min="5612" max="5612" width="9.140625" style="33"/>
    <col min="5613" max="5613" width="4.42578125" style="33" customWidth="1"/>
    <col min="5614" max="5614" width="15" style="33" bestFit="1" customWidth="1"/>
    <col min="5615" max="5615" width="22.5703125" style="33" customWidth="1"/>
    <col min="5616" max="5616" width="23" style="33" customWidth="1"/>
    <col min="5617" max="5617" width="22.5703125" style="33" customWidth="1"/>
    <col min="5618" max="5864" width="9.140625" style="33"/>
    <col min="5865" max="5865" width="24.140625" style="33" customWidth="1"/>
    <col min="5866" max="5866" width="39.28515625" style="33" customWidth="1"/>
    <col min="5867" max="5867" width="25.140625" style="33" customWidth="1"/>
    <col min="5868" max="5868" width="9.140625" style="33"/>
    <col min="5869" max="5869" width="4.42578125" style="33" customWidth="1"/>
    <col min="5870" max="5870" width="15" style="33" bestFit="1" customWidth="1"/>
    <col min="5871" max="5871" width="22.5703125" style="33" customWidth="1"/>
    <col min="5872" max="5872" width="23" style="33" customWidth="1"/>
    <col min="5873" max="5873" width="22.5703125" style="33" customWidth="1"/>
    <col min="5874" max="6120" width="9.140625" style="33"/>
    <col min="6121" max="6121" width="24.140625" style="33" customWidth="1"/>
    <col min="6122" max="6122" width="39.28515625" style="33" customWidth="1"/>
    <col min="6123" max="6123" width="25.140625" style="33" customWidth="1"/>
    <col min="6124" max="6124" width="9.140625" style="33"/>
    <col min="6125" max="6125" width="4.42578125" style="33" customWidth="1"/>
    <col min="6126" max="6126" width="15" style="33" bestFit="1" customWidth="1"/>
    <col min="6127" max="6127" width="22.5703125" style="33" customWidth="1"/>
    <col min="6128" max="6128" width="23" style="33" customWidth="1"/>
    <col min="6129" max="6129" width="22.5703125" style="33" customWidth="1"/>
    <col min="6130" max="6376" width="9.140625" style="33"/>
    <col min="6377" max="6377" width="24.140625" style="33" customWidth="1"/>
    <col min="6378" max="6378" width="39.28515625" style="33" customWidth="1"/>
    <col min="6379" max="6379" width="25.140625" style="33" customWidth="1"/>
    <col min="6380" max="6380" width="9.140625" style="33"/>
    <col min="6381" max="6381" width="4.42578125" style="33" customWidth="1"/>
    <col min="6382" max="6382" width="15" style="33" bestFit="1" customWidth="1"/>
    <col min="6383" max="6383" width="22.5703125" style="33" customWidth="1"/>
    <col min="6384" max="6384" width="23" style="33" customWidth="1"/>
    <col min="6385" max="6385" width="22.5703125" style="33" customWidth="1"/>
    <col min="6386" max="6632" width="9.140625" style="33"/>
    <col min="6633" max="6633" width="24.140625" style="33" customWidth="1"/>
    <col min="6634" max="6634" width="39.28515625" style="33" customWidth="1"/>
    <col min="6635" max="6635" width="25.140625" style="33" customWidth="1"/>
    <col min="6636" max="6636" width="9.140625" style="33"/>
    <col min="6637" max="6637" width="4.42578125" style="33" customWidth="1"/>
    <col min="6638" max="6638" width="15" style="33" bestFit="1" customWidth="1"/>
    <col min="6639" max="6639" width="22.5703125" style="33" customWidth="1"/>
    <col min="6640" max="6640" width="23" style="33" customWidth="1"/>
    <col min="6641" max="6641" width="22.5703125" style="33" customWidth="1"/>
    <col min="6642" max="6888" width="9.140625" style="33"/>
    <col min="6889" max="6889" width="24.140625" style="33" customWidth="1"/>
    <col min="6890" max="6890" width="39.28515625" style="33" customWidth="1"/>
    <col min="6891" max="6891" width="25.140625" style="33" customWidth="1"/>
    <col min="6892" max="6892" width="9.140625" style="33"/>
    <col min="6893" max="6893" width="4.42578125" style="33" customWidth="1"/>
    <col min="6894" max="6894" width="15" style="33" bestFit="1" customWidth="1"/>
    <col min="6895" max="6895" width="22.5703125" style="33" customWidth="1"/>
    <col min="6896" max="6896" width="23" style="33" customWidth="1"/>
    <col min="6897" max="6897" width="22.5703125" style="33" customWidth="1"/>
    <col min="6898" max="7144" width="9.140625" style="33"/>
    <col min="7145" max="7145" width="24.140625" style="33" customWidth="1"/>
    <col min="7146" max="7146" width="39.28515625" style="33" customWidth="1"/>
    <col min="7147" max="7147" width="25.140625" style="33" customWidth="1"/>
    <col min="7148" max="7148" width="9.140625" style="33"/>
    <col min="7149" max="7149" width="4.42578125" style="33" customWidth="1"/>
    <col min="7150" max="7150" width="15" style="33" bestFit="1" customWidth="1"/>
    <col min="7151" max="7151" width="22.5703125" style="33" customWidth="1"/>
    <col min="7152" max="7152" width="23" style="33" customWidth="1"/>
    <col min="7153" max="7153" width="22.5703125" style="33" customWidth="1"/>
    <col min="7154" max="7400" width="9.140625" style="33"/>
    <col min="7401" max="7401" width="24.140625" style="33" customWidth="1"/>
    <col min="7402" max="7402" width="39.28515625" style="33" customWidth="1"/>
    <col min="7403" max="7403" width="25.140625" style="33" customWidth="1"/>
    <col min="7404" max="7404" width="9.140625" style="33"/>
    <col min="7405" max="7405" width="4.42578125" style="33" customWidth="1"/>
    <col min="7406" max="7406" width="15" style="33" bestFit="1" customWidth="1"/>
    <col min="7407" max="7407" width="22.5703125" style="33" customWidth="1"/>
    <col min="7408" max="7408" width="23" style="33" customWidth="1"/>
    <col min="7409" max="7409" width="22.5703125" style="33" customWidth="1"/>
    <col min="7410" max="7656" width="9.140625" style="33"/>
    <col min="7657" max="7657" width="24.140625" style="33" customWidth="1"/>
    <col min="7658" max="7658" width="39.28515625" style="33" customWidth="1"/>
    <col min="7659" max="7659" width="25.140625" style="33" customWidth="1"/>
    <col min="7660" max="7660" width="9.140625" style="33"/>
    <col min="7661" max="7661" width="4.42578125" style="33" customWidth="1"/>
    <col min="7662" max="7662" width="15" style="33" bestFit="1" customWidth="1"/>
    <col min="7663" max="7663" width="22.5703125" style="33" customWidth="1"/>
    <col min="7664" max="7664" width="23" style="33" customWidth="1"/>
    <col min="7665" max="7665" width="22.5703125" style="33" customWidth="1"/>
    <col min="7666" max="7912" width="9.140625" style="33"/>
    <col min="7913" max="7913" width="24.140625" style="33" customWidth="1"/>
    <col min="7914" max="7914" width="39.28515625" style="33" customWidth="1"/>
    <col min="7915" max="7915" width="25.140625" style="33" customWidth="1"/>
    <col min="7916" max="7916" width="9.140625" style="33"/>
    <col min="7917" max="7917" width="4.42578125" style="33" customWidth="1"/>
    <col min="7918" max="7918" width="15" style="33" bestFit="1" customWidth="1"/>
    <col min="7919" max="7919" width="22.5703125" style="33" customWidth="1"/>
    <col min="7920" max="7920" width="23" style="33" customWidth="1"/>
    <col min="7921" max="7921" width="22.5703125" style="33" customWidth="1"/>
    <col min="7922" max="8168" width="9.140625" style="33"/>
    <col min="8169" max="8169" width="24.140625" style="33" customWidth="1"/>
    <col min="8170" max="8170" width="39.28515625" style="33" customWidth="1"/>
    <col min="8171" max="8171" width="25.140625" style="33" customWidth="1"/>
    <col min="8172" max="8172" width="9.140625" style="33"/>
    <col min="8173" max="8173" width="4.42578125" style="33" customWidth="1"/>
    <col min="8174" max="8174" width="15" style="33" bestFit="1" customWidth="1"/>
    <col min="8175" max="8175" width="22.5703125" style="33" customWidth="1"/>
    <col min="8176" max="8176" width="23" style="33" customWidth="1"/>
    <col min="8177" max="8177" width="22.5703125" style="33" customWidth="1"/>
    <col min="8178" max="8424" width="9.140625" style="33"/>
    <col min="8425" max="8425" width="24.140625" style="33" customWidth="1"/>
    <col min="8426" max="8426" width="39.28515625" style="33" customWidth="1"/>
    <col min="8427" max="8427" width="25.140625" style="33" customWidth="1"/>
    <col min="8428" max="8428" width="9.140625" style="33"/>
    <col min="8429" max="8429" width="4.42578125" style="33" customWidth="1"/>
    <col min="8430" max="8430" width="15" style="33" bestFit="1" customWidth="1"/>
    <col min="8431" max="8431" width="22.5703125" style="33" customWidth="1"/>
    <col min="8432" max="8432" width="23" style="33" customWidth="1"/>
    <col min="8433" max="8433" width="22.5703125" style="33" customWidth="1"/>
    <col min="8434" max="8680" width="9.140625" style="33"/>
    <col min="8681" max="8681" width="24.140625" style="33" customWidth="1"/>
    <col min="8682" max="8682" width="39.28515625" style="33" customWidth="1"/>
    <col min="8683" max="8683" width="25.140625" style="33" customWidth="1"/>
    <col min="8684" max="8684" width="9.140625" style="33"/>
    <col min="8685" max="8685" width="4.42578125" style="33" customWidth="1"/>
    <col min="8686" max="8686" width="15" style="33" bestFit="1" customWidth="1"/>
    <col min="8687" max="8687" width="22.5703125" style="33" customWidth="1"/>
    <col min="8688" max="8688" width="23" style="33" customWidth="1"/>
    <col min="8689" max="8689" width="22.5703125" style="33" customWidth="1"/>
    <col min="8690" max="8936" width="9.140625" style="33"/>
    <col min="8937" max="8937" width="24.140625" style="33" customWidth="1"/>
    <col min="8938" max="8938" width="39.28515625" style="33" customWidth="1"/>
    <col min="8939" max="8939" width="25.140625" style="33" customWidth="1"/>
    <col min="8940" max="8940" width="9.140625" style="33"/>
    <col min="8941" max="8941" width="4.42578125" style="33" customWidth="1"/>
    <col min="8942" max="8942" width="15" style="33" bestFit="1" customWidth="1"/>
    <col min="8943" max="8943" width="22.5703125" style="33" customWidth="1"/>
    <col min="8944" max="8944" width="23" style="33" customWidth="1"/>
    <col min="8945" max="8945" width="22.5703125" style="33" customWidth="1"/>
    <col min="8946" max="9192" width="9.140625" style="33"/>
    <col min="9193" max="9193" width="24.140625" style="33" customWidth="1"/>
    <col min="9194" max="9194" width="39.28515625" style="33" customWidth="1"/>
    <col min="9195" max="9195" width="25.140625" style="33" customWidth="1"/>
    <col min="9196" max="9196" width="9.140625" style="33"/>
    <col min="9197" max="9197" width="4.42578125" style="33" customWidth="1"/>
    <col min="9198" max="9198" width="15" style="33" bestFit="1" customWidth="1"/>
    <col min="9199" max="9199" width="22.5703125" style="33" customWidth="1"/>
    <col min="9200" max="9200" width="23" style="33" customWidth="1"/>
    <col min="9201" max="9201" width="22.5703125" style="33" customWidth="1"/>
    <col min="9202" max="9448" width="9.140625" style="33"/>
    <col min="9449" max="9449" width="24.140625" style="33" customWidth="1"/>
    <col min="9450" max="9450" width="39.28515625" style="33" customWidth="1"/>
    <col min="9451" max="9451" width="25.140625" style="33" customWidth="1"/>
    <col min="9452" max="9452" width="9.140625" style="33"/>
    <col min="9453" max="9453" width="4.42578125" style="33" customWidth="1"/>
    <col min="9454" max="9454" width="15" style="33" bestFit="1" customWidth="1"/>
    <col min="9455" max="9455" width="22.5703125" style="33" customWidth="1"/>
    <col min="9456" max="9456" width="23" style="33" customWidth="1"/>
    <col min="9457" max="9457" width="22.5703125" style="33" customWidth="1"/>
    <col min="9458" max="9704" width="9.140625" style="33"/>
    <col min="9705" max="9705" width="24.140625" style="33" customWidth="1"/>
    <col min="9706" max="9706" width="39.28515625" style="33" customWidth="1"/>
    <col min="9707" max="9707" width="25.140625" style="33" customWidth="1"/>
    <col min="9708" max="9708" width="9.140625" style="33"/>
    <col min="9709" max="9709" width="4.42578125" style="33" customWidth="1"/>
    <col min="9710" max="9710" width="15" style="33" bestFit="1" customWidth="1"/>
    <col min="9711" max="9711" width="22.5703125" style="33" customWidth="1"/>
    <col min="9712" max="9712" width="23" style="33" customWidth="1"/>
    <col min="9713" max="9713" width="22.5703125" style="33" customWidth="1"/>
    <col min="9714" max="9960" width="9.140625" style="33"/>
    <col min="9961" max="9961" width="24.140625" style="33" customWidth="1"/>
    <col min="9962" max="9962" width="39.28515625" style="33" customWidth="1"/>
    <col min="9963" max="9963" width="25.140625" style="33" customWidth="1"/>
    <col min="9964" max="9964" width="9.140625" style="33"/>
    <col min="9965" max="9965" width="4.42578125" style="33" customWidth="1"/>
    <col min="9966" max="9966" width="15" style="33" bestFit="1" customWidth="1"/>
    <col min="9967" max="9967" width="22.5703125" style="33" customWidth="1"/>
    <col min="9968" max="9968" width="23" style="33" customWidth="1"/>
    <col min="9969" max="9969" width="22.5703125" style="33" customWidth="1"/>
    <col min="9970" max="10216" width="9.140625" style="33"/>
    <col min="10217" max="10217" width="24.140625" style="33" customWidth="1"/>
    <col min="10218" max="10218" width="39.28515625" style="33" customWidth="1"/>
    <col min="10219" max="10219" width="25.140625" style="33" customWidth="1"/>
    <col min="10220" max="10220" width="9.140625" style="33"/>
    <col min="10221" max="10221" width="4.42578125" style="33" customWidth="1"/>
    <col min="10222" max="10222" width="15" style="33" bestFit="1" customWidth="1"/>
    <col min="10223" max="10223" width="22.5703125" style="33" customWidth="1"/>
    <col min="10224" max="10224" width="23" style="33" customWidth="1"/>
    <col min="10225" max="10225" width="22.5703125" style="33" customWidth="1"/>
    <col min="10226" max="10472" width="9.140625" style="33"/>
    <col min="10473" max="10473" width="24.140625" style="33" customWidth="1"/>
    <col min="10474" max="10474" width="39.28515625" style="33" customWidth="1"/>
    <col min="10475" max="10475" width="25.140625" style="33" customWidth="1"/>
    <col min="10476" max="10476" width="9.140625" style="33"/>
    <col min="10477" max="10477" width="4.42578125" style="33" customWidth="1"/>
    <col min="10478" max="10478" width="15" style="33" bestFit="1" customWidth="1"/>
    <col min="10479" max="10479" width="22.5703125" style="33" customWidth="1"/>
    <col min="10480" max="10480" width="23" style="33" customWidth="1"/>
    <col min="10481" max="10481" width="22.5703125" style="33" customWidth="1"/>
    <col min="10482" max="10728" width="9.140625" style="33"/>
    <col min="10729" max="10729" width="24.140625" style="33" customWidth="1"/>
    <col min="10730" max="10730" width="39.28515625" style="33" customWidth="1"/>
    <col min="10731" max="10731" width="25.140625" style="33" customWidth="1"/>
    <col min="10732" max="10732" width="9.140625" style="33"/>
    <col min="10733" max="10733" width="4.42578125" style="33" customWidth="1"/>
    <col min="10734" max="10734" width="15" style="33" bestFit="1" customWidth="1"/>
    <col min="10735" max="10735" width="22.5703125" style="33" customWidth="1"/>
    <col min="10736" max="10736" width="23" style="33" customWidth="1"/>
    <col min="10737" max="10737" width="22.5703125" style="33" customWidth="1"/>
    <col min="10738" max="10984" width="9.140625" style="33"/>
    <col min="10985" max="10985" width="24.140625" style="33" customWidth="1"/>
    <col min="10986" max="10986" width="39.28515625" style="33" customWidth="1"/>
    <col min="10987" max="10987" width="25.140625" style="33" customWidth="1"/>
    <col min="10988" max="10988" width="9.140625" style="33"/>
    <col min="10989" max="10989" width="4.42578125" style="33" customWidth="1"/>
    <col min="10990" max="10990" width="15" style="33" bestFit="1" customWidth="1"/>
    <col min="10991" max="10991" width="22.5703125" style="33" customWidth="1"/>
    <col min="10992" max="10992" width="23" style="33" customWidth="1"/>
    <col min="10993" max="10993" width="22.5703125" style="33" customWidth="1"/>
    <col min="10994" max="11240" width="9.140625" style="33"/>
    <col min="11241" max="11241" width="24.140625" style="33" customWidth="1"/>
    <col min="11242" max="11242" width="39.28515625" style="33" customWidth="1"/>
    <col min="11243" max="11243" width="25.140625" style="33" customWidth="1"/>
    <col min="11244" max="11244" width="9.140625" style="33"/>
    <col min="11245" max="11245" width="4.42578125" style="33" customWidth="1"/>
    <col min="11246" max="11246" width="15" style="33" bestFit="1" customWidth="1"/>
    <col min="11247" max="11247" width="22.5703125" style="33" customWidth="1"/>
    <col min="11248" max="11248" width="23" style="33" customWidth="1"/>
    <col min="11249" max="11249" width="22.5703125" style="33" customWidth="1"/>
    <col min="11250" max="11496" width="9.140625" style="33"/>
    <col min="11497" max="11497" width="24.140625" style="33" customWidth="1"/>
    <col min="11498" max="11498" width="39.28515625" style="33" customWidth="1"/>
    <col min="11499" max="11499" width="25.140625" style="33" customWidth="1"/>
    <col min="11500" max="11500" width="9.140625" style="33"/>
    <col min="11501" max="11501" width="4.42578125" style="33" customWidth="1"/>
    <col min="11502" max="11502" width="15" style="33" bestFit="1" customWidth="1"/>
    <col min="11503" max="11503" width="22.5703125" style="33" customWidth="1"/>
    <col min="11504" max="11504" width="23" style="33" customWidth="1"/>
    <col min="11505" max="11505" width="22.5703125" style="33" customWidth="1"/>
    <col min="11506" max="11752" width="9.140625" style="33"/>
    <col min="11753" max="11753" width="24.140625" style="33" customWidth="1"/>
    <col min="11754" max="11754" width="39.28515625" style="33" customWidth="1"/>
    <col min="11755" max="11755" width="25.140625" style="33" customWidth="1"/>
    <col min="11756" max="11756" width="9.140625" style="33"/>
    <col min="11757" max="11757" width="4.42578125" style="33" customWidth="1"/>
    <col min="11758" max="11758" width="15" style="33" bestFit="1" customWidth="1"/>
    <col min="11759" max="11759" width="22.5703125" style="33" customWidth="1"/>
    <col min="11760" max="11760" width="23" style="33" customWidth="1"/>
    <col min="11761" max="11761" width="22.5703125" style="33" customWidth="1"/>
    <col min="11762" max="12008" width="9.140625" style="33"/>
    <col min="12009" max="12009" width="24.140625" style="33" customWidth="1"/>
    <col min="12010" max="12010" width="39.28515625" style="33" customWidth="1"/>
    <col min="12011" max="12011" width="25.140625" style="33" customWidth="1"/>
    <col min="12012" max="12012" width="9.140625" style="33"/>
    <col min="12013" max="12013" width="4.42578125" style="33" customWidth="1"/>
    <col min="12014" max="12014" width="15" style="33" bestFit="1" customWidth="1"/>
    <col min="12015" max="12015" width="22.5703125" style="33" customWidth="1"/>
    <col min="12016" max="12016" width="23" style="33" customWidth="1"/>
    <col min="12017" max="12017" width="22.5703125" style="33" customWidth="1"/>
    <col min="12018" max="12264" width="9.140625" style="33"/>
    <col min="12265" max="12265" width="24.140625" style="33" customWidth="1"/>
    <col min="12266" max="12266" width="39.28515625" style="33" customWidth="1"/>
    <col min="12267" max="12267" width="25.140625" style="33" customWidth="1"/>
    <col min="12268" max="12268" width="9.140625" style="33"/>
    <col min="12269" max="12269" width="4.42578125" style="33" customWidth="1"/>
    <col min="12270" max="12270" width="15" style="33" bestFit="1" customWidth="1"/>
    <col min="12271" max="12271" width="22.5703125" style="33" customWidth="1"/>
    <col min="12272" max="12272" width="23" style="33" customWidth="1"/>
    <col min="12273" max="12273" width="22.5703125" style="33" customWidth="1"/>
    <col min="12274" max="12520" width="9.140625" style="33"/>
    <col min="12521" max="12521" width="24.140625" style="33" customWidth="1"/>
    <col min="12522" max="12522" width="39.28515625" style="33" customWidth="1"/>
    <col min="12523" max="12523" width="25.140625" style="33" customWidth="1"/>
    <col min="12524" max="12524" width="9.140625" style="33"/>
    <col min="12525" max="12525" width="4.42578125" style="33" customWidth="1"/>
    <col min="12526" max="12526" width="15" style="33" bestFit="1" customWidth="1"/>
    <col min="12527" max="12527" width="22.5703125" style="33" customWidth="1"/>
    <col min="12528" max="12528" width="23" style="33" customWidth="1"/>
    <col min="12529" max="12529" width="22.5703125" style="33" customWidth="1"/>
    <col min="12530" max="12776" width="9.140625" style="33"/>
    <col min="12777" max="12777" width="24.140625" style="33" customWidth="1"/>
    <col min="12778" max="12778" width="39.28515625" style="33" customWidth="1"/>
    <col min="12779" max="12779" width="25.140625" style="33" customWidth="1"/>
    <col min="12780" max="12780" width="9.140625" style="33"/>
    <col min="12781" max="12781" width="4.42578125" style="33" customWidth="1"/>
    <col min="12782" max="12782" width="15" style="33" bestFit="1" customWidth="1"/>
    <col min="12783" max="12783" width="22.5703125" style="33" customWidth="1"/>
    <col min="12784" max="12784" width="23" style="33" customWidth="1"/>
    <col min="12785" max="12785" width="22.5703125" style="33" customWidth="1"/>
    <col min="12786" max="13032" width="9.140625" style="33"/>
    <col min="13033" max="13033" width="24.140625" style="33" customWidth="1"/>
    <col min="13034" max="13034" width="39.28515625" style="33" customWidth="1"/>
    <col min="13035" max="13035" width="25.140625" style="33" customWidth="1"/>
    <col min="13036" max="13036" width="9.140625" style="33"/>
    <col min="13037" max="13037" width="4.42578125" style="33" customWidth="1"/>
    <col min="13038" max="13038" width="15" style="33" bestFit="1" customWidth="1"/>
    <col min="13039" max="13039" width="22.5703125" style="33" customWidth="1"/>
    <col min="13040" max="13040" width="23" style="33" customWidth="1"/>
    <col min="13041" max="13041" width="22.5703125" style="33" customWidth="1"/>
    <col min="13042" max="13288" width="9.140625" style="33"/>
    <col min="13289" max="13289" width="24.140625" style="33" customWidth="1"/>
    <col min="13290" max="13290" width="39.28515625" style="33" customWidth="1"/>
    <col min="13291" max="13291" width="25.140625" style="33" customWidth="1"/>
    <col min="13292" max="13292" width="9.140625" style="33"/>
    <col min="13293" max="13293" width="4.42578125" style="33" customWidth="1"/>
    <col min="13294" max="13294" width="15" style="33" bestFit="1" customWidth="1"/>
    <col min="13295" max="13295" width="22.5703125" style="33" customWidth="1"/>
    <col min="13296" max="13296" width="23" style="33" customWidth="1"/>
    <col min="13297" max="13297" width="22.5703125" style="33" customWidth="1"/>
    <col min="13298" max="13544" width="9.140625" style="33"/>
    <col min="13545" max="13545" width="24.140625" style="33" customWidth="1"/>
    <col min="13546" max="13546" width="39.28515625" style="33" customWidth="1"/>
    <col min="13547" max="13547" width="25.140625" style="33" customWidth="1"/>
    <col min="13548" max="13548" width="9.140625" style="33"/>
    <col min="13549" max="13549" width="4.42578125" style="33" customWidth="1"/>
    <col min="13550" max="13550" width="15" style="33" bestFit="1" customWidth="1"/>
    <col min="13551" max="13551" width="22.5703125" style="33" customWidth="1"/>
    <col min="13552" max="13552" width="23" style="33" customWidth="1"/>
    <col min="13553" max="13553" width="22.5703125" style="33" customWidth="1"/>
    <col min="13554" max="13800" width="9.140625" style="33"/>
    <col min="13801" max="13801" width="24.140625" style="33" customWidth="1"/>
    <col min="13802" max="13802" width="39.28515625" style="33" customWidth="1"/>
    <col min="13803" max="13803" width="25.140625" style="33" customWidth="1"/>
    <col min="13804" max="13804" width="9.140625" style="33"/>
    <col min="13805" max="13805" width="4.42578125" style="33" customWidth="1"/>
    <col min="13806" max="13806" width="15" style="33" bestFit="1" customWidth="1"/>
    <col min="13807" max="13807" width="22.5703125" style="33" customWidth="1"/>
    <col min="13808" max="13808" width="23" style="33" customWidth="1"/>
    <col min="13809" max="13809" width="22.5703125" style="33" customWidth="1"/>
    <col min="13810" max="14056" width="9.140625" style="33"/>
    <col min="14057" max="14057" width="24.140625" style="33" customWidth="1"/>
    <col min="14058" max="14058" width="39.28515625" style="33" customWidth="1"/>
    <col min="14059" max="14059" width="25.140625" style="33" customWidth="1"/>
    <col min="14060" max="14060" width="9.140625" style="33"/>
    <col min="14061" max="14061" width="4.42578125" style="33" customWidth="1"/>
    <col min="14062" max="14062" width="15" style="33" bestFit="1" customWidth="1"/>
    <col min="14063" max="14063" width="22.5703125" style="33" customWidth="1"/>
    <col min="14064" max="14064" width="23" style="33" customWidth="1"/>
    <col min="14065" max="14065" width="22.5703125" style="33" customWidth="1"/>
    <col min="14066" max="14312" width="9.140625" style="33"/>
    <col min="14313" max="14313" width="24.140625" style="33" customWidth="1"/>
    <col min="14314" max="14314" width="39.28515625" style="33" customWidth="1"/>
    <col min="14315" max="14315" width="25.140625" style="33" customWidth="1"/>
    <col min="14316" max="14316" width="9.140625" style="33"/>
    <col min="14317" max="14317" width="4.42578125" style="33" customWidth="1"/>
    <col min="14318" max="14318" width="15" style="33" bestFit="1" customWidth="1"/>
    <col min="14319" max="14319" width="22.5703125" style="33" customWidth="1"/>
    <col min="14320" max="14320" width="23" style="33" customWidth="1"/>
    <col min="14321" max="14321" width="22.5703125" style="33" customWidth="1"/>
    <col min="14322" max="14568" width="9.140625" style="33"/>
    <col min="14569" max="14569" width="24.140625" style="33" customWidth="1"/>
    <col min="14570" max="14570" width="39.28515625" style="33" customWidth="1"/>
    <col min="14571" max="14571" width="25.140625" style="33" customWidth="1"/>
    <col min="14572" max="14572" width="9.140625" style="33"/>
    <col min="14573" max="14573" width="4.42578125" style="33" customWidth="1"/>
    <col min="14574" max="14574" width="15" style="33" bestFit="1" customWidth="1"/>
    <col min="14575" max="14575" width="22.5703125" style="33" customWidth="1"/>
    <col min="14576" max="14576" width="23" style="33" customWidth="1"/>
    <col min="14577" max="14577" width="22.5703125" style="33" customWidth="1"/>
    <col min="14578" max="14824" width="9.140625" style="33"/>
    <col min="14825" max="14825" width="24.140625" style="33" customWidth="1"/>
    <col min="14826" max="14826" width="39.28515625" style="33" customWidth="1"/>
    <col min="14827" max="14827" width="25.140625" style="33" customWidth="1"/>
    <col min="14828" max="14828" width="9.140625" style="33"/>
    <col min="14829" max="14829" width="4.42578125" style="33" customWidth="1"/>
    <col min="14830" max="14830" width="15" style="33" bestFit="1" customWidth="1"/>
    <col min="14831" max="14831" width="22.5703125" style="33" customWidth="1"/>
    <col min="14832" max="14832" width="23" style="33" customWidth="1"/>
    <col min="14833" max="14833" width="22.5703125" style="33" customWidth="1"/>
    <col min="14834" max="15080" width="9.140625" style="33"/>
    <col min="15081" max="15081" width="24.140625" style="33" customWidth="1"/>
    <col min="15082" max="15082" width="39.28515625" style="33" customWidth="1"/>
    <col min="15083" max="15083" width="25.140625" style="33" customWidth="1"/>
    <col min="15084" max="15084" width="9.140625" style="33"/>
    <col min="15085" max="15085" width="4.42578125" style="33" customWidth="1"/>
    <col min="15086" max="15086" width="15" style="33" bestFit="1" customWidth="1"/>
    <col min="15087" max="15087" width="22.5703125" style="33" customWidth="1"/>
    <col min="15088" max="15088" width="23" style="33" customWidth="1"/>
    <col min="15089" max="15089" width="22.5703125" style="33" customWidth="1"/>
    <col min="15090" max="15336" width="9.140625" style="33"/>
    <col min="15337" max="15337" width="24.140625" style="33" customWidth="1"/>
    <col min="15338" max="15338" width="39.28515625" style="33" customWidth="1"/>
    <col min="15339" max="15339" width="25.140625" style="33" customWidth="1"/>
    <col min="15340" max="15340" width="9.140625" style="33"/>
    <col min="15341" max="15341" width="4.42578125" style="33" customWidth="1"/>
    <col min="15342" max="15342" width="15" style="33" bestFit="1" customWidth="1"/>
    <col min="15343" max="15343" width="22.5703125" style="33" customWidth="1"/>
    <col min="15344" max="15344" width="23" style="33" customWidth="1"/>
    <col min="15345" max="15345" width="22.5703125" style="33" customWidth="1"/>
    <col min="15346" max="15592" width="9.140625" style="33"/>
    <col min="15593" max="15593" width="24.140625" style="33" customWidth="1"/>
    <col min="15594" max="15594" width="39.28515625" style="33" customWidth="1"/>
    <col min="15595" max="15595" width="25.140625" style="33" customWidth="1"/>
    <col min="15596" max="15596" width="9.140625" style="33"/>
    <col min="15597" max="15597" width="4.42578125" style="33" customWidth="1"/>
    <col min="15598" max="15598" width="15" style="33" bestFit="1" customWidth="1"/>
    <col min="15599" max="15599" width="22.5703125" style="33" customWidth="1"/>
    <col min="15600" max="15600" width="23" style="33" customWidth="1"/>
    <col min="15601" max="15601" width="22.5703125" style="33" customWidth="1"/>
    <col min="15602" max="15848" width="9.140625" style="33"/>
    <col min="15849" max="15849" width="24.140625" style="33" customWidth="1"/>
    <col min="15850" max="15850" width="39.28515625" style="33" customWidth="1"/>
    <col min="15851" max="15851" width="25.140625" style="33" customWidth="1"/>
    <col min="15852" max="15852" width="9.140625" style="33"/>
    <col min="15853" max="15853" width="4.42578125" style="33" customWidth="1"/>
    <col min="15854" max="15854" width="15" style="33" bestFit="1" customWidth="1"/>
    <col min="15855" max="15855" width="22.5703125" style="33" customWidth="1"/>
    <col min="15856" max="15856" width="23" style="33" customWidth="1"/>
    <col min="15857" max="15857" width="22.5703125" style="33" customWidth="1"/>
    <col min="15858" max="16104" width="9.140625" style="33"/>
    <col min="16105" max="16105" width="24.140625" style="33" customWidth="1"/>
    <col min="16106" max="16106" width="39.28515625" style="33" customWidth="1"/>
    <col min="16107" max="16107" width="25.140625" style="33" customWidth="1"/>
    <col min="16108" max="16108" width="9.140625" style="33"/>
    <col min="16109" max="16109" width="4.42578125" style="33" customWidth="1"/>
    <col min="16110" max="16110" width="15" style="33" bestFit="1" customWidth="1"/>
    <col min="16111" max="16111" width="22.5703125" style="33" customWidth="1"/>
    <col min="16112" max="16112" width="23" style="33" customWidth="1"/>
    <col min="16113" max="16113" width="22.5703125" style="33" customWidth="1"/>
    <col min="16114" max="16384" width="9.140625" style="33"/>
  </cols>
  <sheetData>
    <row r="2" spans="1:5" x14ac:dyDescent="0.25">
      <c r="A2" s="37" t="s">
        <v>63</v>
      </c>
      <c r="B2" s="38" t="s">
        <v>64</v>
      </c>
      <c r="C2" s="38" t="s">
        <v>65</v>
      </c>
    </row>
    <row r="3" spans="1:5" ht="45" customHeight="1" x14ac:dyDescent="0.25">
      <c r="A3" s="47" t="s">
        <v>66</v>
      </c>
      <c r="B3" s="48" t="str">
        <f>'1'!$A$1</f>
        <v>BUDYNEK GŁÓWNY - siedziba Sądeckiej Biblioteki Publicznej,  ul. Franciszkańska 11</v>
      </c>
      <c r="C3" s="34">
        <f>'1'!$H$79</f>
        <v>0</v>
      </c>
      <c r="D3" s="35"/>
      <c r="E3" s="35"/>
    </row>
    <row r="4" spans="1:5" ht="45" customHeight="1" x14ac:dyDescent="0.25">
      <c r="A4" s="47" t="s">
        <v>67</v>
      </c>
      <c r="B4" s="48" t="str">
        <f>'2'!$A$1</f>
        <v>BUDYNEK Oddział dla Dzieci i Młodzieży, ul. Lwowska 21</v>
      </c>
      <c r="C4" s="34">
        <f>'2'!$H$65</f>
        <v>0</v>
      </c>
      <c r="D4" s="35"/>
      <c r="E4" s="35"/>
    </row>
    <row r="5" spans="1:5" ht="45" customHeight="1" x14ac:dyDescent="0.25">
      <c r="A5" s="47" t="s">
        <v>68</v>
      </c>
      <c r="B5" s="48" t="str">
        <f>'3'!$A$1</f>
        <v>BUDYNEK - Filia Os. Kochanowskiego, ul. Kochanowskiego 37</v>
      </c>
      <c r="C5" s="34">
        <f>'3'!H23</f>
        <v>0</v>
      </c>
      <c r="D5" s="35"/>
      <c r="E5" s="35"/>
    </row>
    <row r="6" spans="1:5" ht="45" customHeight="1" x14ac:dyDescent="0.25">
      <c r="A6" s="47" t="s">
        <v>69</v>
      </c>
      <c r="B6" s="48" t="str">
        <f>'4'!$A$1</f>
        <v>BUDYNEK - Filia Os. Wólki, ul. Barbackiego 46</v>
      </c>
      <c r="C6" s="34">
        <f>'4'!H23</f>
        <v>0</v>
      </c>
      <c r="D6" s="35"/>
      <c r="E6" s="35"/>
    </row>
    <row r="7" spans="1:5" ht="45" customHeight="1" x14ac:dyDescent="0.25">
      <c r="A7" s="47" t="s">
        <v>70</v>
      </c>
      <c r="B7" s="48" t="str">
        <f>'5'!$A$1</f>
        <v>BUDYNEK - Filia Os. Przydworcowe, ul. Daszyńskiego 3</v>
      </c>
      <c r="C7" s="34">
        <f>'5'!H25</f>
        <v>0</v>
      </c>
      <c r="D7" s="35"/>
      <c r="E7" s="35"/>
    </row>
    <row r="8" spans="1:5" ht="45" customHeight="1" x14ac:dyDescent="0.25">
      <c r="A8" s="47" t="s">
        <v>71</v>
      </c>
      <c r="B8" s="48" t="str">
        <f>'6'!$A$1</f>
        <v>BUDYNEK - Filia Os. Wojska Polskiego - Gorzków, ul. Freislera 4A</v>
      </c>
      <c r="C8" s="34">
        <f>'6'!H25</f>
        <v>0</v>
      </c>
      <c r="D8" s="35"/>
      <c r="E8" s="35"/>
    </row>
    <row r="9" spans="1:5" ht="45" customHeight="1" x14ac:dyDescent="0.25">
      <c r="A9" s="47" t="s">
        <v>72</v>
      </c>
      <c r="B9" s="48" t="str">
        <f>'7'!$A$1</f>
        <v>BUDYNEK - Filia Os. Millenium, ul. Królowej Jadwigi 29</v>
      </c>
      <c r="C9" s="34">
        <f>'7'!H25</f>
        <v>0</v>
      </c>
      <c r="D9" s="35"/>
      <c r="E9" s="35"/>
    </row>
    <row r="10" spans="1:5" ht="45" customHeight="1" x14ac:dyDescent="0.25">
      <c r="A10" s="47" t="s">
        <v>73</v>
      </c>
      <c r="B10" s="48" t="str">
        <f>'8'!$A$1</f>
        <v>BUDYNEK - Filia Os. Biegonice – Dąbrówka, ul. Węgierska 140 (Galeria Sandecja – lokal nr 245)</v>
      </c>
      <c r="C10" s="34">
        <f>'8'!H14</f>
        <v>0</v>
      </c>
      <c r="D10" s="35"/>
      <c r="E10" s="35"/>
    </row>
    <row r="11" spans="1:5" ht="31.5" x14ac:dyDescent="0.25">
      <c r="A11" s="47" t="s">
        <v>74</v>
      </c>
      <c r="B11" s="48" t="str">
        <f>'9'!$A$1</f>
        <v>BUDYNEK - Filia Os. Gołąbkowice, ul. Armii Krajowej 27</v>
      </c>
      <c r="C11" s="34">
        <f>'9'!H23</f>
        <v>0</v>
      </c>
      <c r="D11" s="35"/>
      <c r="E11" s="35"/>
    </row>
    <row r="12" spans="1:5" ht="45" customHeight="1" x14ac:dyDescent="0.25">
      <c r="A12" s="54" t="s">
        <v>75</v>
      </c>
      <c r="B12" s="48" t="str">
        <f>'10'!$A$1</f>
        <v>BUDYNEK …........................... 
 oraz doraźnie pozostałych lokalizacji na zlecenie Zamawiającego - w razie potrzeby</v>
      </c>
      <c r="C12" s="34">
        <f>'10'!E9</f>
        <v>0</v>
      </c>
      <c r="D12" s="35"/>
      <c r="E12" s="35"/>
    </row>
    <row r="13" spans="1:5" x14ac:dyDescent="0.25">
      <c r="A13" s="42"/>
      <c r="B13" s="43"/>
      <c r="C13" s="35"/>
      <c r="D13" s="35"/>
      <c r="E13" s="35"/>
    </row>
    <row r="14" spans="1:5" x14ac:dyDescent="0.25">
      <c r="B14" s="36" t="s">
        <v>76</v>
      </c>
      <c r="C14" s="39">
        <f>SUM(C3:C12)</f>
        <v>0</v>
      </c>
      <c r="D14" s="35"/>
      <c r="E14" s="35"/>
    </row>
    <row r="15" spans="1:5" x14ac:dyDescent="0.25">
      <c r="D15" s="35"/>
    </row>
    <row r="16" spans="1:5" x14ac:dyDescent="0.25">
      <c r="C16" s="35"/>
      <c r="D16" s="35"/>
    </row>
    <row r="17" spans="2:4" x14ac:dyDescent="0.25">
      <c r="C17" s="39"/>
      <c r="D17" s="39"/>
    </row>
    <row r="19" spans="2:4" x14ac:dyDescent="0.25">
      <c r="C19" s="35"/>
      <c r="D19" s="35"/>
    </row>
    <row r="20" spans="2:4" x14ac:dyDescent="0.25">
      <c r="B20" s="35"/>
    </row>
    <row r="23" spans="2:4" x14ac:dyDescent="0.25">
      <c r="B23" s="35"/>
    </row>
    <row r="25" spans="2:4" x14ac:dyDescent="0.25">
      <c r="B25" s="35"/>
    </row>
    <row r="27" spans="2:4" x14ac:dyDescent="0.25">
      <c r="B27" s="35"/>
    </row>
    <row r="55" ht="15.75" customHeight="1" x14ac:dyDescent="0.25"/>
  </sheetData>
  <hyperlinks>
    <hyperlink ref="A3" location="'1'!A1" display="Formularz cenowy nr 1" xr:uid="{00000000-0004-0000-1200-000000000000}"/>
    <hyperlink ref="A12" location="'1a'!A1" display="Formularz cenowy nr 10" xr:uid="{00000000-0004-0000-1200-000001000000}"/>
    <hyperlink ref="A4" location="'2'!A1" display="Formularz cenowy nr 2" xr:uid="{00000000-0004-0000-1200-000002000000}"/>
    <hyperlink ref="A5" location="'3'!A1" display="Formularz cenowy nr 3" xr:uid="{00000000-0004-0000-1200-000003000000}"/>
    <hyperlink ref="A6" location="'4'!A1" display="Formularz cenowy nr 4" xr:uid="{00000000-0004-0000-1200-000004000000}"/>
    <hyperlink ref="A7" location="'5'!A1" display="Formularz cenowy nr 5" xr:uid="{00000000-0004-0000-1200-000005000000}"/>
    <hyperlink ref="A8" location="'6'!A1" display="Formularz cenowy nr 6" xr:uid="{00000000-0004-0000-1200-000006000000}"/>
    <hyperlink ref="A9" location="'7'!A1" display="Formularz cenowy nr 7" xr:uid="{00000000-0004-0000-1200-000007000000}"/>
    <hyperlink ref="A10" location="'8'!A1" display="Formularz cenowy nr 8" xr:uid="{00000000-0004-0000-1200-000008000000}"/>
    <hyperlink ref="A11" location="'9'!A1" display="Formularz cenowy nr 9" xr:uid="{00000000-0004-0000-1200-000009000000}"/>
  </hyperlink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67"/>
  <sheetViews>
    <sheetView topLeftCell="A55" zoomScale="140" zoomScaleNormal="140" workbookViewId="0">
      <selection activeCell="B66" sqref="B66"/>
    </sheetView>
  </sheetViews>
  <sheetFormatPr defaultRowHeight="15" x14ac:dyDescent="0.25"/>
  <cols>
    <col min="1" max="1" width="4.140625" bestFit="1" customWidth="1"/>
    <col min="2" max="2" width="2.710937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75" t="s">
        <v>117</v>
      </c>
      <c r="B1" s="75"/>
      <c r="C1" s="76"/>
      <c r="D1" s="76"/>
      <c r="E1" s="76"/>
      <c r="F1" s="76"/>
      <c r="G1" s="76"/>
      <c r="H1" s="76"/>
      <c r="I1" s="76"/>
    </row>
    <row r="2" spans="1:9" ht="18.75" x14ac:dyDescent="0.3">
      <c r="A2" s="1" t="s">
        <v>0</v>
      </c>
      <c r="B2" s="2" t="s">
        <v>48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1</v>
      </c>
      <c r="B4" s="77" t="s">
        <v>2</v>
      </c>
      <c r="C4" s="78"/>
      <c r="D4" s="4" t="s">
        <v>3</v>
      </c>
      <c r="E4" s="4" t="s">
        <v>4</v>
      </c>
      <c r="F4" s="4" t="s">
        <v>5</v>
      </c>
      <c r="G4" s="4" t="s">
        <v>84</v>
      </c>
      <c r="H4" s="4" t="s">
        <v>6</v>
      </c>
      <c r="I4" s="4" t="s">
        <v>7</v>
      </c>
    </row>
    <row r="5" spans="1:9" x14ac:dyDescent="0.25">
      <c r="A5" s="5" t="s">
        <v>8</v>
      </c>
      <c r="B5" s="79" t="s">
        <v>9</v>
      </c>
      <c r="C5" s="80"/>
      <c r="D5" s="5" t="s">
        <v>10</v>
      </c>
      <c r="E5" s="5" t="s">
        <v>11</v>
      </c>
      <c r="F5" s="5" t="s">
        <v>12</v>
      </c>
      <c r="G5" s="5" t="s">
        <v>13</v>
      </c>
      <c r="H5" s="5" t="s">
        <v>14</v>
      </c>
      <c r="I5" s="5" t="s">
        <v>15</v>
      </c>
    </row>
    <row r="6" spans="1:9" x14ac:dyDescent="0.25">
      <c r="A6" s="71" t="s">
        <v>98</v>
      </c>
      <c r="B6" s="72"/>
      <c r="C6" s="72"/>
      <c r="D6" s="72"/>
      <c r="E6" s="72"/>
      <c r="F6" s="72"/>
      <c r="G6" s="72"/>
      <c r="H6" s="72"/>
      <c r="I6" s="73"/>
    </row>
    <row r="7" spans="1:9" ht="30" customHeight="1" x14ac:dyDescent="0.25">
      <c r="A7" s="65">
        <v>1</v>
      </c>
      <c r="B7" s="58" t="s">
        <v>61</v>
      </c>
      <c r="C7" s="59"/>
      <c r="D7" s="6" t="s">
        <v>17</v>
      </c>
      <c r="E7" s="6">
        <f>SUM(E8:E10)</f>
        <v>53.45</v>
      </c>
      <c r="F7" s="6" t="s">
        <v>18</v>
      </c>
      <c r="G7" s="15" t="s">
        <v>35</v>
      </c>
      <c r="H7" s="16" t="s">
        <v>36</v>
      </c>
      <c r="I7" s="16" t="s">
        <v>7</v>
      </c>
    </row>
    <row r="8" spans="1:9" x14ac:dyDescent="0.25">
      <c r="A8" s="65"/>
      <c r="B8" s="6" t="s">
        <v>78</v>
      </c>
      <c r="C8" s="8" t="s">
        <v>110</v>
      </c>
      <c r="D8" s="6" t="s">
        <v>17</v>
      </c>
      <c r="E8" s="6">
        <v>40.380000000000003</v>
      </c>
      <c r="F8" s="6" t="s">
        <v>50</v>
      </c>
      <c r="G8" s="9"/>
      <c r="H8" s="40">
        <f t="shared" ref="H8:H11" si="0">ROUND(E8*G8,2)</f>
        <v>0</v>
      </c>
      <c r="I8" s="11">
        <v>0.23</v>
      </c>
    </row>
    <row r="9" spans="1:9" x14ac:dyDescent="0.25">
      <c r="A9" s="65"/>
      <c r="B9" s="6" t="s">
        <v>79</v>
      </c>
      <c r="C9" s="8" t="s">
        <v>56</v>
      </c>
      <c r="D9" s="6" t="s">
        <v>17</v>
      </c>
      <c r="E9" s="6">
        <v>9.77</v>
      </c>
      <c r="F9" s="6" t="s">
        <v>50</v>
      </c>
      <c r="G9" s="9"/>
      <c r="H9" s="40">
        <f t="shared" si="0"/>
        <v>0</v>
      </c>
      <c r="I9" s="11">
        <v>0.23</v>
      </c>
    </row>
    <row r="10" spans="1:9" x14ac:dyDescent="0.25">
      <c r="A10" s="82"/>
      <c r="B10" s="6" t="s">
        <v>80</v>
      </c>
      <c r="C10" s="8" t="s">
        <v>22</v>
      </c>
      <c r="D10" s="6" t="s">
        <v>17</v>
      </c>
      <c r="E10" s="6">
        <v>3.3</v>
      </c>
      <c r="F10" s="6" t="s">
        <v>50</v>
      </c>
      <c r="G10" s="9"/>
      <c r="H10" s="40">
        <f t="shared" si="0"/>
        <v>0</v>
      </c>
      <c r="I10" s="11">
        <v>0.23</v>
      </c>
    </row>
    <row r="11" spans="1:9" ht="25.5" customHeight="1" x14ac:dyDescent="0.25">
      <c r="A11" s="56">
        <v>2</v>
      </c>
      <c r="B11" s="81" t="s">
        <v>129</v>
      </c>
      <c r="C11" s="59"/>
      <c r="D11" s="6" t="s">
        <v>17</v>
      </c>
      <c r="E11" s="7">
        <v>1.05</v>
      </c>
      <c r="F11" s="41" t="s">
        <v>111</v>
      </c>
      <c r="G11" s="13"/>
      <c r="H11" s="40">
        <f t="shared" si="0"/>
        <v>0</v>
      </c>
      <c r="I11" s="11">
        <v>0.23</v>
      </c>
    </row>
    <row r="12" spans="1:9" x14ac:dyDescent="0.25">
      <c r="A12" s="55" t="s">
        <v>101</v>
      </c>
      <c r="B12" s="58" t="s">
        <v>29</v>
      </c>
      <c r="C12" s="59"/>
      <c r="D12" s="6" t="s">
        <v>18</v>
      </c>
      <c r="E12" s="7" t="s">
        <v>18</v>
      </c>
      <c r="F12" s="6" t="s">
        <v>18</v>
      </c>
      <c r="G12" s="13" t="s">
        <v>18</v>
      </c>
      <c r="H12" s="32" t="s">
        <v>18</v>
      </c>
      <c r="I12" s="11" t="s">
        <v>18</v>
      </c>
    </row>
    <row r="13" spans="1:9" x14ac:dyDescent="0.25">
      <c r="A13" s="46"/>
      <c r="B13" s="6" t="s">
        <v>79</v>
      </c>
      <c r="C13" s="8" t="s">
        <v>119</v>
      </c>
      <c r="D13" s="6" t="s">
        <v>31</v>
      </c>
      <c r="E13" s="6">
        <v>0</v>
      </c>
      <c r="F13" s="6" t="s">
        <v>18</v>
      </c>
      <c r="G13" s="14" t="s">
        <v>18</v>
      </c>
      <c r="H13" s="6" t="s">
        <v>18</v>
      </c>
      <c r="I13" s="6" t="s">
        <v>18</v>
      </c>
    </row>
    <row r="14" spans="1:9" ht="30" x14ac:dyDescent="0.25">
      <c r="A14" s="65">
        <v>4</v>
      </c>
      <c r="B14" s="66" t="s">
        <v>33</v>
      </c>
      <c r="C14" s="67"/>
      <c r="D14" s="6" t="s">
        <v>34</v>
      </c>
      <c r="E14" s="6">
        <v>1</v>
      </c>
      <c r="F14" s="6" t="s">
        <v>18</v>
      </c>
      <c r="G14" s="15" t="s">
        <v>35</v>
      </c>
      <c r="H14" s="16" t="s">
        <v>36</v>
      </c>
      <c r="I14" s="16" t="s">
        <v>7</v>
      </c>
    </row>
    <row r="15" spans="1:9" x14ac:dyDescent="0.25">
      <c r="A15" s="65"/>
      <c r="B15" s="6" t="s">
        <v>78</v>
      </c>
      <c r="C15" s="8" t="s">
        <v>37</v>
      </c>
      <c r="D15" s="6" t="s">
        <v>34</v>
      </c>
      <c r="E15" s="6">
        <v>1</v>
      </c>
      <c r="F15" s="6" t="s">
        <v>50</v>
      </c>
      <c r="G15" s="9"/>
      <c r="H15" s="10">
        <f t="shared" ref="H15:H19" si="1">ROUND(E15*G15,2)</f>
        <v>0</v>
      </c>
      <c r="I15" s="11">
        <v>0.23</v>
      </c>
    </row>
    <row r="16" spans="1:9" x14ac:dyDescent="0.25">
      <c r="A16" s="65"/>
      <c r="B16" s="6" t="s">
        <v>79</v>
      </c>
      <c r="C16" s="8" t="s">
        <v>38</v>
      </c>
      <c r="D16" s="6" t="s">
        <v>34</v>
      </c>
      <c r="E16" s="6">
        <v>1</v>
      </c>
      <c r="F16" s="6" t="s">
        <v>50</v>
      </c>
      <c r="G16" s="9"/>
      <c r="H16" s="10">
        <f t="shared" si="1"/>
        <v>0</v>
      </c>
      <c r="I16" s="11">
        <v>0.23</v>
      </c>
    </row>
    <row r="17" spans="1:9" x14ac:dyDescent="0.25">
      <c r="A17" s="65"/>
      <c r="B17" s="6" t="s">
        <v>80</v>
      </c>
      <c r="C17" s="8" t="s">
        <v>39</v>
      </c>
      <c r="D17" s="6" t="s">
        <v>34</v>
      </c>
      <c r="E17" s="6">
        <v>1</v>
      </c>
      <c r="F17" s="6" t="s">
        <v>50</v>
      </c>
      <c r="G17" s="9"/>
      <c r="H17" s="10">
        <f t="shared" si="1"/>
        <v>0</v>
      </c>
      <c r="I17" s="11">
        <v>0.23</v>
      </c>
    </row>
    <row r="18" spans="1:9" x14ac:dyDescent="0.25">
      <c r="A18" s="65"/>
      <c r="B18" s="6" t="s">
        <v>81</v>
      </c>
      <c r="C18" s="8" t="s">
        <v>40</v>
      </c>
      <c r="D18" s="6" t="s">
        <v>34</v>
      </c>
      <c r="E18" s="6">
        <v>1</v>
      </c>
      <c r="F18" s="6" t="s">
        <v>50</v>
      </c>
      <c r="G18" s="9"/>
      <c r="H18" s="10">
        <f t="shared" si="1"/>
        <v>0</v>
      </c>
      <c r="I18" s="11">
        <v>0.23</v>
      </c>
    </row>
    <row r="19" spans="1:9" x14ac:dyDescent="0.25">
      <c r="A19" s="65"/>
      <c r="B19" s="6" t="s">
        <v>82</v>
      </c>
      <c r="C19" s="8" t="s">
        <v>41</v>
      </c>
      <c r="D19" s="6" t="s">
        <v>34</v>
      </c>
      <c r="E19" s="6">
        <v>1</v>
      </c>
      <c r="F19" s="6" t="s">
        <v>50</v>
      </c>
      <c r="G19" s="9"/>
      <c r="H19" s="10">
        <f t="shared" si="1"/>
        <v>0</v>
      </c>
      <c r="I19" s="11">
        <v>0.23</v>
      </c>
    </row>
    <row r="20" spans="1:9" x14ac:dyDescent="0.25">
      <c r="A20" s="71" t="s">
        <v>100</v>
      </c>
      <c r="B20" s="72"/>
      <c r="C20" s="72"/>
      <c r="D20" s="72"/>
      <c r="E20" s="72"/>
      <c r="F20" s="72"/>
      <c r="G20" s="72"/>
      <c r="H20" s="72"/>
      <c r="I20" s="73"/>
    </row>
    <row r="21" spans="1:9" ht="30" customHeight="1" x14ac:dyDescent="0.25">
      <c r="A21" s="65">
        <v>5</v>
      </c>
      <c r="B21" s="58" t="s">
        <v>53</v>
      </c>
      <c r="C21" s="59"/>
      <c r="D21" s="6" t="s">
        <v>17</v>
      </c>
      <c r="E21" s="6">
        <f>SUM(E22:E27)</f>
        <v>182.76000000000002</v>
      </c>
      <c r="F21" s="6" t="s">
        <v>18</v>
      </c>
      <c r="G21" s="15" t="s">
        <v>35</v>
      </c>
      <c r="H21" s="16" t="s">
        <v>36</v>
      </c>
      <c r="I21" s="16" t="s">
        <v>7</v>
      </c>
    </row>
    <row r="22" spans="1:9" x14ac:dyDescent="0.25">
      <c r="A22" s="65"/>
      <c r="B22" s="6" t="s">
        <v>78</v>
      </c>
      <c r="C22" s="8" t="s">
        <v>97</v>
      </c>
      <c r="D22" s="6" t="s">
        <v>17</v>
      </c>
      <c r="E22" s="6">
        <v>84.81</v>
      </c>
      <c r="F22" s="6" t="s">
        <v>20</v>
      </c>
      <c r="G22" s="9"/>
      <c r="H22" s="40">
        <f t="shared" ref="H22:H28" si="2">ROUND(E22*G22,2)</f>
        <v>0</v>
      </c>
      <c r="I22" s="11">
        <v>0.23</v>
      </c>
    </row>
    <row r="23" spans="1:9" x14ac:dyDescent="0.25">
      <c r="A23" s="65"/>
      <c r="B23" s="6" t="s">
        <v>79</v>
      </c>
      <c r="C23" s="8" t="s">
        <v>112</v>
      </c>
      <c r="D23" s="6" t="s">
        <v>17</v>
      </c>
      <c r="E23" s="6">
        <v>21.95</v>
      </c>
      <c r="F23" s="6" t="s">
        <v>24</v>
      </c>
      <c r="G23" s="9"/>
      <c r="H23" s="40">
        <f t="shared" si="2"/>
        <v>0</v>
      </c>
      <c r="I23" s="11"/>
    </row>
    <row r="24" spans="1:9" x14ac:dyDescent="0.25">
      <c r="A24" s="65"/>
      <c r="B24" s="6" t="s">
        <v>80</v>
      </c>
      <c r="C24" s="8" t="s">
        <v>51</v>
      </c>
      <c r="D24" s="6" t="s">
        <v>17</v>
      </c>
      <c r="E24" s="6">
        <v>3.67</v>
      </c>
      <c r="F24" s="6" t="s">
        <v>24</v>
      </c>
      <c r="G24" s="9"/>
      <c r="H24" s="40">
        <f t="shared" si="2"/>
        <v>0</v>
      </c>
      <c r="I24" s="11"/>
    </row>
    <row r="25" spans="1:9" x14ac:dyDescent="0.25">
      <c r="A25" s="65"/>
      <c r="B25" s="6" t="s">
        <v>81</v>
      </c>
      <c r="C25" s="8" t="s">
        <v>19</v>
      </c>
      <c r="D25" s="6" t="s">
        <v>17</v>
      </c>
      <c r="E25" s="6">
        <v>9.81</v>
      </c>
      <c r="F25" s="6" t="s">
        <v>20</v>
      </c>
      <c r="G25" s="9"/>
      <c r="H25" s="40">
        <f t="shared" si="2"/>
        <v>0</v>
      </c>
      <c r="I25" s="11">
        <v>0.23</v>
      </c>
    </row>
    <row r="26" spans="1:9" ht="30" x14ac:dyDescent="0.25">
      <c r="A26" s="65"/>
      <c r="B26" s="6" t="s">
        <v>82</v>
      </c>
      <c r="C26" s="8" t="s">
        <v>125</v>
      </c>
      <c r="D26" s="6" t="s">
        <v>17</v>
      </c>
      <c r="E26" s="6">
        <v>59.06</v>
      </c>
      <c r="F26" s="6" t="s">
        <v>20</v>
      </c>
      <c r="G26" s="9"/>
      <c r="H26" s="40">
        <f t="shared" si="2"/>
        <v>0</v>
      </c>
      <c r="I26" s="11">
        <v>0.23</v>
      </c>
    </row>
    <row r="27" spans="1:9" x14ac:dyDescent="0.25">
      <c r="A27" s="65"/>
      <c r="B27" s="6" t="s">
        <v>77</v>
      </c>
      <c r="C27" s="8" t="s">
        <v>22</v>
      </c>
      <c r="D27" s="6" t="s">
        <v>17</v>
      </c>
      <c r="E27" s="6">
        <v>3.46</v>
      </c>
      <c r="F27" s="6" t="s">
        <v>20</v>
      </c>
      <c r="G27" s="9"/>
      <c r="H27" s="40">
        <f t="shared" si="2"/>
        <v>0</v>
      </c>
      <c r="I27" s="11">
        <v>0.23</v>
      </c>
    </row>
    <row r="28" spans="1:9" ht="25.5" customHeight="1" x14ac:dyDescent="0.25">
      <c r="A28" s="44">
        <v>6</v>
      </c>
      <c r="B28" s="58" t="s">
        <v>130</v>
      </c>
      <c r="C28" s="59"/>
      <c r="D28" s="6" t="s">
        <v>17</v>
      </c>
      <c r="E28" s="7">
        <v>23.63</v>
      </c>
      <c r="F28" s="41" t="s">
        <v>122</v>
      </c>
      <c r="G28" s="13"/>
      <c r="H28" s="40">
        <f t="shared" si="2"/>
        <v>0</v>
      </c>
      <c r="I28" s="11">
        <v>0.23</v>
      </c>
    </row>
    <row r="29" spans="1:9" x14ac:dyDescent="0.25">
      <c r="A29" s="60" t="s">
        <v>105</v>
      </c>
      <c r="B29" s="58" t="s">
        <v>29</v>
      </c>
      <c r="C29" s="59"/>
      <c r="D29" s="6" t="s">
        <v>18</v>
      </c>
      <c r="E29" s="7" t="s">
        <v>18</v>
      </c>
      <c r="F29" s="6" t="s">
        <v>18</v>
      </c>
      <c r="G29" s="13" t="s">
        <v>18</v>
      </c>
      <c r="H29" s="32" t="s">
        <v>18</v>
      </c>
      <c r="I29" s="11" t="s">
        <v>18</v>
      </c>
    </row>
    <row r="30" spans="1:9" x14ac:dyDescent="0.25">
      <c r="A30" s="61"/>
      <c r="B30" s="6" t="s">
        <v>78</v>
      </c>
      <c r="C30" s="8" t="s">
        <v>30</v>
      </c>
      <c r="D30" s="6" t="s">
        <v>31</v>
      </c>
      <c r="E30" s="6">
        <v>8</v>
      </c>
      <c r="F30" s="6" t="s">
        <v>18</v>
      </c>
      <c r="G30" s="6" t="s">
        <v>18</v>
      </c>
      <c r="H30" s="6" t="s">
        <v>18</v>
      </c>
      <c r="I30" s="6" t="s">
        <v>18</v>
      </c>
    </row>
    <row r="31" spans="1:9" x14ac:dyDescent="0.25">
      <c r="A31" s="46" t="s">
        <v>106</v>
      </c>
      <c r="B31" s="6" t="s">
        <v>79</v>
      </c>
      <c r="C31" s="8" t="s">
        <v>119</v>
      </c>
      <c r="D31" s="6" t="s">
        <v>31</v>
      </c>
      <c r="E31" s="6">
        <v>100</v>
      </c>
      <c r="F31" s="6" t="s">
        <v>18</v>
      </c>
      <c r="G31" s="14" t="s">
        <v>18</v>
      </c>
      <c r="H31" s="6" t="s">
        <v>18</v>
      </c>
      <c r="I31" s="6" t="s">
        <v>18</v>
      </c>
    </row>
    <row r="32" spans="1:9" ht="30" x14ac:dyDescent="0.25">
      <c r="A32" s="65">
        <v>9</v>
      </c>
      <c r="B32" s="66" t="s">
        <v>33</v>
      </c>
      <c r="C32" s="67"/>
      <c r="D32" s="6" t="s">
        <v>34</v>
      </c>
      <c r="E32" s="6">
        <v>1</v>
      </c>
      <c r="F32" s="6" t="s">
        <v>18</v>
      </c>
      <c r="G32" s="15" t="s">
        <v>35</v>
      </c>
      <c r="H32" s="16" t="s">
        <v>36</v>
      </c>
      <c r="I32" s="16" t="s">
        <v>7</v>
      </c>
    </row>
    <row r="33" spans="1:9" x14ac:dyDescent="0.25">
      <c r="A33" s="65"/>
      <c r="B33" s="6" t="s">
        <v>78</v>
      </c>
      <c r="C33" s="8" t="s">
        <v>37</v>
      </c>
      <c r="D33" s="6" t="s">
        <v>34</v>
      </c>
      <c r="E33" s="6">
        <v>1</v>
      </c>
      <c r="F33" s="6" t="s">
        <v>20</v>
      </c>
      <c r="G33" s="9"/>
      <c r="H33" s="10">
        <f t="shared" ref="H33:H37" si="3">ROUND(E33*G33,2)</f>
        <v>0</v>
      </c>
      <c r="I33" s="11">
        <v>0.23</v>
      </c>
    </row>
    <row r="34" spans="1:9" x14ac:dyDescent="0.25">
      <c r="A34" s="65"/>
      <c r="B34" s="6" t="s">
        <v>79</v>
      </c>
      <c r="C34" s="8" t="s">
        <v>38</v>
      </c>
      <c r="D34" s="6" t="s">
        <v>34</v>
      </c>
      <c r="E34" s="6">
        <v>1</v>
      </c>
      <c r="F34" s="6" t="s">
        <v>20</v>
      </c>
      <c r="G34" s="9"/>
      <c r="H34" s="10">
        <f t="shared" si="3"/>
        <v>0</v>
      </c>
      <c r="I34" s="11">
        <v>0.23</v>
      </c>
    </row>
    <row r="35" spans="1:9" x14ac:dyDescent="0.25">
      <c r="A35" s="65"/>
      <c r="B35" s="6" t="s">
        <v>80</v>
      </c>
      <c r="C35" s="8" t="s">
        <v>39</v>
      </c>
      <c r="D35" s="6" t="s">
        <v>34</v>
      </c>
      <c r="E35" s="6">
        <v>1</v>
      </c>
      <c r="F35" s="6" t="s">
        <v>20</v>
      </c>
      <c r="G35" s="9"/>
      <c r="H35" s="10">
        <f t="shared" si="3"/>
        <v>0</v>
      </c>
      <c r="I35" s="11">
        <v>0.23</v>
      </c>
    </row>
    <row r="36" spans="1:9" x14ac:dyDescent="0.25">
      <c r="A36" s="65"/>
      <c r="B36" s="6" t="s">
        <v>81</v>
      </c>
      <c r="C36" s="8" t="s">
        <v>40</v>
      </c>
      <c r="D36" s="6" t="s">
        <v>34</v>
      </c>
      <c r="E36" s="6">
        <v>1</v>
      </c>
      <c r="F36" s="6" t="s">
        <v>20</v>
      </c>
      <c r="G36" s="9"/>
      <c r="H36" s="10">
        <f t="shared" si="3"/>
        <v>0</v>
      </c>
      <c r="I36" s="11">
        <v>0.23</v>
      </c>
    </row>
    <row r="37" spans="1:9" x14ac:dyDescent="0.25">
      <c r="A37" s="65"/>
      <c r="B37" s="6" t="s">
        <v>82</v>
      </c>
      <c r="C37" s="8" t="s">
        <v>41</v>
      </c>
      <c r="D37" s="6" t="s">
        <v>34</v>
      </c>
      <c r="E37" s="6">
        <v>1</v>
      </c>
      <c r="F37" s="6" t="s">
        <v>20</v>
      </c>
      <c r="G37" s="9"/>
      <c r="H37" s="10">
        <f t="shared" si="3"/>
        <v>0</v>
      </c>
      <c r="I37" s="11">
        <v>0.23</v>
      </c>
    </row>
    <row r="38" spans="1:9" x14ac:dyDescent="0.25">
      <c r="A38" s="71" t="s">
        <v>102</v>
      </c>
      <c r="B38" s="72"/>
      <c r="C38" s="72"/>
      <c r="D38" s="72"/>
      <c r="E38" s="72"/>
      <c r="F38" s="72"/>
      <c r="G38" s="72"/>
      <c r="H38" s="72"/>
      <c r="I38" s="73"/>
    </row>
    <row r="39" spans="1:9" ht="30" customHeight="1" x14ac:dyDescent="0.25">
      <c r="A39" s="65">
        <v>10</v>
      </c>
      <c r="B39" s="58" t="s">
        <v>49</v>
      </c>
      <c r="C39" s="59"/>
      <c r="D39" s="6" t="s">
        <v>17</v>
      </c>
      <c r="E39" s="6">
        <f>SUM(E40:E45)</f>
        <v>223.51000000000002</v>
      </c>
      <c r="F39" s="6" t="s">
        <v>18</v>
      </c>
      <c r="G39" s="15" t="s">
        <v>35</v>
      </c>
      <c r="H39" s="16" t="s">
        <v>36</v>
      </c>
      <c r="I39" s="16" t="s">
        <v>7</v>
      </c>
    </row>
    <row r="40" spans="1:9" x14ac:dyDescent="0.25">
      <c r="A40" s="65"/>
      <c r="B40" s="6" t="s">
        <v>78</v>
      </c>
      <c r="C40" s="8" t="s">
        <v>103</v>
      </c>
      <c r="D40" s="6" t="s">
        <v>17</v>
      </c>
      <c r="E40" s="6">
        <v>46.07</v>
      </c>
      <c r="F40" s="6" t="s">
        <v>20</v>
      </c>
      <c r="G40" s="9"/>
      <c r="H40" s="40">
        <f t="shared" ref="H40:H42" si="4">ROUND(E40*G40,2)</f>
        <v>0</v>
      </c>
      <c r="I40" s="11">
        <v>0.23</v>
      </c>
    </row>
    <row r="41" spans="1:9" x14ac:dyDescent="0.25">
      <c r="A41" s="65"/>
      <c r="B41" s="6" t="s">
        <v>79</v>
      </c>
      <c r="C41" s="8" t="s">
        <v>114</v>
      </c>
      <c r="D41" s="6" t="s">
        <v>17</v>
      </c>
      <c r="E41" s="6">
        <v>57.38</v>
      </c>
      <c r="F41" s="6" t="s">
        <v>24</v>
      </c>
      <c r="G41" s="9"/>
      <c r="H41" s="40">
        <f t="shared" si="4"/>
        <v>0</v>
      </c>
      <c r="I41" s="11"/>
    </row>
    <row r="42" spans="1:9" x14ac:dyDescent="0.25">
      <c r="A42" s="65"/>
      <c r="B42" s="6" t="s">
        <v>80</v>
      </c>
      <c r="C42" s="8" t="s">
        <v>113</v>
      </c>
      <c r="D42" s="6" t="s">
        <v>17</v>
      </c>
      <c r="E42" s="6">
        <v>37.159999999999997</v>
      </c>
      <c r="F42" s="6" t="s">
        <v>20</v>
      </c>
      <c r="G42" s="9"/>
      <c r="H42" s="40">
        <f t="shared" si="4"/>
        <v>0</v>
      </c>
      <c r="I42" s="11"/>
    </row>
    <row r="43" spans="1:9" x14ac:dyDescent="0.25">
      <c r="A43" s="65"/>
      <c r="B43" s="6" t="s">
        <v>81</v>
      </c>
      <c r="C43" s="8" t="s">
        <v>115</v>
      </c>
      <c r="D43" s="6" t="s">
        <v>17</v>
      </c>
      <c r="E43" s="6">
        <v>34.369999999999997</v>
      </c>
      <c r="F43" s="6" t="s">
        <v>20</v>
      </c>
      <c r="G43" s="9"/>
      <c r="H43" s="40">
        <f t="shared" ref="H43:H46" si="5">ROUND(E43*G43,2)</f>
        <v>0</v>
      </c>
      <c r="I43" s="11">
        <v>0.23</v>
      </c>
    </row>
    <row r="44" spans="1:9" x14ac:dyDescent="0.25">
      <c r="A44" s="65"/>
      <c r="B44" s="6" t="s">
        <v>82</v>
      </c>
      <c r="C44" s="8" t="s">
        <v>124</v>
      </c>
      <c r="D44" s="6" t="s">
        <v>17</v>
      </c>
      <c r="E44" s="6">
        <v>40.36</v>
      </c>
      <c r="F44" s="6" t="s">
        <v>20</v>
      </c>
      <c r="G44" s="9"/>
      <c r="H44" s="40">
        <f t="shared" si="5"/>
        <v>0</v>
      </c>
      <c r="I44" s="11">
        <v>0.23</v>
      </c>
    </row>
    <row r="45" spans="1:9" x14ac:dyDescent="0.25">
      <c r="A45" s="65"/>
      <c r="B45" s="6" t="s">
        <v>77</v>
      </c>
      <c r="C45" s="8" t="s">
        <v>22</v>
      </c>
      <c r="D45" s="6" t="s">
        <v>17</v>
      </c>
      <c r="E45" s="6">
        <v>8.17</v>
      </c>
      <c r="F45" s="6" t="s">
        <v>20</v>
      </c>
      <c r="G45" s="9"/>
      <c r="H45" s="40">
        <f t="shared" si="5"/>
        <v>0</v>
      </c>
      <c r="I45" s="11">
        <v>0.23</v>
      </c>
    </row>
    <row r="46" spans="1:9" ht="25.5" customHeight="1" x14ac:dyDescent="0.25">
      <c r="A46" s="44">
        <v>11</v>
      </c>
      <c r="B46" s="58" t="s">
        <v>129</v>
      </c>
      <c r="C46" s="59"/>
      <c r="D46" s="6" t="s">
        <v>17</v>
      </c>
      <c r="E46" s="7">
        <v>33.33</v>
      </c>
      <c r="F46" s="41" t="s">
        <v>122</v>
      </c>
      <c r="G46" s="13"/>
      <c r="H46" s="40">
        <f t="shared" si="5"/>
        <v>0</v>
      </c>
      <c r="I46" s="11">
        <v>0.23</v>
      </c>
    </row>
    <row r="47" spans="1:9" x14ac:dyDescent="0.25">
      <c r="A47" s="60" t="s">
        <v>107</v>
      </c>
      <c r="B47" s="58" t="s">
        <v>29</v>
      </c>
      <c r="C47" s="59"/>
      <c r="D47" s="6" t="s">
        <v>18</v>
      </c>
      <c r="E47" s="7" t="s">
        <v>18</v>
      </c>
      <c r="F47" s="6" t="s">
        <v>18</v>
      </c>
      <c r="G47" s="13" t="s">
        <v>18</v>
      </c>
      <c r="H47" s="32" t="s">
        <v>18</v>
      </c>
      <c r="I47" s="11" t="s">
        <v>18</v>
      </c>
    </row>
    <row r="48" spans="1:9" x14ac:dyDescent="0.25">
      <c r="A48" s="61"/>
      <c r="B48" s="6" t="s">
        <v>78</v>
      </c>
      <c r="C48" s="8" t="s">
        <v>30</v>
      </c>
      <c r="D48" s="6" t="s">
        <v>31</v>
      </c>
      <c r="E48" s="6">
        <v>3</v>
      </c>
      <c r="F48" s="6" t="s">
        <v>18</v>
      </c>
      <c r="G48" s="6" t="s">
        <v>18</v>
      </c>
      <c r="H48" s="6" t="s">
        <v>18</v>
      </c>
      <c r="I48" s="6" t="s">
        <v>18</v>
      </c>
    </row>
    <row r="49" spans="1:9" x14ac:dyDescent="0.25">
      <c r="A49" s="46"/>
      <c r="B49" s="6" t="s">
        <v>79</v>
      </c>
      <c r="C49" s="8" t="s">
        <v>119</v>
      </c>
      <c r="D49" s="6" t="s">
        <v>31</v>
      </c>
      <c r="E49" s="6">
        <v>50</v>
      </c>
      <c r="F49" s="6" t="s">
        <v>18</v>
      </c>
      <c r="G49" s="14" t="s">
        <v>18</v>
      </c>
      <c r="H49" s="6" t="s">
        <v>18</v>
      </c>
      <c r="I49" s="6" t="s">
        <v>18</v>
      </c>
    </row>
    <row r="50" spans="1:9" ht="30" x14ac:dyDescent="0.25">
      <c r="A50" s="65">
        <v>13</v>
      </c>
      <c r="B50" s="66" t="s">
        <v>33</v>
      </c>
      <c r="C50" s="67"/>
      <c r="D50" s="6" t="s">
        <v>34</v>
      </c>
      <c r="E50" s="6">
        <v>2</v>
      </c>
      <c r="F50" s="6" t="s">
        <v>18</v>
      </c>
      <c r="G50" s="15" t="s">
        <v>35</v>
      </c>
      <c r="H50" s="16" t="s">
        <v>36</v>
      </c>
      <c r="I50" s="16" t="s">
        <v>7</v>
      </c>
    </row>
    <row r="51" spans="1:9" x14ac:dyDescent="0.25">
      <c r="A51" s="65"/>
      <c r="B51" s="6" t="s">
        <v>78</v>
      </c>
      <c r="C51" s="8" t="s">
        <v>37</v>
      </c>
      <c r="D51" s="6" t="s">
        <v>34</v>
      </c>
      <c r="E51" s="6">
        <v>2</v>
      </c>
      <c r="F51" s="6" t="s">
        <v>20</v>
      </c>
      <c r="G51" s="9"/>
      <c r="H51" s="10">
        <f t="shared" ref="H51:H55" si="6">ROUND(E51*G51,2)</f>
        <v>0</v>
      </c>
      <c r="I51" s="11">
        <v>0.23</v>
      </c>
    </row>
    <row r="52" spans="1:9" x14ac:dyDescent="0.25">
      <c r="A52" s="65"/>
      <c r="B52" s="6" t="s">
        <v>79</v>
      </c>
      <c r="C52" s="8" t="s">
        <v>38</v>
      </c>
      <c r="D52" s="6" t="s">
        <v>34</v>
      </c>
      <c r="E52" s="6">
        <v>4</v>
      </c>
      <c r="F52" s="6" t="s">
        <v>20</v>
      </c>
      <c r="G52" s="9"/>
      <c r="H52" s="10">
        <f t="shared" si="6"/>
        <v>0</v>
      </c>
      <c r="I52" s="11">
        <v>0.23</v>
      </c>
    </row>
    <row r="53" spans="1:9" x14ac:dyDescent="0.25">
      <c r="A53" s="65"/>
      <c r="B53" s="6" t="s">
        <v>80</v>
      </c>
      <c r="C53" s="8" t="s">
        <v>39</v>
      </c>
      <c r="D53" s="6" t="s">
        <v>34</v>
      </c>
      <c r="E53" s="6">
        <v>4</v>
      </c>
      <c r="F53" s="6" t="s">
        <v>20</v>
      </c>
      <c r="G53" s="9"/>
      <c r="H53" s="10">
        <f t="shared" si="6"/>
        <v>0</v>
      </c>
      <c r="I53" s="11">
        <v>0.23</v>
      </c>
    </row>
    <row r="54" spans="1:9" x14ac:dyDescent="0.25">
      <c r="A54" s="65"/>
      <c r="B54" s="6" t="s">
        <v>81</v>
      </c>
      <c r="C54" s="8" t="s">
        <v>40</v>
      </c>
      <c r="D54" s="6" t="s">
        <v>34</v>
      </c>
      <c r="E54" s="6">
        <v>2</v>
      </c>
      <c r="F54" s="6" t="s">
        <v>20</v>
      </c>
      <c r="G54" s="9"/>
      <c r="H54" s="10">
        <f t="shared" si="6"/>
        <v>0</v>
      </c>
      <c r="I54" s="11">
        <v>0.23</v>
      </c>
    </row>
    <row r="55" spans="1:9" x14ac:dyDescent="0.25">
      <c r="A55" s="65"/>
      <c r="B55" s="6" t="s">
        <v>82</v>
      </c>
      <c r="C55" s="8" t="s">
        <v>41</v>
      </c>
      <c r="D55" s="6" t="s">
        <v>34</v>
      </c>
      <c r="E55" s="6">
        <v>2</v>
      </c>
      <c r="F55" s="6" t="s">
        <v>20</v>
      </c>
      <c r="G55" s="9"/>
      <c r="H55" s="10">
        <f t="shared" si="6"/>
        <v>0</v>
      </c>
      <c r="I55" s="11">
        <v>0.23</v>
      </c>
    </row>
    <row r="56" spans="1:9" x14ac:dyDescent="0.25">
      <c r="A56" s="71" t="s">
        <v>116</v>
      </c>
      <c r="B56" s="72"/>
      <c r="C56" s="72"/>
      <c r="D56" s="72"/>
      <c r="E56" s="72"/>
      <c r="F56" s="72"/>
      <c r="G56" s="72"/>
      <c r="H56" s="72"/>
      <c r="I56" s="73"/>
    </row>
    <row r="57" spans="1:9" ht="30" customHeight="1" x14ac:dyDescent="0.25">
      <c r="A57" s="65">
        <v>14</v>
      </c>
      <c r="B57" s="58" t="s">
        <v>49</v>
      </c>
      <c r="C57" s="59"/>
      <c r="D57" s="6" t="s">
        <v>17</v>
      </c>
      <c r="E57" s="6">
        <v>98.55</v>
      </c>
      <c r="F57" s="6" t="s">
        <v>18</v>
      </c>
      <c r="G57" s="15" t="s">
        <v>35</v>
      </c>
      <c r="H57" s="16" t="s">
        <v>36</v>
      </c>
      <c r="I57" s="16" t="s">
        <v>7</v>
      </c>
    </row>
    <row r="58" spans="1:9" x14ac:dyDescent="0.25">
      <c r="A58" s="65"/>
      <c r="B58" s="6" t="s">
        <v>78</v>
      </c>
      <c r="C58" s="8" t="s">
        <v>110</v>
      </c>
      <c r="D58" s="6" t="s">
        <v>17</v>
      </c>
      <c r="E58" s="6">
        <v>41.18</v>
      </c>
      <c r="F58" s="6" t="s">
        <v>50</v>
      </c>
      <c r="G58" s="9"/>
      <c r="H58" s="40">
        <f t="shared" ref="H58:H59" si="7">ROUND(E58*G58,2)</f>
        <v>0</v>
      </c>
      <c r="I58" s="11">
        <v>0.23</v>
      </c>
    </row>
    <row r="59" spans="1:9" x14ac:dyDescent="0.25">
      <c r="A59" s="65"/>
      <c r="B59" s="6" t="s">
        <v>79</v>
      </c>
      <c r="C59" s="8" t="s">
        <v>99</v>
      </c>
      <c r="D59" s="6" t="s">
        <v>17</v>
      </c>
      <c r="E59" s="6">
        <v>14</v>
      </c>
      <c r="F59" s="6" t="s">
        <v>50</v>
      </c>
      <c r="G59" s="9"/>
      <c r="H59" s="40">
        <f t="shared" si="7"/>
        <v>0</v>
      </c>
      <c r="I59" s="11"/>
    </row>
    <row r="60" spans="1:9" x14ac:dyDescent="0.25">
      <c r="A60" s="65"/>
      <c r="B60" s="6" t="s">
        <v>81</v>
      </c>
      <c r="C60" s="8" t="s">
        <v>128</v>
      </c>
      <c r="D60" s="6" t="s">
        <v>17</v>
      </c>
      <c r="E60" s="6">
        <v>43.37</v>
      </c>
      <c r="F60" s="6" t="s">
        <v>50</v>
      </c>
      <c r="G60" s="9"/>
      <c r="H60" s="40">
        <f t="shared" ref="H60" si="8">ROUND(E60*G60,2)</f>
        <v>0</v>
      </c>
      <c r="I60" s="11">
        <v>0.23</v>
      </c>
    </row>
    <row r="61" spans="1:9" x14ac:dyDescent="0.25">
      <c r="A61" s="60" t="s">
        <v>126</v>
      </c>
      <c r="B61" s="58" t="s">
        <v>29</v>
      </c>
      <c r="C61" s="59"/>
      <c r="D61" s="6" t="s">
        <v>18</v>
      </c>
      <c r="E61" s="7" t="s">
        <v>18</v>
      </c>
      <c r="F61" s="6" t="s">
        <v>50</v>
      </c>
      <c r="G61" s="13" t="s">
        <v>18</v>
      </c>
      <c r="H61" s="32" t="s">
        <v>18</v>
      </c>
      <c r="I61" s="11" t="s">
        <v>18</v>
      </c>
    </row>
    <row r="62" spans="1:9" x14ac:dyDescent="0.25">
      <c r="A62" s="61"/>
      <c r="B62" s="6" t="s">
        <v>78</v>
      </c>
      <c r="C62" s="8" t="s">
        <v>30</v>
      </c>
      <c r="D62" s="6" t="s">
        <v>31</v>
      </c>
      <c r="E62" s="6">
        <v>3</v>
      </c>
      <c r="F62" s="6" t="s">
        <v>50</v>
      </c>
      <c r="G62" s="6" t="s">
        <v>18</v>
      </c>
      <c r="H62" s="6" t="s">
        <v>18</v>
      </c>
      <c r="I62" s="6" t="s">
        <v>18</v>
      </c>
    </row>
    <row r="63" spans="1:9" ht="41.25" customHeight="1" x14ac:dyDescent="0.25">
      <c r="A63" s="44">
        <v>16</v>
      </c>
      <c r="B63" s="68" t="s">
        <v>138</v>
      </c>
      <c r="C63" s="69"/>
      <c r="D63" s="69"/>
      <c r="E63" s="69"/>
      <c r="F63" s="69"/>
      <c r="G63" s="70"/>
      <c r="H63" s="17">
        <f>SUM(H8:H10:H11,H15:H19,H22:H28,H33:H37,H40:H45,H51:H55,H58:H60)</f>
        <v>0</v>
      </c>
      <c r="I63" s="11">
        <v>0.23</v>
      </c>
    </row>
    <row r="64" spans="1:9" x14ac:dyDescent="0.25">
      <c r="A64" s="3"/>
      <c r="B64" s="3"/>
      <c r="C64" s="3"/>
      <c r="D64" s="3"/>
      <c r="E64" s="3"/>
      <c r="F64" s="3"/>
      <c r="G64" s="3"/>
      <c r="H64" s="3"/>
    </row>
    <row r="65" spans="1:9" ht="81" customHeight="1" x14ac:dyDescent="0.25">
      <c r="A65" s="18" t="s">
        <v>43</v>
      </c>
      <c r="B65" s="62" t="s">
        <v>145</v>
      </c>
      <c r="C65" s="63"/>
      <c r="D65" s="63"/>
      <c r="E65" s="63"/>
      <c r="F65" s="63"/>
      <c r="G65" s="64"/>
      <c r="H65" s="19">
        <f>H63*10</f>
        <v>0</v>
      </c>
      <c r="I65" s="20"/>
    </row>
    <row r="66" spans="1:9" ht="18.75" x14ac:dyDescent="0.25">
      <c r="A66" s="21"/>
      <c r="B66" s="21"/>
      <c r="C66" s="3"/>
      <c r="D66" s="3"/>
      <c r="E66" s="3"/>
      <c r="F66" s="3"/>
      <c r="G66" s="3"/>
      <c r="H66" s="3"/>
    </row>
    <row r="67" spans="1:9" ht="18.75" x14ac:dyDescent="0.25">
      <c r="A67" s="21"/>
      <c r="B67" s="21"/>
      <c r="C67" s="3"/>
      <c r="D67" s="3"/>
      <c r="E67" s="3"/>
      <c r="F67" s="3"/>
      <c r="G67" s="3"/>
      <c r="H67" s="3"/>
    </row>
  </sheetData>
  <mergeCells count="33">
    <mergeCell ref="B11:C11"/>
    <mergeCell ref="B12:C12"/>
    <mergeCell ref="A14:A19"/>
    <mergeCell ref="B14:C14"/>
    <mergeCell ref="A1:I1"/>
    <mergeCell ref="B4:C4"/>
    <mergeCell ref="B5:C5"/>
    <mergeCell ref="A6:I6"/>
    <mergeCell ref="A7:A10"/>
    <mergeCell ref="B7:C7"/>
    <mergeCell ref="A20:I20"/>
    <mergeCell ref="A21:A27"/>
    <mergeCell ref="B21:C21"/>
    <mergeCell ref="B28:C28"/>
    <mergeCell ref="A29:A30"/>
    <mergeCell ref="B29:C29"/>
    <mergeCell ref="A32:A37"/>
    <mergeCell ref="B32:C32"/>
    <mergeCell ref="A38:I38"/>
    <mergeCell ref="A39:A45"/>
    <mergeCell ref="B39:C39"/>
    <mergeCell ref="B46:C46"/>
    <mergeCell ref="A47:A48"/>
    <mergeCell ref="B47:C47"/>
    <mergeCell ref="A50:A55"/>
    <mergeCell ref="B50:C50"/>
    <mergeCell ref="B65:G65"/>
    <mergeCell ref="B63:G63"/>
    <mergeCell ref="A56:I56"/>
    <mergeCell ref="A57:A60"/>
    <mergeCell ref="B57:C57"/>
    <mergeCell ref="A61:A62"/>
    <mergeCell ref="B61:C61"/>
  </mergeCells>
  <conditionalFormatting sqref="G8:G12 G15:G19 G58:G61">
    <cfRule type="cellIs" dxfId="38" priority="20" stopIfTrue="1" operator="equal">
      <formula>0</formula>
    </cfRule>
    <cfRule type="cellIs" dxfId="37" priority="21" stopIfTrue="1" operator="equal">
      <formula>0</formula>
    </cfRule>
  </conditionalFormatting>
  <conditionalFormatting sqref="G11:G12 G61">
    <cfRule type="cellIs" dxfId="36" priority="22" stopIfTrue="1" operator="equal">
      <formula>0</formula>
    </cfRule>
  </conditionalFormatting>
  <conditionalFormatting sqref="G22:G29">
    <cfRule type="cellIs" dxfId="35" priority="15" stopIfTrue="1" operator="equal">
      <formula>0</formula>
    </cfRule>
    <cfRule type="cellIs" dxfId="34" priority="16" stopIfTrue="1" operator="equal">
      <formula>0</formula>
    </cfRule>
  </conditionalFormatting>
  <conditionalFormatting sqref="G28:G29">
    <cfRule type="cellIs" dxfId="33" priority="17" stopIfTrue="1" operator="equal">
      <formula>0</formula>
    </cfRule>
  </conditionalFormatting>
  <conditionalFormatting sqref="G33:G37">
    <cfRule type="cellIs" dxfId="32" priority="8" stopIfTrue="1" operator="equal">
      <formula>0</formula>
    </cfRule>
    <cfRule type="cellIs" dxfId="31" priority="9" stopIfTrue="1" operator="equal">
      <formula>0</formula>
    </cfRule>
  </conditionalFormatting>
  <conditionalFormatting sqref="G40:G47">
    <cfRule type="cellIs" dxfId="30" priority="12" stopIfTrue="1" operator="equal">
      <formula>0</formula>
    </cfRule>
    <cfRule type="cellIs" dxfId="29" priority="13" stopIfTrue="1" operator="equal">
      <formula>0</formula>
    </cfRule>
  </conditionalFormatting>
  <conditionalFormatting sqref="G46:G47">
    <cfRule type="cellIs" dxfId="28" priority="14" stopIfTrue="1" operator="equal">
      <formula>0</formula>
    </cfRule>
  </conditionalFormatting>
  <conditionalFormatting sqref="G51:G55">
    <cfRule type="cellIs" dxfId="27" priority="18" stopIfTrue="1" operator="equal">
      <formula>0</formula>
    </cfRule>
    <cfRule type="cellIs" dxfId="26" priority="19" stopIfTrue="1" operator="equal">
      <formula>0</formula>
    </cfRule>
  </conditionalFormatting>
  <pageMargins left="0.7" right="0.7" top="0.75" bottom="0.75" header="0.3" footer="0.3"/>
  <pageSetup paperSize="9" scale="7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5"/>
  <sheetViews>
    <sheetView workbookViewId="0">
      <selection activeCell="B24" sqref="B24"/>
    </sheetView>
  </sheetViews>
  <sheetFormatPr defaultRowHeight="15" x14ac:dyDescent="0.25"/>
  <cols>
    <col min="1" max="1" width="4.140625" bestFit="1" customWidth="1"/>
    <col min="2" max="2" width="2.710937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75" t="s">
        <v>93</v>
      </c>
      <c r="B1" s="75"/>
      <c r="C1" s="76"/>
      <c r="D1" s="76"/>
      <c r="E1" s="76"/>
      <c r="F1" s="76"/>
      <c r="G1" s="76"/>
      <c r="H1" s="76"/>
      <c r="I1" s="76"/>
    </row>
    <row r="2" spans="1:9" ht="18.75" x14ac:dyDescent="0.3">
      <c r="A2" s="1" t="s">
        <v>0</v>
      </c>
      <c r="B2" s="2" t="s">
        <v>48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1</v>
      </c>
      <c r="B4" s="77" t="s">
        <v>2</v>
      </c>
      <c r="C4" s="78"/>
      <c r="D4" s="4" t="s">
        <v>3</v>
      </c>
      <c r="E4" s="4" t="s">
        <v>4</v>
      </c>
      <c r="F4" s="4" t="s">
        <v>5</v>
      </c>
      <c r="G4" s="4" t="s">
        <v>84</v>
      </c>
      <c r="H4" s="4" t="s">
        <v>6</v>
      </c>
      <c r="I4" s="4" t="s">
        <v>7</v>
      </c>
    </row>
    <row r="5" spans="1:9" x14ac:dyDescent="0.25">
      <c r="A5" s="5" t="s">
        <v>8</v>
      </c>
      <c r="B5" s="79" t="s">
        <v>9</v>
      </c>
      <c r="C5" s="80"/>
      <c r="D5" s="5" t="s">
        <v>10</v>
      </c>
      <c r="E5" s="5" t="s">
        <v>11</v>
      </c>
      <c r="F5" s="5" t="s">
        <v>12</v>
      </c>
      <c r="G5" s="5" t="s">
        <v>13</v>
      </c>
      <c r="H5" s="5" t="s">
        <v>14</v>
      </c>
      <c r="I5" s="5" t="s">
        <v>15</v>
      </c>
    </row>
    <row r="6" spans="1:9" ht="28.5" customHeight="1" x14ac:dyDescent="0.25">
      <c r="A6" s="65" t="s">
        <v>16</v>
      </c>
      <c r="B6" s="58" t="s">
        <v>49</v>
      </c>
      <c r="C6" s="59"/>
      <c r="D6" s="6" t="s">
        <v>17</v>
      </c>
      <c r="E6" s="7">
        <v>74.599999999999994</v>
      </c>
      <c r="F6" s="6" t="s">
        <v>18</v>
      </c>
      <c r="G6" s="6" t="s">
        <v>18</v>
      </c>
      <c r="H6" s="6" t="s">
        <v>18</v>
      </c>
      <c r="I6" s="6" t="s">
        <v>18</v>
      </c>
    </row>
    <row r="7" spans="1:9" x14ac:dyDescent="0.25">
      <c r="A7" s="65"/>
      <c r="B7" s="6" t="s">
        <v>78</v>
      </c>
      <c r="C7" s="8" t="s">
        <v>97</v>
      </c>
      <c r="D7" s="6" t="s">
        <v>17</v>
      </c>
      <c r="E7" s="7">
        <f>E6-E9-E10</f>
        <v>59.849999999999994</v>
      </c>
      <c r="F7" s="6" t="s">
        <v>24</v>
      </c>
      <c r="G7" s="9"/>
      <c r="H7" s="10">
        <f>ROUND(E7*G7,2)</f>
        <v>0</v>
      </c>
      <c r="I7" s="11">
        <v>0.23</v>
      </c>
    </row>
    <row r="8" spans="1:9" x14ac:dyDescent="0.25">
      <c r="A8" s="65"/>
      <c r="B8" s="6" t="s">
        <v>79</v>
      </c>
      <c r="C8" s="8" t="s">
        <v>21</v>
      </c>
      <c r="D8" s="6" t="s">
        <v>17</v>
      </c>
      <c r="E8" s="7">
        <v>0</v>
      </c>
      <c r="F8" s="6" t="s">
        <v>24</v>
      </c>
      <c r="G8" s="9"/>
      <c r="H8" s="10">
        <f>ROUND(E8*G8,2)</f>
        <v>0</v>
      </c>
      <c r="I8" s="11">
        <v>0.23</v>
      </c>
    </row>
    <row r="9" spans="1:9" x14ac:dyDescent="0.25">
      <c r="A9" s="65"/>
      <c r="B9" s="6" t="s">
        <v>80</v>
      </c>
      <c r="C9" s="8" t="s">
        <v>22</v>
      </c>
      <c r="D9" s="6" t="s">
        <v>17</v>
      </c>
      <c r="E9" s="7">
        <v>2.75</v>
      </c>
      <c r="F9" s="6" t="s">
        <v>24</v>
      </c>
      <c r="G9" s="9"/>
      <c r="H9" s="10">
        <f>ROUND(E9*G9,2)</f>
        <v>0</v>
      </c>
      <c r="I9" s="11">
        <v>0.23</v>
      </c>
    </row>
    <row r="10" spans="1:9" x14ac:dyDescent="0.25">
      <c r="A10" s="65"/>
      <c r="B10" s="6" t="s">
        <v>81</v>
      </c>
      <c r="C10" s="8" t="s">
        <v>23</v>
      </c>
      <c r="D10" s="6" t="s">
        <v>17</v>
      </c>
      <c r="E10" s="7">
        <v>12</v>
      </c>
      <c r="F10" s="6" t="s">
        <v>24</v>
      </c>
      <c r="G10" s="9"/>
      <c r="H10" s="10">
        <f>ROUND(E10*G10,2)</f>
        <v>0</v>
      </c>
      <c r="I10" s="11">
        <v>0.23</v>
      </c>
    </row>
    <row r="11" spans="1:9" ht="29.25" customHeight="1" x14ac:dyDescent="0.25">
      <c r="A11" s="12" t="s">
        <v>25</v>
      </c>
      <c r="B11" s="58" t="s">
        <v>26</v>
      </c>
      <c r="C11" s="59"/>
      <c r="D11" s="6" t="s">
        <v>17</v>
      </c>
      <c r="E11" s="7">
        <v>8.6999999999999993</v>
      </c>
      <c r="F11" s="41" t="s">
        <v>122</v>
      </c>
      <c r="G11" s="13"/>
      <c r="H11" s="10">
        <f>ROUND(E11*G11,2)</f>
        <v>0</v>
      </c>
      <c r="I11" s="11">
        <v>0.23</v>
      </c>
    </row>
    <row r="12" spans="1:9" x14ac:dyDescent="0.25">
      <c r="A12" s="65" t="s">
        <v>27</v>
      </c>
      <c r="B12" s="66" t="s">
        <v>29</v>
      </c>
      <c r="C12" s="67"/>
      <c r="D12" s="6" t="s">
        <v>18</v>
      </c>
      <c r="E12" s="6" t="s">
        <v>18</v>
      </c>
      <c r="F12" s="41" t="s">
        <v>18</v>
      </c>
      <c r="G12" s="14" t="s">
        <v>18</v>
      </c>
      <c r="H12" s="6" t="s">
        <v>18</v>
      </c>
      <c r="I12" s="6" t="s">
        <v>18</v>
      </c>
    </row>
    <row r="13" spans="1:9" x14ac:dyDescent="0.25">
      <c r="A13" s="65"/>
      <c r="B13" s="6" t="s">
        <v>78</v>
      </c>
      <c r="C13" s="8" t="s">
        <v>30</v>
      </c>
      <c r="D13" s="6" t="s">
        <v>31</v>
      </c>
      <c r="E13" s="57">
        <v>1</v>
      </c>
      <c r="F13" s="41" t="s">
        <v>18</v>
      </c>
      <c r="G13" s="14" t="s">
        <v>18</v>
      </c>
      <c r="H13" s="6" t="s">
        <v>18</v>
      </c>
      <c r="I13" s="6" t="s">
        <v>18</v>
      </c>
    </row>
    <row r="14" spans="1:9" x14ac:dyDescent="0.25">
      <c r="A14" s="65"/>
      <c r="B14" s="6" t="s">
        <v>79</v>
      </c>
      <c r="C14" s="8" t="s">
        <v>119</v>
      </c>
      <c r="D14" s="6" t="s">
        <v>31</v>
      </c>
      <c r="E14" s="57">
        <v>30</v>
      </c>
      <c r="F14" s="41" t="s">
        <v>18</v>
      </c>
      <c r="G14" s="14" t="s">
        <v>18</v>
      </c>
      <c r="H14" s="6" t="s">
        <v>18</v>
      </c>
      <c r="I14" s="6" t="s">
        <v>18</v>
      </c>
    </row>
    <row r="15" spans="1:9" ht="30" x14ac:dyDescent="0.25">
      <c r="A15" s="65" t="s">
        <v>28</v>
      </c>
      <c r="B15" s="66" t="s">
        <v>33</v>
      </c>
      <c r="C15" s="67"/>
      <c r="D15" s="6" t="s">
        <v>34</v>
      </c>
      <c r="E15" s="6">
        <v>1</v>
      </c>
      <c r="F15" s="41" t="s">
        <v>18</v>
      </c>
      <c r="G15" s="15" t="s">
        <v>35</v>
      </c>
      <c r="H15" s="16" t="s">
        <v>36</v>
      </c>
      <c r="I15" s="16" t="s">
        <v>7</v>
      </c>
    </row>
    <row r="16" spans="1:9" x14ac:dyDescent="0.25">
      <c r="A16" s="65"/>
      <c r="B16" s="6" t="s">
        <v>78</v>
      </c>
      <c r="C16" s="8" t="s">
        <v>37</v>
      </c>
      <c r="D16" s="6" t="s">
        <v>34</v>
      </c>
      <c r="E16" s="6">
        <v>1</v>
      </c>
      <c r="F16" s="6" t="s">
        <v>24</v>
      </c>
      <c r="G16" s="9"/>
      <c r="H16" s="10">
        <f t="shared" ref="H16:H20" si="0">ROUND(E16*G16,2)</f>
        <v>0</v>
      </c>
      <c r="I16" s="11">
        <v>0.23</v>
      </c>
    </row>
    <row r="17" spans="1:9" x14ac:dyDescent="0.25">
      <c r="A17" s="65"/>
      <c r="B17" s="6" t="s">
        <v>79</v>
      </c>
      <c r="C17" s="8" t="s">
        <v>38</v>
      </c>
      <c r="D17" s="6" t="s">
        <v>34</v>
      </c>
      <c r="E17" s="6">
        <v>1</v>
      </c>
      <c r="F17" s="6" t="s">
        <v>24</v>
      </c>
      <c r="G17" s="9"/>
      <c r="H17" s="10">
        <f t="shared" si="0"/>
        <v>0</v>
      </c>
      <c r="I17" s="11">
        <v>0.23</v>
      </c>
    </row>
    <row r="18" spans="1:9" x14ac:dyDescent="0.25">
      <c r="A18" s="65"/>
      <c r="B18" s="6" t="s">
        <v>80</v>
      </c>
      <c r="C18" s="8" t="s">
        <v>39</v>
      </c>
      <c r="D18" s="6" t="s">
        <v>34</v>
      </c>
      <c r="E18" s="6">
        <v>1</v>
      </c>
      <c r="F18" s="6" t="s">
        <v>24</v>
      </c>
      <c r="G18" s="9"/>
      <c r="H18" s="10">
        <f t="shared" si="0"/>
        <v>0</v>
      </c>
      <c r="I18" s="11">
        <v>0.23</v>
      </c>
    </row>
    <row r="19" spans="1:9" x14ac:dyDescent="0.25">
      <c r="A19" s="65"/>
      <c r="B19" s="6" t="s">
        <v>81</v>
      </c>
      <c r="C19" s="8" t="s">
        <v>40</v>
      </c>
      <c r="D19" s="6" t="s">
        <v>34</v>
      </c>
      <c r="E19" s="6">
        <v>1</v>
      </c>
      <c r="F19" s="6" t="s">
        <v>24</v>
      </c>
      <c r="G19" s="9"/>
      <c r="H19" s="10">
        <f t="shared" si="0"/>
        <v>0</v>
      </c>
      <c r="I19" s="11">
        <v>0.23</v>
      </c>
    </row>
    <row r="20" spans="1:9" x14ac:dyDescent="0.25">
      <c r="A20" s="65"/>
      <c r="B20" s="6" t="s">
        <v>82</v>
      </c>
      <c r="C20" s="8" t="s">
        <v>41</v>
      </c>
      <c r="D20" s="6" t="s">
        <v>34</v>
      </c>
      <c r="E20" s="6">
        <v>1</v>
      </c>
      <c r="F20" s="6" t="s">
        <v>24</v>
      </c>
      <c r="G20" s="9"/>
      <c r="H20" s="10">
        <f t="shared" si="0"/>
        <v>0</v>
      </c>
      <c r="I20" s="11">
        <v>0.23</v>
      </c>
    </row>
    <row r="21" spans="1:9" ht="52.5" customHeight="1" x14ac:dyDescent="0.25">
      <c r="A21" s="12" t="s">
        <v>32</v>
      </c>
      <c r="B21" s="68" t="s">
        <v>60</v>
      </c>
      <c r="C21" s="69"/>
      <c r="D21" s="69"/>
      <c r="E21" s="69"/>
      <c r="F21" s="69"/>
      <c r="G21" s="70"/>
      <c r="H21" s="17">
        <f>SUM(H7:H10:H11,H16:H20)</f>
        <v>0</v>
      </c>
      <c r="I21" s="11">
        <v>0.23</v>
      </c>
    </row>
    <row r="22" spans="1:9" x14ac:dyDescent="0.25">
      <c r="A22" s="3"/>
      <c r="B22" s="3"/>
      <c r="C22" s="3"/>
      <c r="D22" s="3"/>
      <c r="E22" s="3"/>
      <c r="F22" s="3"/>
      <c r="G22" s="3"/>
      <c r="H22" s="3"/>
    </row>
    <row r="23" spans="1:9" ht="80.25" customHeight="1" x14ac:dyDescent="0.25">
      <c r="A23" s="18" t="s">
        <v>43</v>
      </c>
      <c r="B23" s="62" t="s">
        <v>142</v>
      </c>
      <c r="C23" s="63"/>
      <c r="D23" s="63"/>
      <c r="E23" s="63"/>
      <c r="F23" s="63"/>
      <c r="G23" s="64"/>
      <c r="H23" s="19">
        <f>H21*10</f>
        <v>0</v>
      </c>
      <c r="I23" s="20"/>
    </row>
    <row r="24" spans="1:9" ht="18.75" x14ac:dyDescent="0.25">
      <c r="A24" s="21"/>
      <c r="B24" s="21"/>
      <c r="C24" s="3"/>
      <c r="D24" s="3"/>
      <c r="E24" s="3"/>
      <c r="F24" s="3"/>
      <c r="G24" s="3"/>
      <c r="H24" s="3"/>
    </row>
    <row r="25" spans="1:9" ht="18.75" x14ac:dyDescent="0.25">
      <c r="A25" s="21"/>
      <c r="B25" s="21"/>
      <c r="C25" s="3"/>
      <c r="D25" s="3"/>
      <c r="E25" s="3"/>
      <c r="F25" s="3"/>
      <c r="G25" s="3"/>
      <c r="H25" s="3"/>
    </row>
  </sheetData>
  <mergeCells count="12">
    <mergeCell ref="B23:G23"/>
    <mergeCell ref="B11:C11"/>
    <mergeCell ref="A1:I1"/>
    <mergeCell ref="B4:C4"/>
    <mergeCell ref="B5:C5"/>
    <mergeCell ref="A6:A10"/>
    <mergeCell ref="B6:C6"/>
    <mergeCell ref="A12:A14"/>
    <mergeCell ref="B12:C12"/>
    <mergeCell ref="A15:A20"/>
    <mergeCell ref="B15:C15"/>
    <mergeCell ref="B21:G21"/>
  </mergeCells>
  <conditionalFormatting sqref="G7:G11 G16:G20">
    <cfRule type="cellIs" dxfId="25" priority="1" stopIfTrue="1" operator="equal">
      <formula>0</formula>
    </cfRule>
    <cfRule type="cellIs" dxfId="24" priority="2" stopIfTrue="1" operator="equal">
      <formula>0</formula>
    </cfRule>
  </conditionalFormatting>
  <conditionalFormatting sqref="G7:G11">
    <cfRule type="cellIs" dxfId="23" priority="3" stopIfTrue="1" operator="equal">
      <formula>0</formula>
    </cfRule>
  </conditionalFormatting>
  <pageMargins left="0.7" right="0.7" top="0.75" bottom="0.75" header="0.3" footer="0.3"/>
  <pageSetup paperSize="9" scale="78" fitToHeight="0" orientation="landscape" r:id="rId1"/>
  <ignoredErrors>
    <ignoredError sqref="E1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5"/>
  <sheetViews>
    <sheetView workbookViewId="0">
      <selection activeCell="B24" sqref="B24"/>
    </sheetView>
  </sheetViews>
  <sheetFormatPr defaultRowHeight="15" x14ac:dyDescent="0.25"/>
  <cols>
    <col min="1" max="1" width="4.140625" bestFit="1" customWidth="1"/>
    <col min="2" max="2" width="2.710937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75" t="s">
        <v>87</v>
      </c>
      <c r="B1" s="75"/>
      <c r="C1" s="76"/>
      <c r="D1" s="76"/>
      <c r="E1" s="76"/>
      <c r="F1" s="76"/>
      <c r="G1" s="76"/>
      <c r="H1" s="76"/>
      <c r="I1" s="76"/>
    </row>
    <row r="2" spans="1:9" ht="18.75" x14ac:dyDescent="0.3">
      <c r="A2" s="1" t="s">
        <v>0</v>
      </c>
      <c r="B2" s="2" t="s">
        <v>48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1</v>
      </c>
      <c r="B4" s="77" t="s">
        <v>2</v>
      </c>
      <c r="C4" s="78"/>
      <c r="D4" s="4" t="s">
        <v>3</v>
      </c>
      <c r="E4" s="4" t="s">
        <v>4</v>
      </c>
      <c r="F4" s="4" t="s">
        <v>5</v>
      </c>
      <c r="G4" s="4" t="s">
        <v>84</v>
      </c>
      <c r="H4" s="4" t="s">
        <v>6</v>
      </c>
      <c r="I4" s="4" t="s">
        <v>7</v>
      </c>
    </row>
    <row r="5" spans="1:9" x14ac:dyDescent="0.25">
      <c r="A5" s="30">
        <v>1</v>
      </c>
      <c r="B5" s="83">
        <v>2</v>
      </c>
      <c r="C5" s="84"/>
      <c r="D5" s="30">
        <v>3</v>
      </c>
      <c r="E5" s="30">
        <v>4</v>
      </c>
      <c r="F5" s="30">
        <v>5</v>
      </c>
      <c r="G5" s="30">
        <v>6</v>
      </c>
      <c r="H5" s="30">
        <v>7</v>
      </c>
      <c r="I5" s="30">
        <v>8</v>
      </c>
    </row>
    <row r="6" spans="1:9" ht="32.25" customHeight="1" x14ac:dyDescent="0.25">
      <c r="A6" s="65" t="s">
        <v>16</v>
      </c>
      <c r="B6" s="58" t="s">
        <v>49</v>
      </c>
      <c r="C6" s="59"/>
      <c r="D6" s="6" t="s">
        <v>17</v>
      </c>
      <c r="E6" s="7">
        <v>62.77</v>
      </c>
      <c r="F6" s="6" t="s">
        <v>18</v>
      </c>
      <c r="G6" s="6" t="s">
        <v>18</v>
      </c>
      <c r="H6" s="6" t="s">
        <v>18</v>
      </c>
      <c r="I6" s="6" t="s">
        <v>18</v>
      </c>
    </row>
    <row r="7" spans="1:9" x14ac:dyDescent="0.25">
      <c r="A7" s="65"/>
      <c r="B7" s="6" t="s">
        <v>78</v>
      </c>
      <c r="C7" s="8" t="s">
        <v>97</v>
      </c>
      <c r="D7" s="6" t="s">
        <v>17</v>
      </c>
      <c r="E7" s="7">
        <v>62.77</v>
      </c>
      <c r="F7" s="6" t="s">
        <v>24</v>
      </c>
      <c r="G7" s="9"/>
      <c r="H7" s="10">
        <f>ROUND(E7*G7,2)</f>
        <v>0</v>
      </c>
      <c r="I7" s="11">
        <v>0.23</v>
      </c>
    </row>
    <row r="8" spans="1:9" x14ac:dyDescent="0.25">
      <c r="A8" s="65"/>
      <c r="B8" s="6" t="s">
        <v>79</v>
      </c>
      <c r="C8" s="8" t="s">
        <v>21</v>
      </c>
      <c r="D8" s="6" t="s">
        <v>17</v>
      </c>
      <c r="E8" s="7">
        <v>4</v>
      </c>
      <c r="F8" s="6" t="s">
        <v>24</v>
      </c>
      <c r="G8" s="9"/>
      <c r="H8" s="10">
        <f>ROUND(E8*G8,2)</f>
        <v>0</v>
      </c>
      <c r="I8" s="11">
        <v>0.23</v>
      </c>
    </row>
    <row r="9" spans="1:9" x14ac:dyDescent="0.25">
      <c r="A9" s="65"/>
      <c r="B9" s="6" t="s">
        <v>80</v>
      </c>
      <c r="C9" s="8" t="s">
        <v>22</v>
      </c>
      <c r="D9" s="6" t="s">
        <v>17</v>
      </c>
      <c r="E9" s="7">
        <v>3.5</v>
      </c>
      <c r="F9" s="6" t="s">
        <v>24</v>
      </c>
      <c r="G9" s="9"/>
      <c r="H9" s="10">
        <f>ROUND(E9*G9,2)</f>
        <v>0</v>
      </c>
      <c r="I9" s="11">
        <v>0.23</v>
      </c>
    </row>
    <row r="10" spans="1:9" x14ac:dyDescent="0.25">
      <c r="A10" s="65"/>
      <c r="B10" s="6" t="s">
        <v>81</v>
      </c>
      <c r="C10" s="8" t="s">
        <v>23</v>
      </c>
      <c r="D10" s="6" t="s">
        <v>17</v>
      </c>
      <c r="E10" s="7">
        <v>0</v>
      </c>
      <c r="F10" s="41" t="s">
        <v>18</v>
      </c>
      <c r="G10" s="9"/>
      <c r="H10" s="10">
        <f>ROUND(E10*G10,2)</f>
        <v>0</v>
      </c>
      <c r="I10" s="11">
        <v>0.23</v>
      </c>
    </row>
    <row r="11" spans="1:9" ht="31.5" customHeight="1" x14ac:dyDescent="0.25">
      <c r="A11" s="12" t="s">
        <v>25</v>
      </c>
      <c r="B11" s="58" t="s">
        <v>26</v>
      </c>
      <c r="C11" s="59"/>
      <c r="D11" s="6" t="s">
        <v>17</v>
      </c>
      <c r="E11" s="7">
        <v>13.09</v>
      </c>
      <c r="F11" s="41" t="s">
        <v>122</v>
      </c>
      <c r="G11" s="13"/>
      <c r="H11" s="10">
        <f>ROUND(E11*G11,2)</f>
        <v>0</v>
      </c>
      <c r="I11" s="11">
        <v>0.23</v>
      </c>
    </row>
    <row r="12" spans="1:9" x14ac:dyDescent="0.25">
      <c r="A12" s="65" t="s">
        <v>27</v>
      </c>
      <c r="B12" s="66" t="s">
        <v>29</v>
      </c>
      <c r="C12" s="67"/>
      <c r="D12" s="6" t="s">
        <v>18</v>
      </c>
      <c r="E12" s="6" t="s">
        <v>18</v>
      </c>
      <c r="F12" s="41" t="s">
        <v>18</v>
      </c>
      <c r="G12" s="14" t="s">
        <v>18</v>
      </c>
      <c r="H12" s="6" t="s">
        <v>18</v>
      </c>
      <c r="I12" s="6" t="s">
        <v>18</v>
      </c>
    </row>
    <row r="13" spans="1:9" x14ac:dyDescent="0.25">
      <c r="A13" s="65"/>
      <c r="B13" s="6" t="s">
        <v>78</v>
      </c>
      <c r="C13" s="8" t="s">
        <v>30</v>
      </c>
      <c r="D13" s="6" t="s">
        <v>31</v>
      </c>
      <c r="E13" s="6">
        <v>1</v>
      </c>
      <c r="F13" s="41" t="s">
        <v>18</v>
      </c>
      <c r="G13" s="14" t="s">
        <v>18</v>
      </c>
      <c r="H13" s="6" t="s">
        <v>18</v>
      </c>
      <c r="I13" s="6" t="s">
        <v>18</v>
      </c>
    </row>
    <row r="14" spans="1:9" x14ac:dyDescent="0.25">
      <c r="A14" s="65"/>
      <c r="B14" s="6" t="s">
        <v>79</v>
      </c>
      <c r="C14" s="8" t="s">
        <v>119</v>
      </c>
      <c r="D14" s="6" t="s">
        <v>31</v>
      </c>
      <c r="E14" s="57">
        <v>20</v>
      </c>
      <c r="F14" s="41" t="s">
        <v>18</v>
      </c>
      <c r="G14" s="14" t="s">
        <v>18</v>
      </c>
      <c r="H14" s="6" t="s">
        <v>18</v>
      </c>
      <c r="I14" s="6" t="s">
        <v>18</v>
      </c>
    </row>
    <row r="15" spans="1:9" ht="30" x14ac:dyDescent="0.25">
      <c r="A15" s="65" t="s">
        <v>28</v>
      </c>
      <c r="B15" s="66" t="s">
        <v>33</v>
      </c>
      <c r="C15" s="67"/>
      <c r="D15" s="6" t="s">
        <v>34</v>
      </c>
      <c r="E15" s="6">
        <v>1</v>
      </c>
      <c r="F15" s="41" t="s">
        <v>18</v>
      </c>
      <c r="G15" s="15" t="s">
        <v>35</v>
      </c>
      <c r="H15" s="16" t="s">
        <v>36</v>
      </c>
      <c r="I15" s="16" t="s">
        <v>7</v>
      </c>
    </row>
    <row r="16" spans="1:9" x14ac:dyDescent="0.25">
      <c r="A16" s="65"/>
      <c r="B16" s="6" t="s">
        <v>78</v>
      </c>
      <c r="C16" s="8" t="s">
        <v>37</v>
      </c>
      <c r="D16" s="6" t="s">
        <v>34</v>
      </c>
      <c r="E16" s="6">
        <v>1</v>
      </c>
      <c r="F16" s="6" t="s">
        <v>24</v>
      </c>
      <c r="G16" s="9"/>
      <c r="H16" s="10">
        <f t="shared" ref="H16:H20" si="0">ROUND(E16*G16,2)</f>
        <v>0</v>
      </c>
      <c r="I16" s="11">
        <v>0.23</v>
      </c>
    </row>
    <row r="17" spans="1:9" x14ac:dyDescent="0.25">
      <c r="A17" s="65"/>
      <c r="B17" s="6" t="s">
        <v>79</v>
      </c>
      <c r="C17" s="8" t="s">
        <v>38</v>
      </c>
      <c r="D17" s="6" t="s">
        <v>34</v>
      </c>
      <c r="E17" s="6">
        <v>2</v>
      </c>
      <c r="F17" s="6" t="s">
        <v>24</v>
      </c>
      <c r="G17" s="9"/>
      <c r="H17" s="10">
        <f t="shared" si="0"/>
        <v>0</v>
      </c>
      <c r="I17" s="11">
        <v>0.23</v>
      </c>
    </row>
    <row r="18" spans="1:9" x14ac:dyDescent="0.25">
      <c r="A18" s="65"/>
      <c r="B18" s="6" t="s">
        <v>80</v>
      </c>
      <c r="C18" s="8" t="s">
        <v>39</v>
      </c>
      <c r="D18" s="6" t="s">
        <v>34</v>
      </c>
      <c r="E18" s="6">
        <v>1</v>
      </c>
      <c r="F18" s="6" t="s">
        <v>24</v>
      </c>
      <c r="G18" s="9"/>
      <c r="H18" s="10">
        <f t="shared" si="0"/>
        <v>0</v>
      </c>
      <c r="I18" s="11">
        <v>0.23</v>
      </c>
    </row>
    <row r="19" spans="1:9" x14ac:dyDescent="0.25">
      <c r="A19" s="65"/>
      <c r="B19" s="6" t="s">
        <v>81</v>
      </c>
      <c r="C19" s="8" t="s">
        <v>40</v>
      </c>
      <c r="D19" s="6" t="s">
        <v>34</v>
      </c>
      <c r="E19" s="6">
        <v>1</v>
      </c>
      <c r="F19" s="6" t="s">
        <v>24</v>
      </c>
      <c r="G19" s="9"/>
      <c r="H19" s="10">
        <f t="shared" si="0"/>
        <v>0</v>
      </c>
      <c r="I19" s="11">
        <v>0.23</v>
      </c>
    </row>
    <row r="20" spans="1:9" x14ac:dyDescent="0.25">
      <c r="A20" s="65"/>
      <c r="B20" s="6" t="s">
        <v>82</v>
      </c>
      <c r="C20" s="8" t="s">
        <v>41</v>
      </c>
      <c r="D20" s="6" t="s">
        <v>34</v>
      </c>
      <c r="E20" s="6">
        <v>1</v>
      </c>
      <c r="F20" s="6" t="s">
        <v>24</v>
      </c>
      <c r="G20" s="9"/>
      <c r="H20" s="10">
        <f t="shared" si="0"/>
        <v>0</v>
      </c>
      <c r="I20" s="11">
        <v>0.23</v>
      </c>
    </row>
    <row r="21" spans="1:9" ht="37.5" customHeight="1" x14ac:dyDescent="0.25">
      <c r="A21" s="12" t="s">
        <v>32</v>
      </c>
      <c r="B21" s="68" t="s">
        <v>60</v>
      </c>
      <c r="C21" s="69"/>
      <c r="D21" s="69"/>
      <c r="E21" s="69"/>
      <c r="F21" s="69"/>
      <c r="G21" s="70"/>
      <c r="H21" s="17">
        <f>SUM(H7:H10:H11,H16:H20)</f>
        <v>0</v>
      </c>
      <c r="I21" s="11">
        <v>0.23</v>
      </c>
    </row>
    <row r="22" spans="1:9" x14ac:dyDescent="0.25">
      <c r="A22" s="3"/>
      <c r="B22" s="3"/>
      <c r="C22" s="3"/>
      <c r="D22" s="3"/>
      <c r="E22" s="3"/>
      <c r="F22" s="3"/>
      <c r="G22" s="3"/>
      <c r="H22" s="3"/>
    </row>
    <row r="23" spans="1:9" ht="73.5" customHeight="1" x14ac:dyDescent="0.25">
      <c r="A23" s="18" t="s">
        <v>43</v>
      </c>
      <c r="B23" s="62" t="s">
        <v>144</v>
      </c>
      <c r="C23" s="63"/>
      <c r="D23" s="63"/>
      <c r="E23" s="63"/>
      <c r="F23" s="63"/>
      <c r="G23" s="64"/>
      <c r="H23" s="19">
        <f>H21*10</f>
        <v>0</v>
      </c>
      <c r="I23" s="20"/>
    </row>
    <row r="24" spans="1:9" ht="18.75" x14ac:dyDescent="0.25">
      <c r="A24" s="21"/>
      <c r="B24" s="21"/>
      <c r="C24" s="3"/>
      <c r="D24" s="3"/>
      <c r="E24" s="3"/>
      <c r="F24" s="3"/>
      <c r="G24" s="3"/>
      <c r="H24" s="3"/>
    </row>
    <row r="25" spans="1:9" ht="18.75" x14ac:dyDescent="0.25">
      <c r="A25" s="21"/>
      <c r="B25" s="21"/>
      <c r="C25" s="3"/>
      <c r="D25" s="3"/>
      <c r="E25" s="3"/>
      <c r="F25" s="3"/>
      <c r="G25" s="3"/>
      <c r="H25" s="3"/>
    </row>
  </sheetData>
  <mergeCells count="12">
    <mergeCell ref="B23:G23"/>
    <mergeCell ref="B11:C11"/>
    <mergeCell ref="A1:I1"/>
    <mergeCell ref="B4:C4"/>
    <mergeCell ref="B5:C5"/>
    <mergeCell ref="A6:A10"/>
    <mergeCell ref="B6:C6"/>
    <mergeCell ref="A12:A14"/>
    <mergeCell ref="B12:C12"/>
    <mergeCell ref="A15:A20"/>
    <mergeCell ref="B15:C15"/>
    <mergeCell ref="B21:G21"/>
  </mergeCells>
  <conditionalFormatting sqref="G7:G11 G16:G20">
    <cfRule type="cellIs" dxfId="22" priority="1" stopIfTrue="1" operator="equal">
      <formula>0</formula>
    </cfRule>
    <cfRule type="cellIs" dxfId="21" priority="2" stopIfTrue="1" operator="equal">
      <formula>0</formula>
    </cfRule>
  </conditionalFormatting>
  <conditionalFormatting sqref="G7:G11">
    <cfRule type="cellIs" dxfId="20" priority="3" stopIfTrue="1" operator="equal">
      <formula>0</formula>
    </cfRule>
  </conditionalFormatting>
  <pageMargins left="0.7" right="0.7" top="0.75" bottom="0.75" header="0.3" footer="0.3"/>
  <pageSetup paperSize="9" scale="7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7"/>
  <sheetViews>
    <sheetView workbookViewId="0">
      <selection activeCell="B26" sqref="B26"/>
    </sheetView>
  </sheetViews>
  <sheetFormatPr defaultRowHeight="15" x14ac:dyDescent="0.25"/>
  <cols>
    <col min="1" max="1" width="4.140625" bestFit="1" customWidth="1"/>
    <col min="2" max="2" width="2.710937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75" t="s">
        <v>88</v>
      </c>
      <c r="B1" s="75"/>
      <c r="C1" s="76"/>
      <c r="D1" s="76"/>
      <c r="E1" s="76"/>
      <c r="F1" s="76"/>
      <c r="G1" s="76"/>
      <c r="H1" s="76"/>
      <c r="I1" s="76"/>
    </row>
    <row r="2" spans="1:9" ht="18.75" x14ac:dyDescent="0.3">
      <c r="A2" s="1" t="s">
        <v>0</v>
      </c>
      <c r="B2" s="2" t="s">
        <v>48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1</v>
      </c>
      <c r="B4" s="77" t="s">
        <v>2</v>
      </c>
      <c r="C4" s="78"/>
      <c r="D4" s="4" t="s">
        <v>3</v>
      </c>
      <c r="E4" s="4" t="s">
        <v>4</v>
      </c>
      <c r="F4" s="4" t="s">
        <v>5</v>
      </c>
      <c r="G4" s="4" t="s">
        <v>84</v>
      </c>
      <c r="H4" s="4" t="s">
        <v>6</v>
      </c>
      <c r="I4" s="4" t="s">
        <v>7</v>
      </c>
    </row>
    <row r="5" spans="1:9" x14ac:dyDescent="0.25">
      <c r="A5" s="5" t="s">
        <v>8</v>
      </c>
      <c r="B5" s="79" t="s">
        <v>9</v>
      </c>
      <c r="C5" s="80"/>
      <c r="D5" s="5" t="s">
        <v>10</v>
      </c>
      <c r="E5" s="5" t="s">
        <v>11</v>
      </c>
      <c r="F5" s="5" t="s">
        <v>12</v>
      </c>
      <c r="G5" s="5" t="s">
        <v>13</v>
      </c>
      <c r="H5" s="5" t="s">
        <v>14</v>
      </c>
      <c r="I5" s="5" t="s">
        <v>15</v>
      </c>
    </row>
    <row r="6" spans="1:9" ht="31.5" customHeight="1" x14ac:dyDescent="0.25">
      <c r="A6" s="65" t="s">
        <v>16</v>
      </c>
      <c r="B6" s="58" t="s">
        <v>52</v>
      </c>
      <c r="C6" s="59"/>
      <c r="D6" s="6" t="s">
        <v>17</v>
      </c>
      <c r="E6" s="31">
        <v>61.07</v>
      </c>
      <c r="F6" s="6" t="s">
        <v>18</v>
      </c>
      <c r="G6" s="6" t="s">
        <v>18</v>
      </c>
      <c r="H6" s="6" t="s">
        <v>18</v>
      </c>
      <c r="I6" s="6" t="s">
        <v>18</v>
      </c>
    </row>
    <row r="7" spans="1:9" x14ac:dyDescent="0.25">
      <c r="A7" s="65"/>
      <c r="B7" s="6" t="s">
        <v>78</v>
      </c>
      <c r="C7" s="8" t="s">
        <v>97</v>
      </c>
      <c r="D7" s="6" t="s">
        <v>17</v>
      </c>
      <c r="E7" s="31">
        <v>45</v>
      </c>
      <c r="F7" s="6" t="s">
        <v>24</v>
      </c>
      <c r="G7" s="9"/>
      <c r="H7" s="10">
        <f t="shared" ref="H7:H13" si="0">ROUND(E7*G7,2)</f>
        <v>0</v>
      </c>
      <c r="I7" s="11">
        <v>0.23</v>
      </c>
    </row>
    <row r="8" spans="1:9" x14ac:dyDescent="0.25">
      <c r="A8" s="65"/>
      <c r="B8" s="6" t="s">
        <v>79</v>
      </c>
      <c r="C8" s="8" t="s">
        <v>21</v>
      </c>
      <c r="D8" s="6" t="s">
        <v>17</v>
      </c>
      <c r="E8" s="31">
        <v>0</v>
      </c>
      <c r="F8" s="6" t="s">
        <v>24</v>
      </c>
      <c r="G8" s="9"/>
      <c r="H8" s="10">
        <f t="shared" si="0"/>
        <v>0</v>
      </c>
      <c r="I8" s="11">
        <v>0.23</v>
      </c>
    </row>
    <row r="9" spans="1:9" x14ac:dyDescent="0.25">
      <c r="A9" s="65"/>
      <c r="B9" s="6" t="s">
        <v>80</v>
      </c>
      <c r="C9" s="8" t="s">
        <v>22</v>
      </c>
      <c r="D9" s="6" t="s">
        <v>17</v>
      </c>
      <c r="E9" s="31">
        <v>2.7</v>
      </c>
      <c r="F9" s="6" t="s">
        <v>24</v>
      </c>
      <c r="G9" s="9"/>
      <c r="H9" s="10">
        <f t="shared" si="0"/>
        <v>0</v>
      </c>
      <c r="I9" s="11">
        <v>0.23</v>
      </c>
    </row>
    <row r="10" spans="1:9" x14ac:dyDescent="0.25">
      <c r="A10" s="65"/>
      <c r="B10" s="6" t="s">
        <v>81</v>
      </c>
      <c r="C10" s="8" t="s">
        <v>94</v>
      </c>
      <c r="D10" s="6" t="s">
        <v>17</v>
      </c>
      <c r="E10" s="31">
        <v>13.37</v>
      </c>
      <c r="F10" s="6" t="s">
        <v>24</v>
      </c>
      <c r="G10" s="9"/>
      <c r="H10" s="10">
        <f t="shared" si="0"/>
        <v>0</v>
      </c>
      <c r="I10" s="11">
        <v>0.23</v>
      </c>
    </row>
    <row r="11" spans="1:9" ht="30.75" customHeight="1" x14ac:dyDescent="0.25">
      <c r="A11" s="45" t="s">
        <v>25</v>
      </c>
      <c r="B11" s="58" t="s">
        <v>95</v>
      </c>
      <c r="C11" s="59"/>
      <c r="D11" s="6" t="s">
        <v>17</v>
      </c>
      <c r="E11" s="31" t="s">
        <v>18</v>
      </c>
      <c r="F11" s="41" t="s">
        <v>18</v>
      </c>
      <c r="G11" s="13" t="s">
        <v>18</v>
      </c>
      <c r="H11" s="32" t="s">
        <v>18</v>
      </c>
      <c r="I11" s="11"/>
    </row>
    <row r="12" spans="1:9" x14ac:dyDescent="0.25">
      <c r="A12" s="49"/>
      <c r="B12" s="6" t="s">
        <v>78</v>
      </c>
      <c r="C12" s="8" t="s">
        <v>58</v>
      </c>
      <c r="D12" s="6" t="s">
        <v>17</v>
      </c>
      <c r="E12" s="6">
        <v>2.89</v>
      </c>
      <c r="F12" s="41" t="s">
        <v>122</v>
      </c>
      <c r="G12" s="13"/>
      <c r="H12" s="10">
        <f t="shared" si="0"/>
        <v>0</v>
      </c>
      <c r="I12" s="11">
        <v>0.23</v>
      </c>
    </row>
    <row r="13" spans="1:9" x14ac:dyDescent="0.25">
      <c r="A13" s="53"/>
      <c r="B13" s="6" t="s">
        <v>79</v>
      </c>
      <c r="C13" s="8" t="s">
        <v>59</v>
      </c>
      <c r="D13" s="6" t="s">
        <v>17</v>
      </c>
      <c r="E13" s="6">
        <v>1.82</v>
      </c>
      <c r="F13" s="41" t="s">
        <v>122</v>
      </c>
      <c r="G13" s="13"/>
      <c r="H13" s="10">
        <f t="shared" si="0"/>
        <v>0</v>
      </c>
      <c r="I13" s="11">
        <v>0.23</v>
      </c>
    </row>
    <row r="14" spans="1:9" x14ac:dyDescent="0.25">
      <c r="A14" s="85" t="s">
        <v>27</v>
      </c>
      <c r="B14" s="86" t="s">
        <v>29</v>
      </c>
      <c r="C14" s="87"/>
      <c r="D14" s="50" t="s">
        <v>18</v>
      </c>
      <c r="E14" s="50" t="s">
        <v>18</v>
      </c>
      <c r="F14" s="51" t="s">
        <v>18</v>
      </c>
      <c r="G14" s="52" t="s">
        <v>18</v>
      </c>
      <c r="H14" s="50" t="s">
        <v>18</v>
      </c>
      <c r="I14" s="50" t="s">
        <v>18</v>
      </c>
    </row>
    <row r="15" spans="1:9" x14ac:dyDescent="0.25">
      <c r="A15" s="65"/>
      <c r="B15" s="6" t="s">
        <v>78</v>
      </c>
      <c r="C15" s="8" t="s">
        <v>30</v>
      </c>
      <c r="D15" s="6" t="s">
        <v>31</v>
      </c>
      <c r="E15" s="6">
        <v>1</v>
      </c>
      <c r="F15" s="41" t="s">
        <v>18</v>
      </c>
      <c r="G15" s="14" t="s">
        <v>18</v>
      </c>
      <c r="H15" s="6" t="s">
        <v>18</v>
      </c>
      <c r="I15" s="6" t="s">
        <v>18</v>
      </c>
    </row>
    <row r="16" spans="1:9" x14ac:dyDescent="0.25">
      <c r="A16" s="65"/>
      <c r="B16" s="6" t="s">
        <v>79</v>
      </c>
      <c r="C16" s="8" t="s">
        <v>119</v>
      </c>
      <c r="D16" s="6" t="s">
        <v>31</v>
      </c>
      <c r="E16" s="57">
        <v>25</v>
      </c>
      <c r="F16" s="41" t="s">
        <v>18</v>
      </c>
      <c r="G16" s="14" t="s">
        <v>18</v>
      </c>
      <c r="H16" s="6" t="s">
        <v>18</v>
      </c>
      <c r="I16" s="6" t="s">
        <v>18</v>
      </c>
    </row>
    <row r="17" spans="1:9" ht="30" x14ac:dyDescent="0.25">
      <c r="A17" s="65" t="s">
        <v>28</v>
      </c>
      <c r="B17" s="66" t="s">
        <v>33</v>
      </c>
      <c r="C17" s="67"/>
      <c r="D17" s="6" t="s">
        <v>34</v>
      </c>
      <c r="E17" s="6">
        <v>1</v>
      </c>
      <c r="F17" s="41" t="s">
        <v>18</v>
      </c>
      <c r="G17" s="15" t="s">
        <v>35</v>
      </c>
      <c r="H17" s="16" t="s">
        <v>36</v>
      </c>
      <c r="I17" s="16" t="s">
        <v>7</v>
      </c>
    </row>
    <row r="18" spans="1:9" x14ac:dyDescent="0.25">
      <c r="A18" s="65"/>
      <c r="B18" s="6" t="s">
        <v>78</v>
      </c>
      <c r="C18" s="8" t="s">
        <v>37</v>
      </c>
      <c r="D18" s="6" t="s">
        <v>34</v>
      </c>
      <c r="E18" s="6">
        <v>1</v>
      </c>
      <c r="F18" s="6" t="s">
        <v>24</v>
      </c>
      <c r="G18" s="9"/>
      <c r="H18" s="10">
        <f t="shared" ref="H18:H22" si="1">ROUND(E18*G18,2)</f>
        <v>0</v>
      </c>
      <c r="I18" s="11">
        <v>0.23</v>
      </c>
    </row>
    <row r="19" spans="1:9" x14ac:dyDescent="0.25">
      <c r="A19" s="65"/>
      <c r="B19" s="6" t="s">
        <v>79</v>
      </c>
      <c r="C19" s="8" t="s">
        <v>38</v>
      </c>
      <c r="D19" s="6" t="s">
        <v>34</v>
      </c>
      <c r="E19" s="6">
        <v>1</v>
      </c>
      <c r="F19" s="6" t="s">
        <v>24</v>
      </c>
      <c r="G19" s="9"/>
      <c r="H19" s="10">
        <f t="shared" si="1"/>
        <v>0</v>
      </c>
      <c r="I19" s="11">
        <v>0.23</v>
      </c>
    </row>
    <row r="20" spans="1:9" x14ac:dyDescent="0.25">
      <c r="A20" s="65"/>
      <c r="B20" s="6" t="s">
        <v>80</v>
      </c>
      <c r="C20" s="8" t="s">
        <v>39</v>
      </c>
      <c r="D20" s="6" t="s">
        <v>34</v>
      </c>
      <c r="E20" s="6">
        <v>1</v>
      </c>
      <c r="F20" s="6" t="s">
        <v>24</v>
      </c>
      <c r="G20" s="9"/>
      <c r="H20" s="10">
        <f t="shared" si="1"/>
        <v>0</v>
      </c>
      <c r="I20" s="11">
        <v>0.23</v>
      </c>
    </row>
    <row r="21" spans="1:9" x14ac:dyDescent="0.25">
      <c r="A21" s="65"/>
      <c r="B21" s="6" t="s">
        <v>81</v>
      </c>
      <c r="C21" s="8" t="s">
        <v>40</v>
      </c>
      <c r="D21" s="6" t="s">
        <v>34</v>
      </c>
      <c r="E21" s="6">
        <v>1</v>
      </c>
      <c r="F21" s="6" t="s">
        <v>24</v>
      </c>
      <c r="G21" s="9"/>
      <c r="H21" s="10">
        <f t="shared" si="1"/>
        <v>0</v>
      </c>
      <c r="I21" s="11">
        <v>0.23</v>
      </c>
    </row>
    <row r="22" spans="1:9" x14ac:dyDescent="0.25">
      <c r="A22" s="65"/>
      <c r="B22" s="6" t="s">
        <v>82</v>
      </c>
      <c r="C22" s="8" t="s">
        <v>41</v>
      </c>
      <c r="D22" s="6" t="s">
        <v>34</v>
      </c>
      <c r="E22" s="6">
        <v>1</v>
      </c>
      <c r="F22" s="6" t="s">
        <v>24</v>
      </c>
      <c r="G22" s="9"/>
      <c r="H22" s="10">
        <f t="shared" si="1"/>
        <v>0</v>
      </c>
      <c r="I22" s="11">
        <v>0.23</v>
      </c>
    </row>
    <row r="23" spans="1:9" ht="36" customHeight="1" x14ac:dyDescent="0.25">
      <c r="A23" s="12" t="s">
        <v>32</v>
      </c>
      <c r="B23" s="68" t="s">
        <v>96</v>
      </c>
      <c r="C23" s="69"/>
      <c r="D23" s="69"/>
      <c r="E23" s="69"/>
      <c r="F23" s="69"/>
      <c r="G23" s="70"/>
      <c r="H23" s="17">
        <f>SUM(H7:H10:H11,H18:H22)</f>
        <v>0</v>
      </c>
      <c r="I23" s="11">
        <v>0.23</v>
      </c>
    </row>
    <row r="24" spans="1:9" x14ac:dyDescent="0.25">
      <c r="A24" s="3"/>
      <c r="B24" s="3"/>
      <c r="C24" s="3"/>
      <c r="D24" s="3"/>
      <c r="E24" s="3"/>
      <c r="F24" s="3"/>
      <c r="G24" s="3"/>
      <c r="H24" s="3"/>
    </row>
    <row r="25" spans="1:9" ht="92.25" customHeight="1" x14ac:dyDescent="0.25">
      <c r="A25" s="18" t="s">
        <v>43</v>
      </c>
      <c r="B25" s="62" t="s">
        <v>142</v>
      </c>
      <c r="C25" s="63"/>
      <c r="D25" s="63"/>
      <c r="E25" s="63"/>
      <c r="F25" s="63"/>
      <c r="G25" s="64"/>
      <c r="H25" s="19">
        <f>H23*10</f>
        <v>0</v>
      </c>
      <c r="I25" s="20"/>
    </row>
    <row r="26" spans="1:9" ht="18.75" x14ac:dyDescent="0.25">
      <c r="A26" s="21"/>
      <c r="B26" s="21"/>
      <c r="C26" s="3"/>
      <c r="D26" s="3"/>
      <c r="E26" s="3"/>
      <c r="F26" s="3"/>
      <c r="G26" s="3"/>
      <c r="H26" s="3"/>
    </row>
    <row r="27" spans="1:9" ht="18.75" x14ac:dyDescent="0.25">
      <c r="A27" s="21"/>
      <c r="B27" s="21"/>
      <c r="C27" s="3"/>
      <c r="D27" s="3"/>
      <c r="E27" s="3"/>
      <c r="F27" s="3"/>
      <c r="G27" s="3"/>
      <c r="H27" s="3"/>
    </row>
  </sheetData>
  <mergeCells count="12">
    <mergeCell ref="B25:G25"/>
    <mergeCell ref="B11:C11"/>
    <mergeCell ref="A1:I1"/>
    <mergeCell ref="B4:C4"/>
    <mergeCell ref="B5:C5"/>
    <mergeCell ref="A6:A10"/>
    <mergeCell ref="B6:C6"/>
    <mergeCell ref="A14:A16"/>
    <mergeCell ref="B14:C14"/>
    <mergeCell ref="A17:A22"/>
    <mergeCell ref="B17:C17"/>
    <mergeCell ref="B23:G23"/>
  </mergeCells>
  <conditionalFormatting sqref="G7:G13 G18:G22">
    <cfRule type="cellIs" dxfId="19" priority="1" stopIfTrue="1" operator="equal">
      <formula>0</formula>
    </cfRule>
    <cfRule type="cellIs" dxfId="18" priority="2" stopIfTrue="1" operator="equal">
      <formula>0</formula>
    </cfRule>
  </conditionalFormatting>
  <conditionalFormatting sqref="G7:G13">
    <cfRule type="cellIs" dxfId="17" priority="3" stopIfTrue="1" operator="equal">
      <formula>0</formula>
    </cfRule>
  </conditionalFormatting>
  <pageMargins left="0.7" right="0.7" top="0.75" bottom="0.75" header="0.3" footer="0.3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7"/>
  <sheetViews>
    <sheetView workbookViewId="0">
      <selection activeCell="B26" sqref="B26"/>
    </sheetView>
  </sheetViews>
  <sheetFormatPr defaultRowHeight="15" x14ac:dyDescent="0.25"/>
  <cols>
    <col min="1" max="1" width="4.140625" bestFit="1" customWidth="1"/>
    <col min="2" max="2" width="2.710937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75" t="s">
        <v>89</v>
      </c>
      <c r="B1" s="75"/>
      <c r="C1" s="76"/>
      <c r="D1" s="76"/>
      <c r="E1" s="76"/>
      <c r="F1" s="76"/>
      <c r="G1" s="76"/>
      <c r="H1" s="76"/>
      <c r="I1" s="76"/>
    </row>
    <row r="2" spans="1:9" ht="18.75" x14ac:dyDescent="0.3">
      <c r="A2" s="1" t="s">
        <v>0</v>
      </c>
      <c r="B2" s="2" t="s">
        <v>48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1</v>
      </c>
      <c r="B4" s="77" t="s">
        <v>2</v>
      </c>
      <c r="C4" s="78"/>
      <c r="D4" s="4" t="s">
        <v>3</v>
      </c>
      <c r="E4" s="4" t="s">
        <v>4</v>
      </c>
      <c r="F4" s="4" t="s">
        <v>5</v>
      </c>
      <c r="G4" s="4" t="s">
        <v>84</v>
      </c>
      <c r="H4" s="4" t="s">
        <v>6</v>
      </c>
      <c r="I4" s="4" t="s">
        <v>7</v>
      </c>
    </row>
    <row r="5" spans="1:9" x14ac:dyDescent="0.25">
      <c r="A5" s="5" t="s">
        <v>8</v>
      </c>
      <c r="B5" s="79" t="s">
        <v>9</v>
      </c>
      <c r="C5" s="80"/>
      <c r="D5" s="5" t="s">
        <v>10</v>
      </c>
      <c r="E5" s="5" t="s">
        <v>11</v>
      </c>
      <c r="F5" s="5" t="s">
        <v>12</v>
      </c>
      <c r="G5" s="5" t="s">
        <v>13</v>
      </c>
      <c r="H5" s="5" t="s">
        <v>14</v>
      </c>
      <c r="I5" s="5" t="s">
        <v>15</v>
      </c>
    </row>
    <row r="6" spans="1:9" ht="29.25" customHeight="1" x14ac:dyDescent="0.25">
      <c r="A6" s="65" t="s">
        <v>16</v>
      </c>
      <c r="B6" s="58" t="s">
        <v>53</v>
      </c>
      <c r="C6" s="59"/>
      <c r="D6" s="6" t="s">
        <v>17</v>
      </c>
      <c r="E6" s="7">
        <v>45.7</v>
      </c>
      <c r="F6" s="6" t="s">
        <v>18</v>
      </c>
      <c r="G6" s="6" t="s">
        <v>18</v>
      </c>
      <c r="H6" s="6" t="s">
        <v>18</v>
      </c>
      <c r="I6" s="6" t="s">
        <v>18</v>
      </c>
    </row>
    <row r="7" spans="1:9" x14ac:dyDescent="0.25">
      <c r="A7" s="65"/>
      <c r="B7" s="6" t="s">
        <v>78</v>
      </c>
      <c r="C7" s="8" t="s">
        <v>97</v>
      </c>
      <c r="D7" s="6" t="s">
        <v>17</v>
      </c>
      <c r="E7" s="7">
        <v>36.200000000000003</v>
      </c>
      <c r="F7" s="41" t="s">
        <v>24</v>
      </c>
      <c r="G7" s="9"/>
      <c r="H7" s="10">
        <f t="shared" ref="H7:H12" si="0">ROUND(E7*G7,2)</f>
        <v>0</v>
      </c>
      <c r="I7" s="11">
        <v>0.23</v>
      </c>
    </row>
    <row r="8" spans="1:9" x14ac:dyDescent="0.25">
      <c r="A8" s="65"/>
      <c r="B8" s="6" t="s">
        <v>79</v>
      </c>
      <c r="C8" s="8" t="s">
        <v>21</v>
      </c>
      <c r="D8" s="6" t="s">
        <v>17</v>
      </c>
      <c r="E8" s="7">
        <v>0</v>
      </c>
      <c r="F8" s="41" t="s">
        <v>24</v>
      </c>
      <c r="G8" s="9"/>
      <c r="H8" s="10">
        <f t="shared" si="0"/>
        <v>0</v>
      </c>
      <c r="I8" s="11">
        <v>0.23</v>
      </c>
    </row>
    <row r="9" spans="1:9" x14ac:dyDescent="0.25">
      <c r="A9" s="65"/>
      <c r="B9" s="6" t="s">
        <v>80</v>
      </c>
      <c r="C9" s="8" t="s">
        <v>22</v>
      </c>
      <c r="D9" s="6" t="s">
        <v>17</v>
      </c>
      <c r="E9" s="7">
        <v>2.5</v>
      </c>
      <c r="F9" s="41" t="s">
        <v>24</v>
      </c>
      <c r="G9" s="9"/>
      <c r="H9" s="10">
        <f t="shared" si="0"/>
        <v>0</v>
      </c>
      <c r="I9" s="11">
        <v>0.23</v>
      </c>
    </row>
    <row r="10" spans="1:9" x14ac:dyDescent="0.25">
      <c r="A10" s="65"/>
      <c r="B10" s="6" t="s">
        <v>81</v>
      </c>
      <c r="C10" s="8" t="s">
        <v>94</v>
      </c>
      <c r="D10" s="6" t="s">
        <v>17</v>
      </c>
      <c r="E10" s="7">
        <v>4.5</v>
      </c>
      <c r="F10" s="41" t="s">
        <v>24</v>
      </c>
      <c r="G10" s="9"/>
      <c r="H10" s="10">
        <f>ROUND(E10*G10,2)</f>
        <v>0</v>
      </c>
      <c r="I10" s="11">
        <v>0.23</v>
      </c>
    </row>
    <row r="11" spans="1:9" x14ac:dyDescent="0.25">
      <c r="A11" s="65"/>
      <c r="B11" s="6" t="s">
        <v>82</v>
      </c>
      <c r="C11" s="8" t="s">
        <v>54</v>
      </c>
      <c r="D11" s="6" t="s">
        <v>17</v>
      </c>
      <c r="E11" s="7">
        <v>2.5</v>
      </c>
      <c r="F11" s="41" t="s">
        <v>24</v>
      </c>
      <c r="G11" s="9"/>
      <c r="H11" s="10">
        <f t="shared" si="0"/>
        <v>0</v>
      </c>
      <c r="I11" s="11">
        <v>0.23</v>
      </c>
    </row>
    <row r="12" spans="1:9" ht="30.75" customHeight="1" x14ac:dyDescent="0.25">
      <c r="A12" s="12" t="s">
        <v>25</v>
      </c>
      <c r="B12" s="58" t="s">
        <v>26</v>
      </c>
      <c r="C12" s="59"/>
      <c r="D12" s="6" t="s">
        <v>17</v>
      </c>
      <c r="E12" s="7">
        <v>4.83</v>
      </c>
      <c r="F12" s="41" t="s">
        <v>122</v>
      </c>
      <c r="G12" s="13"/>
      <c r="H12" s="10">
        <f t="shared" si="0"/>
        <v>0</v>
      </c>
      <c r="I12" s="11">
        <v>0.23</v>
      </c>
    </row>
    <row r="13" spans="1:9" x14ac:dyDescent="0.25">
      <c r="A13" s="65" t="s">
        <v>27</v>
      </c>
      <c r="B13" s="66" t="s">
        <v>29</v>
      </c>
      <c r="C13" s="67"/>
      <c r="D13" s="6" t="s">
        <v>18</v>
      </c>
      <c r="E13" s="6" t="s">
        <v>18</v>
      </c>
      <c r="F13" s="41" t="s">
        <v>18</v>
      </c>
      <c r="G13" s="14" t="s">
        <v>18</v>
      </c>
      <c r="H13" s="6" t="s">
        <v>18</v>
      </c>
      <c r="I13" s="6" t="s">
        <v>18</v>
      </c>
    </row>
    <row r="14" spans="1:9" x14ac:dyDescent="0.25">
      <c r="A14" s="65"/>
      <c r="B14" s="6" t="s">
        <v>78</v>
      </c>
      <c r="C14" s="8" t="s">
        <v>30</v>
      </c>
      <c r="D14" s="6" t="s">
        <v>31</v>
      </c>
      <c r="E14" s="6">
        <v>1</v>
      </c>
      <c r="F14" s="41" t="s">
        <v>18</v>
      </c>
      <c r="G14" s="14" t="s">
        <v>18</v>
      </c>
      <c r="H14" s="6" t="s">
        <v>18</v>
      </c>
      <c r="I14" s="6" t="s">
        <v>18</v>
      </c>
    </row>
    <row r="15" spans="1:9" x14ac:dyDescent="0.25">
      <c r="A15" s="65"/>
      <c r="B15" s="6" t="s">
        <v>79</v>
      </c>
      <c r="C15" s="8" t="s">
        <v>119</v>
      </c>
      <c r="D15" s="6" t="s">
        <v>31</v>
      </c>
      <c r="E15" s="57">
        <v>35</v>
      </c>
      <c r="F15" s="41" t="s">
        <v>18</v>
      </c>
      <c r="G15" s="14" t="s">
        <v>18</v>
      </c>
      <c r="H15" s="6" t="s">
        <v>18</v>
      </c>
      <c r="I15" s="6" t="s">
        <v>18</v>
      </c>
    </row>
    <row r="16" spans="1:9" ht="30" x14ac:dyDescent="0.25">
      <c r="A16" s="65" t="s">
        <v>28</v>
      </c>
      <c r="B16" s="66" t="s">
        <v>33</v>
      </c>
      <c r="C16" s="67"/>
      <c r="D16" s="6" t="s">
        <v>34</v>
      </c>
      <c r="E16" s="6">
        <v>1</v>
      </c>
      <c r="F16" s="41" t="s">
        <v>18</v>
      </c>
      <c r="G16" s="15" t="s">
        <v>35</v>
      </c>
      <c r="H16" s="16" t="s">
        <v>36</v>
      </c>
      <c r="I16" s="16" t="s">
        <v>7</v>
      </c>
    </row>
    <row r="17" spans="1:9" x14ac:dyDescent="0.25">
      <c r="A17" s="65"/>
      <c r="B17" s="6" t="s">
        <v>78</v>
      </c>
      <c r="C17" s="8" t="s">
        <v>37</v>
      </c>
      <c r="D17" s="6" t="s">
        <v>34</v>
      </c>
      <c r="E17" s="6">
        <v>1</v>
      </c>
      <c r="F17" s="41" t="s">
        <v>24</v>
      </c>
      <c r="G17" s="9"/>
      <c r="H17" s="10">
        <f t="shared" ref="H17:H22" si="1">ROUND(E17*G17,2)</f>
        <v>0</v>
      </c>
      <c r="I17" s="11">
        <v>0.23</v>
      </c>
    </row>
    <row r="18" spans="1:9" x14ac:dyDescent="0.25">
      <c r="A18" s="65"/>
      <c r="B18" s="6" t="s">
        <v>79</v>
      </c>
      <c r="C18" s="8" t="s">
        <v>38</v>
      </c>
      <c r="D18" s="6" t="s">
        <v>34</v>
      </c>
      <c r="E18" s="6">
        <v>1</v>
      </c>
      <c r="F18" s="41" t="s">
        <v>24</v>
      </c>
      <c r="G18" s="9"/>
      <c r="H18" s="10">
        <f t="shared" si="1"/>
        <v>0</v>
      </c>
      <c r="I18" s="11">
        <v>0.23</v>
      </c>
    </row>
    <row r="19" spans="1:9" x14ac:dyDescent="0.25">
      <c r="A19" s="65"/>
      <c r="B19" s="6" t="s">
        <v>80</v>
      </c>
      <c r="C19" s="8" t="s">
        <v>39</v>
      </c>
      <c r="D19" s="6" t="s">
        <v>34</v>
      </c>
      <c r="E19" s="6">
        <v>1</v>
      </c>
      <c r="F19" s="41" t="s">
        <v>24</v>
      </c>
      <c r="G19" s="9"/>
      <c r="H19" s="10">
        <f t="shared" si="1"/>
        <v>0</v>
      </c>
      <c r="I19" s="11">
        <v>0.23</v>
      </c>
    </row>
    <row r="20" spans="1:9" x14ac:dyDescent="0.25">
      <c r="A20" s="65"/>
      <c r="B20" s="6" t="s">
        <v>81</v>
      </c>
      <c r="C20" s="8" t="s">
        <v>40</v>
      </c>
      <c r="D20" s="6" t="s">
        <v>34</v>
      </c>
      <c r="E20" s="6">
        <v>1</v>
      </c>
      <c r="F20" s="41" t="s">
        <v>24</v>
      </c>
      <c r="G20" s="9"/>
      <c r="H20" s="10">
        <f t="shared" si="1"/>
        <v>0</v>
      </c>
      <c r="I20" s="11">
        <v>0.23</v>
      </c>
    </row>
    <row r="21" spans="1:9" x14ac:dyDescent="0.25">
      <c r="A21" s="65"/>
      <c r="B21" s="6" t="s">
        <v>82</v>
      </c>
      <c r="C21" s="8" t="s">
        <v>41</v>
      </c>
      <c r="D21" s="6" t="s">
        <v>34</v>
      </c>
      <c r="E21" s="6">
        <v>1</v>
      </c>
      <c r="F21" s="41" t="s">
        <v>24</v>
      </c>
      <c r="G21" s="9"/>
      <c r="H21" s="10">
        <f t="shared" si="1"/>
        <v>0</v>
      </c>
      <c r="I21" s="11">
        <v>0.23</v>
      </c>
    </row>
    <row r="22" spans="1:9" x14ac:dyDescent="0.25">
      <c r="A22" s="65"/>
      <c r="B22" s="6" t="s">
        <v>77</v>
      </c>
      <c r="C22" s="8" t="s">
        <v>42</v>
      </c>
      <c r="D22" s="6" t="s">
        <v>34</v>
      </c>
      <c r="E22" s="6">
        <v>1</v>
      </c>
      <c r="F22" s="41" t="s">
        <v>24</v>
      </c>
      <c r="G22" s="9"/>
      <c r="H22" s="10">
        <f t="shared" si="1"/>
        <v>0</v>
      </c>
      <c r="I22" s="11">
        <v>0.23</v>
      </c>
    </row>
    <row r="23" spans="1:9" ht="40.5" customHeight="1" x14ac:dyDescent="0.25">
      <c r="A23" s="12" t="s">
        <v>32</v>
      </c>
      <c r="B23" s="68" t="s">
        <v>139</v>
      </c>
      <c r="C23" s="69"/>
      <c r="D23" s="69"/>
      <c r="E23" s="69"/>
      <c r="F23" s="69"/>
      <c r="G23" s="70"/>
      <c r="H23" s="17">
        <f>SUM(H7:H11:H12,H17:H22)</f>
        <v>0</v>
      </c>
      <c r="I23" s="11">
        <v>0.23</v>
      </c>
    </row>
    <row r="24" spans="1:9" x14ac:dyDescent="0.25">
      <c r="A24" s="3"/>
      <c r="B24" s="3"/>
      <c r="C24" s="3"/>
      <c r="D24" s="3"/>
      <c r="E24" s="3"/>
      <c r="F24" s="3"/>
      <c r="G24" s="3"/>
      <c r="H24" s="3"/>
    </row>
    <row r="25" spans="1:9" ht="84.75" customHeight="1" x14ac:dyDescent="0.25">
      <c r="A25" s="18" t="s">
        <v>43</v>
      </c>
      <c r="B25" s="62" t="s">
        <v>142</v>
      </c>
      <c r="C25" s="63"/>
      <c r="D25" s="63"/>
      <c r="E25" s="63"/>
      <c r="F25" s="63"/>
      <c r="G25" s="64"/>
      <c r="H25" s="19">
        <f>H23*10</f>
        <v>0</v>
      </c>
      <c r="I25" s="20"/>
    </row>
    <row r="26" spans="1:9" ht="18.75" x14ac:dyDescent="0.25">
      <c r="A26" s="21"/>
      <c r="B26" s="21"/>
      <c r="C26" s="3"/>
      <c r="D26" s="3"/>
      <c r="E26" s="3"/>
      <c r="F26" s="3"/>
      <c r="G26" s="3"/>
      <c r="H26" s="3"/>
    </row>
    <row r="27" spans="1:9" ht="18.75" x14ac:dyDescent="0.25">
      <c r="A27" s="21"/>
      <c r="B27" s="21"/>
      <c r="C27" s="3"/>
      <c r="D27" s="3"/>
      <c r="E27" s="3"/>
      <c r="F27" s="3"/>
      <c r="G27" s="3"/>
      <c r="H27" s="3"/>
    </row>
  </sheetData>
  <mergeCells count="12">
    <mergeCell ref="B25:G25"/>
    <mergeCell ref="B12:C12"/>
    <mergeCell ref="A1:I1"/>
    <mergeCell ref="B4:C4"/>
    <mergeCell ref="B5:C5"/>
    <mergeCell ref="A6:A11"/>
    <mergeCell ref="B6:C6"/>
    <mergeCell ref="A13:A15"/>
    <mergeCell ref="B13:C13"/>
    <mergeCell ref="A16:A22"/>
    <mergeCell ref="B16:C16"/>
    <mergeCell ref="B23:G23"/>
  </mergeCells>
  <conditionalFormatting sqref="G7:G12">
    <cfRule type="cellIs" dxfId="16" priority="1" stopIfTrue="1" operator="equal">
      <formula>0</formula>
    </cfRule>
    <cfRule type="cellIs" dxfId="15" priority="2" stopIfTrue="1" operator="equal">
      <formula>0</formula>
    </cfRule>
    <cfRule type="cellIs" dxfId="14" priority="3" stopIfTrue="1" operator="equal">
      <formula>0</formula>
    </cfRule>
  </conditionalFormatting>
  <conditionalFormatting sqref="G17:G22">
    <cfRule type="cellIs" dxfId="13" priority="4" stopIfTrue="1" operator="equal">
      <formula>0</formula>
    </cfRule>
    <cfRule type="cellIs" dxfId="12" priority="5" stopIfTrue="1" operator="equal">
      <formula>0</formula>
    </cfRule>
  </conditionalFormatting>
  <pageMargins left="0.7" right="0.7" top="0.75" bottom="0.75" header="0.3" footer="0.3"/>
  <pageSetup paperSize="9" scale="7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workbookViewId="0">
      <selection activeCell="B26" sqref="B26"/>
    </sheetView>
  </sheetViews>
  <sheetFormatPr defaultRowHeight="15" x14ac:dyDescent="0.25"/>
  <cols>
    <col min="1" max="1" width="4.140625" bestFit="1" customWidth="1"/>
    <col min="2" max="2" width="2.570312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75" t="s">
        <v>90</v>
      </c>
      <c r="B1" s="75"/>
      <c r="C1" s="76"/>
      <c r="D1" s="76"/>
      <c r="E1" s="76"/>
      <c r="F1" s="76"/>
      <c r="G1" s="76"/>
      <c r="H1" s="76"/>
      <c r="I1" s="76"/>
    </row>
    <row r="2" spans="1:9" ht="18.75" x14ac:dyDescent="0.3">
      <c r="A2" s="1" t="s">
        <v>0</v>
      </c>
      <c r="B2" s="2" t="s">
        <v>48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1</v>
      </c>
      <c r="B4" s="77" t="s">
        <v>2</v>
      </c>
      <c r="C4" s="78"/>
      <c r="D4" s="4" t="s">
        <v>3</v>
      </c>
      <c r="E4" s="4" t="s">
        <v>4</v>
      </c>
      <c r="F4" s="4" t="s">
        <v>5</v>
      </c>
      <c r="G4" s="4" t="s">
        <v>84</v>
      </c>
      <c r="H4" s="4" t="s">
        <v>6</v>
      </c>
      <c r="I4" s="4" t="s">
        <v>7</v>
      </c>
    </row>
    <row r="5" spans="1:9" x14ac:dyDescent="0.25">
      <c r="A5" s="5" t="s">
        <v>8</v>
      </c>
      <c r="B5" s="79" t="s">
        <v>9</v>
      </c>
      <c r="C5" s="80"/>
      <c r="D5" s="5" t="s">
        <v>10</v>
      </c>
      <c r="E5" s="5" t="s">
        <v>11</v>
      </c>
      <c r="F5" s="5" t="s">
        <v>12</v>
      </c>
      <c r="G5" s="5" t="s">
        <v>13</v>
      </c>
      <c r="H5" s="5" t="s">
        <v>14</v>
      </c>
      <c r="I5" s="5" t="s">
        <v>15</v>
      </c>
    </row>
    <row r="6" spans="1:9" ht="35.25" customHeight="1" x14ac:dyDescent="0.25">
      <c r="A6" s="65" t="s">
        <v>16</v>
      </c>
      <c r="B6" s="58" t="s">
        <v>55</v>
      </c>
      <c r="C6" s="59"/>
      <c r="D6" s="6" t="s">
        <v>17</v>
      </c>
      <c r="E6" s="7">
        <v>67.5</v>
      </c>
      <c r="F6" s="6" t="s">
        <v>18</v>
      </c>
      <c r="G6" s="6" t="s">
        <v>18</v>
      </c>
      <c r="H6" s="6" t="s">
        <v>18</v>
      </c>
      <c r="I6" s="6" t="s">
        <v>18</v>
      </c>
    </row>
    <row r="7" spans="1:9" x14ac:dyDescent="0.25">
      <c r="A7" s="65"/>
      <c r="B7" s="6" t="s">
        <v>78</v>
      </c>
      <c r="C7" s="8" t="s">
        <v>97</v>
      </c>
      <c r="D7" s="6" t="s">
        <v>17</v>
      </c>
      <c r="E7" s="7">
        <v>55</v>
      </c>
      <c r="F7" s="41" t="s">
        <v>24</v>
      </c>
      <c r="G7" s="9"/>
      <c r="H7" s="10">
        <f>ROUND(E7*G7,2)</f>
        <v>0</v>
      </c>
      <c r="I7" s="11">
        <v>0.23</v>
      </c>
    </row>
    <row r="8" spans="1:9" x14ac:dyDescent="0.25">
      <c r="A8" s="65"/>
      <c r="B8" s="6" t="s">
        <v>79</v>
      </c>
      <c r="C8" s="8" t="s">
        <v>21</v>
      </c>
      <c r="D8" s="6" t="s">
        <v>17</v>
      </c>
      <c r="E8" s="7">
        <v>2.8</v>
      </c>
      <c r="F8" s="41" t="s">
        <v>24</v>
      </c>
      <c r="G8" s="9"/>
      <c r="H8" s="10">
        <f>ROUND(E8*G8,2)</f>
        <v>0</v>
      </c>
      <c r="I8" s="11">
        <v>0.23</v>
      </c>
    </row>
    <row r="9" spans="1:9" x14ac:dyDescent="0.25">
      <c r="A9" s="65"/>
      <c r="B9" s="6" t="s">
        <v>80</v>
      </c>
      <c r="C9" s="8" t="s">
        <v>22</v>
      </c>
      <c r="D9" s="6" t="s">
        <v>17</v>
      </c>
      <c r="E9" s="7">
        <v>1.45</v>
      </c>
      <c r="F9" s="41" t="s">
        <v>24</v>
      </c>
      <c r="G9" s="9"/>
      <c r="H9" s="10">
        <f t="shared" ref="H9:H11" si="0">ROUND(E9*G9,2)</f>
        <v>0</v>
      </c>
      <c r="I9" s="11">
        <v>0.23</v>
      </c>
    </row>
    <row r="10" spans="1:9" x14ac:dyDescent="0.25">
      <c r="A10" s="65"/>
      <c r="B10" s="6" t="s">
        <v>81</v>
      </c>
      <c r="C10" s="8" t="s">
        <v>94</v>
      </c>
      <c r="D10" s="6" t="s">
        <v>17</v>
      </c>
      <c r="E10" s="7">
        <v>6.15</v>
      </c>
      <c r="F10" s="41" t="s">
        <v>24</v>
      </c>
      <c r="G10" s="9"/>
      <c r="H10" s="10">
        <f>ROUND(E10*G10,2)</f>
        <v>0</v>
      </c>
      <c r="I10" s="11">
        <v>0.23</v>
      </c>
    </row>
    <row r="11" spans="1:9" x14ac:dyDescent="0.25">
      <c r="A11" s="65"/>
      <c r="B11" s="6" t="s">
        <v>82</v>
      </c>
      <c r="C11" s="8" t="s">
        <v>54</v>
      </c>
      <c r="D11" s="6" t="s">
        <v>17</v>
      </c>
      <c r="E11" s="7">
        <v>2.1</v>
      </c>
      <c r="F11" s="41" t="s">
        <v>24</v>
      </c>
      <c r="G11" s="9"/>
      <c r="H11" s="10">
        <f t="shared" si="0"/>
        <v>0</v>
      </c>
      <c r="I11" s="11">
        <v>0.23</v>
      </c>
    </row>
    <row r="12" spans="1:9" ht="31.5" customHeight="1" x14ac:dyDescent="0.25">
      <c r="A12" s="82" t="s">
        <v>25</v>
      </c>
      <c r="B12" s="58" t="s">
        <v>57</v>
      </c>
      <c r="C12" s="59"/>
      <c r="D12" s="6" t="s">
        <v>17</v>
      </c>
      <c r="E12" s="7" t="s">
        <v>18</v>
      </c>
      <c r="F12" s="41" t="s">
        <v>18</v>
      </c>
      <c r="G12" s="13" t="s">
        <v>18</v>
      </c>
      <c r="H12" s="32" t="s">
        <v>18</v>
      </c>
      <c r="I12" s="11" t="s">
        <v>18</v>
      </c>
    </row>
    <row r="13" spans="1:9" ht="18.75" customHeight="1" x14ac:dyDescent="0.25">
      <c r="A13" s="88"/>
      <c r="B13" s="6"/>
      <c r="C13" s="8" t="s">
        <v>58</v>
      </c>
      <c r="D13" s="6" t="s">
        <v>17</v>
      </c>
      <c r="E13" s="7">
        <v>6.52</v>
      </c>
      <c r="F13" s="41" t="s">
        <v>122</v>
      </c>
      <c r="G13" s="13"/>
      <c r="H13" s="10">
        <f>ROUND(E13*G13,2)</f>
        <v>0</v>
      </c>
      <c r="I13" s="11">
        <v>0.23</v>
      </c>
    </row>
    <row r="14" spans="1:9" x14ac:dyDescent="0.25">
      <c r="A14" s="65" t="s">
        <v>27</v>
      </c>
      <c r="B14" s="66" t="s">
        <v>29</v>
      </c>
      <c r="C14" s="67"/>
      <c r="D14" s="6" t="s">
        <v>18</v>
      </c>
      <c r="E14" s="6" t="s">
        <v>18</v>
      </c>
      <c r="F14" s="41" t="s">
        <v>18</v>
      </c>
      <c r="G14" s="14" t="s">
        <v>18</v>
      </c>
      <c r="H14" s="6" t="s">
        <v>18</v>
      </c>
      <c r="I14" s="6" t="s">
        <v>18</v>
      </c>
    </row>
    <row r="15" spans="1:9" x14ac:dyDescent="0.25">
      <c r="A15" s="65"/>
      <c r="B15" s="6" t="s">
        <v>78</v>
      </c>
      <c r="C15" s="8" t="s">
        <v>30</v>
      </c>
      <c r="D15" s="6" t="s">
        <v>31</v>
      </c>
      <c r="E15" s="6">
        <v>1</v>
      </c>
      <c r="F15" s="41" t="s">
        <v>18</v>
      </c>
      <c r="G15" s="14" t="s">
        <v>18</v>
      </c>
      <c r="H15" s="6" t="s">
        <v>18</v>
      </c>
      <c r="I15" s="6" t="s">
        <v>18</v>
      </c>
    </row>
    <row r="16" spans="1:9" x14ac:dyDescent="0.25">
      <c r="A16" s="65"/>
      <c r="B16" s="6" t="s">
        <v>79</v>
      </c>
      <c r="C16" s="8" t="s">
        <v>119</v>
      </c>
      <c r="D16" s="6" t="s">
        <v>31</v>
      </c>
      <c r="E16" s="57">
        <v>40</v>
      </c>
      <c r="F16" s="41" t="s">
        <v>18</v>
      </c>
      <c r="G16" s="14" t="s">
        <v>18</v>
      </c>
      <c r="H16" s="6" t="s">
        <v>18</v>
      </c>
      <c r="I16" s="6" t="s">
        <v>18</v>
      </c>
    </row>
    <row r="17" spans="1:9" ht="30" x14ac:dyDescent="0.25">
      <c r="A17" s="65" t="s">
        <v>28</v>
      </c>
      <c r="B17" s="66" t="s">
        <v>33</v>
      </c>
      <c r="C17" s="67"/>
      <c r="D17" s="6" t="s">
        <v>34</v>
      </c>
      <c r="E17" s="6">
        <v>1</v>
      </c>
      <c r="F17" s="41" t="s">
        <v>18</v>
      </c>
      <c r="G17" s="15" t="s">
        <v>35</v>
      </c>
      <c r="H17" s="16" t="s">
        <v>36</v>
      </c>
      <c r="I17" s="16" t="s">
        <v>7</v>
      </c>
    </row>
    <row r="18" spans="1:9" x14ac:dyDescent="0.25">
      <c r="A18" s="65"/>
      <c r="B18" s="6" t="s">
        <v>78</v>
      </c>
      <c r="C18" s="8" t="s">
        <v>37</v>
      </c>
      <c r="D18" s="6" t="s">
        <v>34</v>
      </c>
      <c r="E18" s="6">
        <v>1</v>
      </c>
      <c r="F18" s="41" t="s">
        <v>24</v>
      </c>
      <c r="G18" s="9"/>
      <c r="H18" s="10">
        <f t="shared" ref="H18:H22" si="1">ROUND(E18*G18,2)</f>
        <v>0</v>
      </c>
      <c r="I18" s="11">
        <v>0.23</v>
      </c>
    </row>
    <row r="19" spans="1:9" x14ac:dyDescent="0.25">
      <c r="A19" s="65"/>
      <c r="B19" s="6" t="s">
        <v>79</v>
      </c>
      <c r="C19" s="8" t="s">
        <v>38</v>
      </c>
      <c r="D19" s="6" t="s">
        <v>34</v>
      </c>
      <c r="E19" s="6">
        <v>1</v>
      </c>
      <c r="F19" s="41" t="s">
        <v>24</v>
      </c>
      <c r="G19" s="9"/>
      <c r="H19" s="10">
        <f t="shared" si="1"/>
        <v>0</v>
      </c>
      <c r="I19" s="11">
        <v>0.23</v>
      </c>
    </row>
    <row r="20" spans="1:9" x14ac:dyDescent="0.25">
      <c r="A20" s="65"/>
      <c r="B20" s="6" t="s">
        <v>80</v>
      </c>
      <c r="C20" s="8" t="s">
        <v>39</v>
      </c>
      <c r="D20" s="6" t="s">
        <v>34</v>
      </c>
      <c r="E20" s="6">
        <v>1</v>
      </c>
      <c r="F20" s="41" t="s">
        <v>24</v>
      </c>
      <c r="G20" s="9"/>
      <c r="H20" s="10">
        <f t="shared" si="1"/>
        <v>0</v>
      </c>
      <c r="I20" s="11">
        <v>0.23</v>
      </c>
    </row>
    <row r="21" spans="1:9" x14ac:dyDescent="0.25">
      <c r="A21" s="65"/>
      <c r="B21" s="6" t="s">
        <v>81</v>
      </c>
      <c r="C21" s="8" t="s">
        <v>40</v>
      </c>
      <c r="D21" s="6" t="s">
        <v>34</v>
      </c>
      <c r="E21" s="6">
        <v>1</v>
      </c>
      <c r="F21" s="41" t="s">
        <v>24</v>
      </c>
      <c r="G21" s="9"/>
      <c r="H21" s="10">
        <f t="shared" si="1"/>
        <v>0</v>
      </c>
      <c r="I21" s="11">
        <v>0.23</v>
      </c>
    </row>
    <row r="22" spans="1:9" x14ac:dyDescent="0.25">
      <c r="A22" s="65"/>
      <c r="B22" s="6" t="s">
        <v>82</v>
      </c>
      <c r="C22" s="8" t="s">
        <v>41</v>
      </c>
      <c r="D22" s="6" t="s">
        <v>34</v>
      </c>
      <c r="E22" s="6">
        <v>1</v>
      </c>
      <c r="F22" s="41" t="s">
        <v>24</v>
      </c>
      <c r="G22" s="9"/>
      <c r="H22" s="10">
        <f t="shared" si="1"/>
        <v>0</v>
      </c>
      <c r="I22" s="11">
        <v>0.23</v>
      </c>
    </row>
    <row r="23" spans="1:9" ht="36" customHeight="1" x14ac:dyDescent="0.25">
      <c r="A23" s="12" t="s">
        <v>32</v>
      </c>
      <c r="B23" s="68" t="s">
        <v>120</v>
      </c>
      <c r="C23" s="69"/>
      <c r="D23" s="69"/>
      <c r="E23" s="69"/>
      <c r="F23" s="69"/>
      <c r="G23" s="70"/>
      <c r="H23" s="17">
        <f>SUM(H7:H11:H13:H13,H18:H22)</f>
        <v>0</v>
      </c>
      <c r="I23" s="11">
        <v>0.23</v>
      </c>
    </row>
    <row r="24" spans="1:9" x14ac:dyDescent="0.25">
      <c r="A24" s="3"/>
      <c r="B24" s="3"/>
      <c r="C24" s="3"/>
      <c r="D24" s="3"/>
      <c r="E24" s="3"/>
      <c r="F24" s="3"/>
      <c r="G24" s="3"/>
      <c r="H24" s="3"/>
    </row>
    <row r="25" spans="1:9" ht="79.5" customHeight="1" x14ac:dyDescent="0.25">
      <c r="A25" s="18" t="s">
        <v>43</v>
      </c>
      <c r="B25" s="62" t="s">
        <v>142</v>
      </c>
      <c r="C25" s="63"/>
      <c r="D25" s="63"/>
      <c r="E25" s="63"/>
      <c r="F25" s="63"/>
      <c r="G25" s="64"/>
      <c r="H25" s="19">
        <f>H23*10</f>
        <v>0</v>
      </c>
      <c r="I25" s="20"/>
    </row>
    <row r="26" spans="1:9" ht="18.75" x14ac:dyDescent="0.25">
      <c r="A26" s="21"/>
      <c r="B26" s="21"/>
      <c r="C26" s="3"/>
      <c r="D26" s="3"/>
      <c r="E26" s="3"/>
      <c r="F26" s="3"/>
      <c r="G26" s="3"/>
      <c r="H26" s="3"/>
    </row>
    <row r="27" spans="1:9" ht="18.75" x14ac:dyDescent="0.25">
      <c r="A27" s="21"/>
      <c r="B27" s="21"/>
      <c r="C27" s="3"/>
      <c r="D27" s="3"/>
      <c r="E27" s="3"/>
      <c r="F27" s="3"/>
      <c r="G27" s="3"/>
      <c r="H27" s="3"/>
    </row>
  </sheetData>
  <mergeCells count="13">
    <mergeCell ref="B25:G25"/>
    <mergeCell ref="A12:A13"/>
    <mergeCell ref="B12:C12"/>
    <mergeCell ref="A1:I1"/>
    <mergeCell ref="B4:C4"/>
    <mergeCell ref="B5:C5"/>
    <mergeCell ref="A6:A11"/>
    <mergeCell ref="B6:C6"/>
    <mergeCell ref="A14:A16"/>
    <mergeCell ref="B14:C14"/>
    <mergeCell ref="A17:A22"/>
    <mergeCell ref="B17:C17"/>
    <mergeCell ref="B23:G23"/>
  </mergeCells>
  <conditionalFormatting sqref="G7:G13">
    <cfRule type="cellIs" dxfId="11" priority="1" stopIfTrue="1" operator="equal">
      <formula>0</formula>
    </cfRule>
    <cfRule type="cellIs" dxfId="10" priority="2" stopIfTrue="1" operator="equal">
      <formula>0</formula>
    </cfRule>
    <cfRule type="cellIs" dxfId="9" priority="3" stopIfTrue="1" operator="equal">
      <formula>0</formula>
    </cfRule>
  </conditionalFormatting>
  <conditionalFormatting sqref="G18:G22">
    <cfRule type="cellIs" dxfId="8" priority="4" stopIfTrue="1" operator="equal">
      <formula>0</formula>
    </cfRule>
    <cfRule type="cellIs" dxfId="7" priority="5" stopIfTrue="1" operator="equal">
      <formula>0</formula>
    </cfRule>
  </conditionalFormatting>
  <pageMargins left="0.7" right="0.7" top="0.75" bottom="0.75" header="0.3" footer="0.3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22"/>
  <sheetViews>
    <sheetView workbookViewId="0">
      <selection activeCell="B15" sqref="B15"/>
    </sheetView>
  </sheetViews>
  <sheetFormatPr defaultRowHeight="15" x14ac:dyDescent="0.25"/>
  <cols>
    <col min="1" max="1" width="4.140625" bestFit="1" customWidth="1"/>
    <col min="2" max="2" width="2.570312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75" t="s">
        <v>91</v>
      </c>
      <c r="B1" s="75"/>
      <c r="C1" s="76"/>
      <c r="D1" s="76"/>
      <c r="E1" s="76"/>
      <c r="F1" s="76"/>
      <c r="G1" s="76"/>
      <c r="H1" s="76"/>
      <c r="I1" s="76"/>
    </row>
    <row r="2" spans="1:9" ht="18.75" x14ac:dyDescent="0.3">
      <c r="A2" s="1" t="s">
        <v>0</v>
      </c>
      <c r="B2" s="2" t="s">
        <v>48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1</v>
      </c>
      <c r="B4" s="77" t="s">
        <v>2</v>
      </c>
      <c r="C4" s="78"/>
      <c r="D4" s="4" t="s">
        <v>3</v>
      </c>
      <c r="E4" s="4" t="s">
        <v>4</v>
      </c>
      <c r="F4" s="4" t="s">
        <v>5</v>
      </c>
      <c r="G4" s="4" t="s">
        <v>84</v>
      </c>
      <c r="H4" s="4" t="s">
        <v>6</v>
      </c>
      <c r="I4" s="4" t="s">
        <v>7</v>
      </c>
    </row>
    <row r="5" spans="1:9" x14ac:dyDescent="0.25">
      <c r="A5" s="5" t="s">
        <v>8</v>
      </c>
      <c r="B5" s="79" t="s">
        <v>9</v>
      </c>
      <c r="C5" s="80"/>
      <c r="D5" s="5" t="s">
        <v>10</v>
      </c>
      <c r="E5" s="5" t="s">
        <v>11</v>
      </c>
      <c r="F5" s="5" t="s">
        <v>12</v>
      </c>
      <c r="G5" s="5" t="s">
        <v>13</v>
      </c>
      <c r="H5" s="5" t="s">
        <v>14</v>
      </c>
      <c r="I5" s="5" t="s">
        <v>15</v>
      </c>
    </row>
    <row r="6" spans="1:9" ht="32.25" customHeight="1" x14ac:dyDescent="0.25">
      <c r="A6" s="65" t="s">
        <v>16</v>
      </c>
      <c r="B6" s="58" t="s">
        <v>49</v>
      </c>
      <c r="C6" s="59"/>
      <c r="D6" s="6" t="s">
        <v>17</v>
      </c>
      <c r="E6" s="6">
        <v>80.849999999999994</v>
      </c>
      <c r="F6" s="6" t="s">
        <v>18</v>
      </c>
      <c r="G6" s="6" t="s">
        <v>18</v>
      </c>
      <c r="H6" s="6" t="s">
        <v>18</v>
      </c>
      <c r="I6" s="6" t="s">
        <v>18</v>
      </c>
    </row>
    <row r="7" spans="1:9" x14ac:dyDescent="0.25">
      <c r="A7" s="65"/>
      <c r="B7" s="6" t="s">
        <v>78</v>
      </c>
      <c r="C7" s="8" t="s">
        <v>97</v>
      </c>
      <c r="D7" s="6" t="s">
        <v>17</v>
      </c>
      <c r="E7" s="6">
        <v>80.849999999999994</v>
      </c>
      <c r="F7" s="41" t="s">
        <v>24</v>
      </c>
      <c r="G7" s="9"/>
      <c r="H7" s="10">
        <f>ROUND(E7*G7,2)</f>
        <v>0</v>
      </c>
      <c r="I7" s="11">
        <v>0.23</v>
      </c>
    </row>
    <row r="8" spans="1:9" ht="30" customHeight="1" x14ac:dyDescent="0.25">
      <c r="A8" s="12" t="s">
        <v>25</v>
      </c>
      <c r="B8" s="58" t="s">
        <v>121</v>
      </c>
      <c r="C8" s="59"/>
      <c r="D8" s="6" t="s">
        <v>17</v>
      </c>
      <c r="E8" s="6">
        <v>30</v>
      </c>
      <c r="F8" s="41" t="s">
        <v>122</v>
      </c>
      <c r="G8" s="13"/>
      <c r="H8" s="10">
        <f>ROUND(E8*G8,2)</f>
        <v>0</v>
      </c>
      <c r="I8" s="11">
        <v>0.23</v>
      </c>
    </row>
    <row r="9" spans="1:9" x14ac:dyDescent="0.25">
      <c r="A9" s="65" t="s">
        <v>27</v>
      </c>
      <c r="B9" s="66" t="s">
        <v>29</v>
      </c>
      <c r="C9" s="67"/>
      <c r="D9" s="6" t="s">
        <v>18</v>
      </c>
      <c r="E9" s="6" t="s">
        <v>18</v>
      </c>
      <c r="F9" s="41" t="s">
        <v>18</v>
      </c>
      <c r="G9" s="14" t="s">
        <v>18</v>
      </c>
      <c r="H9" s="6" t="s">
        <v>18</v>
      </c>
      <c r="I9" s="6" t="s">
        <v>18</v>
      </c>
    </row>
    <row r="10" spans="1:9" x14ac:dyDescent="0.25">
      <c r="A10" s="65"/>
      <c r="B10" s="6" t="s">
        <v>78</v>
      </c>
      <c r="C10" s="8" t="s">
        <v>30</v>
      </c>
      <c r="D10" s="6" t="s">
        <v>31</v>
      </c>
      <c r="E10" s="6">
        <v>1</v>
      </c>
      <c r="F10" s="41" t="s">
        <v>18</v>
      </c>
      <c r="G10" s="14" t="s">
        <v>18</v>
      </c>
      <c r="H10" s="6" t="s">
        <v>18</v>
      </c>
      <c r="I10" s="6" t="s">
        <v>18</v>
      </c>
    </row>
    <row r="11" spans="1:9" x14ac:dyDescent="0.25">
      <c r="A11" s="65"/>
      <c r="B11" s="6" t="s">
        <v>79</v>
      </c>
      <c r="C11" s="8" t="s">
        <v>119</v>
      </c>
      <c r="D11" s="6" t="s">
        <v>31</v>
      </c>
      <c r="E11" s="57">
        <v>30</v>
      </c>
      <c r="F11" s="41" t="s">
        <v>18</v>
      </c>
      <c r="G11" s="14" t="s">
        <v>18</v>
      </c>
      <c r="H11" s="6" t="s">
        <v>18</v>
      </c>
      <c r="I11" s="6" t="s">
        <v>18</v>
      </c>
    </row>
    <row r="12" spans="1:9" ht="38.25" customHeight="1" x14ac:dyDescent="0.25">
      <c r="A12" s="12">
        <v>4</v>
      </c>
      <c r="B12" s="68" t="s">
        <v>123</v>
      </c>
      <c r="C12" s="69"/>
      <c r="D12" s="69"/>
      <c r="E12" s="69"/>
      <c r="F12" s="69"/>
      <c r="G12" s="70"/>
      <c r="H12" s="17">
        <f>SUM(H7:H7:H8)</f>
        <v>0</v>
      </c>
      <c r="I12" s="11">
        <v>0.23</v>
      </c>
    </row>
    <row r="13" spans="1:9" x14ac:dyDescent="0.25">
      <c r="A13" s="3"/>
      <c r="B13" s="3"/>
      <c r="C13" s="3"/>
      <c r="D13" s="3"/>
      <c r="E13" s="3"/>
      <c r="F13" s="3"/>
      <c r="G13" s="3"/>
      <c r="H13" s="3"/>
    </row>
    <row r="14" spans="1:9" ht="81" customHeight="1" x14ac:dyDescent="0.25">
      <c r="A14" s="18" t="s">
        <v>43</v>
      </c>
      <c r="B14" s="62" t="s">
        <v>143</v>
      </c>
      <c r="C14" s="63"/>
      <c r="D14" s="63"/>
      <c r="E14" s="63"/>
      <c r="F14" s="63"/>
      <c r="G14" s="64"/>
      <c r="H14" s="19">
        <f>H12*10</f>
        <v>0</v>
      </c>
      <c r="I14" s="20"/>
    </row>
    <row r="15" spans="1:9" ht="18.75" x14ac:dyDescent="0.25">
      <c r="A15" s="21"/>
      <c r="B15" s="21"/>
      <c r="C15" s="3"/>
      <c r="D15" s="3"/>
      <c r="E15" s="3"/>
      <c r="F15" s="3"/>
      <c r="G15" s="3"/>
      <c r="H15" s="3"/>
    </row>
    <row r="16" spans="1:9" ht="18.75" x14ac:dyDescent="0.25">
      <c r="A16" s="21"/>
      <c r="B16" s="21"/>
      <c r="C16" s="3"/>
      <c r="D16" s="3"/>
      <c r="E16" s="3"/>
      <c r="F16" s="3"/>
      <c r="G16" s="3"/>
      <c r="H16" s="3"/>
    </row>
    <row r="20" spans="7:9" x14ac:dyDescent="0.25">
      <c r="G20" s="91"/>
    </row>
    <row r="22" spans="7:9" x14ac:dyDescent="0.25">
      <c r="I22" s="91"/>
    </row>
  </sheetData>
  <mergeCells count="10">
    <mergeCell ref="B14:G14"/>
    <mergeCell ref="B8:C8"/>
    <mergeCell ref="A1:I1"/>
    <mergeCell ref="B4:C4"/>
    <mergeCell ref="B5:C5"/>
    <mergeCell ref="A6:A7"/>
    <mergeCell ref="B6:C6"/>
    <mergeCell ref="A9:A11"/>
    <mergeCell ref="B9:C9"/>
    <mergeCell ref="B12:G12"/>
  </mergeCells>
  <conditionalFormatting sqref="G7:G8">
    <cfRule type="cellIs" dxfId="6" priority="1" stopIfTrue="1" operator="equal">
      <formula>0</formula>
    </cfRule>
    <cfRule type="cellIs" dxfId="5" priority="2" stopIfTrue="1" operator="equal">
      <formula>0</formula>
    </cfRule>
    <cfRule type="cellIs" dxfId="4" priority="3" stopIfTrue="1" operator="equal">
      <formula>0</formula>
    </cfRule>
  </conditionalFormatting>
  <pageMargins left="0.7" right="0.7" top="0.75" bottom="0.75" header="0.3" footer="0.3"/>
  <pageSetup paperSize="9" scale="78" fitToHeight="0" orientation="landscape" r:id="rId1"/>
  <ignoredErrors>
    <ignoredError sqref="E9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25"/>
  <sheetViews>
    <sheetView workbookViewId="0">
      <selection activeCell="B24" sqref="B24"/>
    </sheetView>
  </sheetViews>
  <sheetFormatPr defaultRowHeight="15" x14ac:dyDescent="0.25"/>
  <cols>
    <col min="1" max="1" width="4.140625" bestFit="1" customWidth="1"/>
    <col min="2" max="2" width="2.5703125" customWidth="1"/>
    <col min="3" max="3" width="42.5703125" customWidth="1"/>
    <col min="4" max="4" width="8.42578125" customWidth="1"/>
    <col min="5" max="5" width="12" customWidth="1"/>
    <col min="6" max="6" width="35" customWidth="1"/>
    <col min="7" max="7" width="23.28515625" bestFit="1" customWidth="1"/>
    <col min="8" max="8" width="22.5703125" bestFit="1" customWidth="1"/>
    <col min="9" max="9" width="16.28515625" bestFit="1" customWidth="1"/>
  </cols>
  <sheetData>
    <row r="1" spans="1:9" ht="25.5" x14ac:dyDescent="0.25">
      <c r="A1" s="75" t="s">
        <v>92</v>
      </c>
      <c r="B1" s="75"/>
      <c r="C1" s="76"/>
      <c r="D1" s="76"/>
      <c r="E1" s="76"/>
      <c r="F1" s="76"/>
      <c r="G1" s="76"/>
      <c r="H1" s="76"/>
      <c r="I1" s="76"/>
    </row>
    <row r="2" spans="1:9" ht="18.75" x14ac:dyDescent="0.3">
      <c r="A2" s="1" t="s">
        <v>0</v>
      </c>
      <c r="B2" s="2" t="s">
        <v>48</v>
      </c>
      <c r="D2" s="3"/>
      <c r="E2" s="3"/>
      <c r="F2" s="3"/>
      <c r="G2" s="3"/>
      <c r="H2" s="3"/>
    </row>
    <row r="3" spans="1:9" x14ac:dyDescent="0.25">
      <c r="A3" s="3"/>
      <c r="B3" s="3"/>
      <c r="C3" s="3"/>
      <c r="D3" s="3"/>
      <c r="E3" s="3"/>
      <c r="F3" s="3"/>
      <c r="G3" s="3"/>
      <c r="H3" s="3"/>
    </row>
    <row r="4" spans="1:9" ht="43.5" x14ac:dyDescent="0.25">
      <c r="A4" s="4" t="s">
        <v>1</v>
      </c>
      <c r="B4" s="77" t="s">
        <v>2</v>
      </c>
      <c r="C4" s="78"/>
      <c r="D4" s="4" t="s">
        <v>3</v>
      </c>
      <c r="E4" s="4" t="s">
        <v>4</v>
      </c>
      <c r="F4" s="4" t="s">
        <v>5</v>
      </c>
      <c r="G4" s="4" t="s">
        <v>84</v>
      </c>
      <c r="H4" s="4" t="s">
        <v>6</v>
      </c>
      <c r="I4" s="4" t="s">
        <v>7</v>
      </c>
    </row>
    <row r="5" spans="1:9" x14ac:dyDescent="0.25">
      <c r="A5" s="5" t="s">
        <v>8</v>
      </c>
      <c r="B5" s="79" t="s">
        <v>9</v>
      </c>
      <c r="C5" s="80"/>
      <c r="D5" s="5" t="s">
        <v>10</v>
      </c>
      <c r="E5" s="5" t="s">
        <v>11</v>
      </c>
      <c r="F5" s="5" t="s">
        <v>12</v>
      </c>
      <c r="G5" s="5" t="s">
        <v>13</v>
      </c>
      <c r="H5" s="5" t="s">
        <v>14</v>
      </c>
      <c r="I5" s="5" t="s">
        <v>15</v>
      </c>
    </row>
    <row r="6" spans="1:9" ht="28.5" customHeight="1" x14ac:dyDescent="0.25">
      <c r="A6" s="65" t="s">
        <v>16</v>
      </c>
      <c r="B6" s="58" t="s">
        <v>61</v>
      </c>
      <c r="C6" s="59"/>
      <c r="D6" s="6" t="s">
        <v>17</v>
      </c>
      <c r="E6" s="7">
        <v>68</v>
      </c>
      <c r="F6" s="6" t="s">
        <v>18</v>
      </c>
      <c r="G6" s="6" t="s">
        <v>18</v>
      </c>
      <c r="H6" s="6" t="s">
        <v>18</v>
      </c>
      <c r="I6" s="6" t="s">
        <v>18</v>
      </c>
    </row>
    <row r="7" spans="1:9" x14ac:dyDescent="0.25">
      <c r="A7" s="65"/>
      <c r="B7" s="6" t="s">
        <v>78</v>
      </c>
      <c r="C7" s="8" t="s">
        <v>97</v>
      </c>
      <c r="D7" s="6" t="s">
        <v>17</v>
      </c>
      <c r="E7" s="7">
        <v>65.8</v>
      </c>
      <c r="F7" s="41" t="s">
        <v>24</v>
      </c>
      <c r="G7" s="9"/>
      <c r="H7" s="10">
        <f>ROUND(E7*G7,2)</f>
        <v>0</v>
      </c>
      <c r="I7" s="11">
        <v>0.23</v>
      </c>
    </row>
    <row r="8" spans="1:9" x14ac:dyDescent="0.25">
      <c r="A8" s="65"/>
      <c r="B8" s="6" t="s">
        <v>79</v>
      </c>
      <c r="C8" s="8" t="s">
        <v>21</v>
      </c>
      <c r="D8" s="6" t="s">
        <v>17</v>
      </c>
      <c r="E8" s="7">
        <v>0</v>
      </c>
      <c r="F8" s="41" t="s">
        <v>24</v>
      </c>
      <c r="G8" s="9"/>
      <c r="H8" s="10">
        <f>ROUND(E8*G8,2)</f>
        <v>0</v>
      </c>
      <c r="I8" s="11">
        <v>0.23</v>
      </c>
    </row>
    <row r="9" spans="1:9" x14ac:dyDescent="0.25">
      <c r="A9" s="65"/>
      <c r="B9" s="6" t="s">
        <v>80</v>
      </c>
      <c r="C9" s="8" t="s">
        <v>22</v>
      </c>
      <c r="D9" s="6" t="s">
        <v>17</v>
      </c>
      <c r="E9" s="7">
        <v>2.2000000000000002</v>
      </c>
      <c r="F9" s="41" t="s">
        <v>24</v>
      </c>
      <c r="G9" s="9"/>
      <c r="H9" s="10">
        <f>ROUND(E9*G9,2)</f>
        <v>0</v>
      </c>
      <c r="I9" s="11">
        <v>0.23</v>
      </c>
    </row>
    <row r="10" spans="1:9" ht="30" customHeight="1" x14ac:dyDescent="0.25">
      <c r="A10" s="82" t="s">
        <v>25</v>
      </c>
      <c r="B10" s="58" t="s">
        <v>57</v>
      </c>
      <c r="C10" s="59"/>
      <c r="D10" s="6" t="s">
        <v>17</v>
      </c>
      <c r="E10" s="7">
        <f>SUM(E11:E11)</f>
        <v>6.19</v>
      </c>
      <c r="F10" s="41" t="s">
        <v>18</v>
      </c>
      <c r="G10" s="13" t="s">
        <v>18</v>
      </c>
      <c r="H10" s="32" t="s">
        <v>18</v>
      </c>
      <c r="I10" s="11" t="s">
        <v>18</v>
      </c>
    </row>
    <row r="11" spans="1:9" x14ac:dyDescent="0.25">
      <c r="A11" s="88"/>
      <c r="B11" s="6" t="s">
        <v>78</v>
      </c>
      <c r="C11" s="8" t="s">
        <v>58</v>
      </c>
      <c r="D11" s="6" t="s">
        <v>17</v>
      </c>
      <c r="E11" s="7">
        <v>6.19</v>
      </c>
      <c r="F11" s="41" t="s">
        <v>122</v>
      </c>
      <c r="G11" s="13"/>
      <c r="H11" s="10">
        <f>ROUND(E11*G11,2)</f>
        <v>0</v>
      </c>
      <c r="I11" s="11">
        <v>0.23</v>
      </c>
    </row>
    <row r="12" spans="1:9" x14ac:dyDescent="0.25">
      <c r="A12" s="65" t="s">
        <v>27</v>
      </c>
      <c r="B12" s="66" t="s">
        <v>29</v>
      </c>
      <c r="C12" s="67"/>
      <c r="D12" s="6" t="s">
        <v>18</v>
      </c>
      <c r="E12" s="6" t="s">
        <v>18</v>
      </c>
      <c r="F12" s="41" t="s">
        <v>18</v>
      </c>
      <c r="G12" s="14" t="s">
        <v>18</v>
      </c>
      <c r="H12" s="6" t="s">
        <v>18</v>
      </c>
      <c r="I12" s="6" t="s">
        <v>18</v>
      </c>
    </row>
    <row r="13" spans="1:9" x14ac:dyDescent="0.25">
      <c r="A13" s="65"/>
      <c r="B13" s="6" t="s">
        <v>78</v>
      </c>
      <c r="C13" s="8" t="s">
        <v>30</v>
      </c>
      <c r="D13" s="6" t="s">
        <v>31</v>
      </c>
      <c r="E13" s="6">
        <v>1</v>
      </c>
      <c r="F13" s="41" t="s">
        <v>18</v>
      </c>
      <c r="G13" s="14" t="s">
        <v>18</v>
      </c>
      <c r="H13" s="6" t="s">
        <v>18</v>
      </c>
      <c r="I13" s="6" t="s">
        <v>18</v>
      </c>
    </row>
    <row r="14" spans="1:9" x14ac:dyDescent="0.25">
      <c r="A14" s="65"/>
      <c r="B14" s="6" t="s">
        <v>79</v>
      </c>
      <c r="C14" s="8" t="s">
        <v>119</v>
      </c>
      <c r="D14" s="6" t="s">
        <v>31</v>
      </c>
      <c r="E14" s="57">
        <v>30</v>
      </c>
      <c r="F14" s="41" t="s">
        <v>18</v>
      </c>
      <c r="G14" s="14" t="s">
        <v>18</v>
      </c>
      <c r="H14" s="6" t="s">
        <v>18</v>
      </c>
      <c r="I14" s="6" t="s">
        <v>18</v>
      </c>
    </row>
    <row r="15" spans="1:9" ht="30" x14ac:dyDescent="0.25">
      <c r="A15" s="65" t="s">
        <v>28</v>
      </c>
      <c r="B15" s="66" t="s">
        <v>33</v>
      </c>
      <c r="C15" s="67"/>
      <c r="D15" s="6" t="s">
        <v>34</v>
      </c>
      <c r="E15" s="6">
        <v>1</v>
      </c>
      <c r="F15" s="41" t="s">
        <v>18</v>
      </c>
      <c r="G15" s="15" t="s">
        <v>35</v>
      </c>
      <c r="H15" s="16" t="s">
        <v>36</v>
      </c>
      <c r="I15" s="16" t="s">
        <v>7</v>
      </c>
    </row>
    <row r="16" spans="1:9" x14ac:dyDescent="0.25">
      <c r="A16" s="65"/>
      <c r="B16" s="6" t="s">
        <v>78</v>
      </c>
      <c r="C16" s="8" t="s">
        <v>37</v>
      </c>
      <c r="D16" s="6" t="s">
        <v>34</v>
      </c>
      <c r="E16" s="6">
        <v>1</v>
      </c>
      <c r="F16" s="41" t="s">
        <v>24</v>
      </c>
      <c r="G16" s="9"/>
      <c r="H16" s="10">
        <f>ROUND(E16*G16,2)</f>
        <v>0</v>
      </c>
      <c r="I16" s="11">
        <v>0.23</v>
      </c>
    </row>
    <row r="17" spans="1:9" x14ac:dyDescent="0.25">
      <c r="A17" s="65"/>
      <c r="B17" s="6" t="s">
        <v>79</v>
      </c>
      <c r="C17" s="8" t="s">
        <v>38</v>
      </c>
      <c r="D17" s="6" t="s">
        <v>34</v>
      </c>
      <c r="E17" s="6">
        <v>2</v>
      </c>
      <c r="F17" s="41" t="s">
        <v>24</v>
      </c>
      <c r="G17" s="9"/>
      <c r="H17" s="10">
        <f>ROUND(E17*G17,2)</f>
        <v>0</v>
      </c>
      <c r="I17" s="11">
        <v>0.23</v>
      </c>
    </row>
    <row r="18" spans="1:9" x14ac:dyDescent="0.25">
      <c r="A18" s="65"/>
      <c r="B18" s="6" t="s">
        <v>80</v>
      </c>
      <c r="C18" s="8" t="s">
        <v>39</v>
      </c>
      <c r="D18" s="6" t="s">
        <v>34</v>
      </c>
      <c r="E18" s="6">
        <v>1</v>
      </c>
      <c r="F18" s="41" t="s">
        <v>24</v>
      </c>
      <c r="G18" s="9"/>
      <c r="H18" s="10">
        <f>ROUND(E18*G18,2)</f>
        <v>0</v>
      </c>
      <c r="I18" s="11">
        <v>0.23</v>
      </c>
    </row>
    <row r="19" spans="1:9" x14ac:dyDescent="0.25">
      <c r="A19" s="65"/>
      <c r="B19" s="6" t="s">
        <v>81</v>
      </c>
      <c r="C19" s="8" t="s">
        <v>40</v>
      </c>
      <c r="D19" s="6" t="s">
        <v>34</v>
      </c>
      <c r="E19" s="6">
        <v>1</v>
      </c>
      <c r="F19" s="41" t="s">
        <v>24</v>
      </c>
      <c r="G19" s="9"/>
      <c r="H19" s="10">
        <f>ROUND(E19*G19,2)</f>
        <v>0</v>
      </c>
      <c r="I19" s="11">
        <v>0.23</v>
      </c>
    </row>
    <row r="20" spans="1:9" x14ac:dyDescent="0.25">
      <c r="A20" s="65"/>
      <c r="B20" s="6" t="s">
        <v>82</v>
      </c>
      <c r="C20" s="8" t="s">
        <v>41</v>
      </c>
      <c r="D20" s="6" t="s">
        <v>34</v>
      </c>
      <c r="E20" s="6">
        <v>1</v>
      </c>
      <c r="F20" s="41" t="s">
        <v>24</v>
      </c>
      <c r="G20" s="9"/>
      <c r="H20" s="10">
        <f>ROUND(E20*G20,2)</f>
        <v>0</v>
      </c>
      <c r="I20" s="11">
        <v>0.23</v>
      </c>
    </row>
    <row r="21" spans="1:9" ht="36" customHeight="1" x14ac:dyDescent="0.25">
      <c r="A21" s="12" t="s">
        <v>32</v>
      </c>
      <c r="B21" s="68" t="s">
        <v>62</v>
      </c>
      <c r="C21" s="69"/>
      <c r="D21" s="69"/>
      <c r="E21" s="69"/>
      <c r="F21" s="69"/>
      <c r="G21" s="70"/>
      <c r="H21" s="17">
        <f>SUM(H7:H9:H11:H11,H16:H20)</f>
        <v>0</v>
      </c>
      <c r="I21" s="11">
        <v>0.23</v>
      </c>
    </row>
    <row r="22" spans="1:9" x14ac:dyDescent="0.25">
      <c r="A22" s="3"/>
      <c r="B22" s="3"/>
      <c r="C22" s="3"/>
      <c r="D22" s="3"/>
      <c r="E22" s="3"/>
      <c r="F22" s="3"/>
      <c r="G22" s="3"/>
      <c r="H22" s="3"/>
    </row>
    <row r="23" spans="1:9" ht="87.75" customHeight="1" x14ac:dyDescent="0.25">
      <c r="A23" s="18" t="s">
        <v>43</v>
      </c>
      <c r="B23" s="62" t="s">
        <v>142</v>
      </c>
      <c r="C23" s="63"/>
      <c r="D23" s="63"/>
      <c r="E23" s="63"/>
      <c r="F23" s="63"/>
      <c r="G23" s="64"/>
      <c r="H23" s="19">
        <f>H21*10</f>
        <v>0</v>
      </c>
      <c r="I23" s="20"/>
    </row>
    <row r="24" spans="1:9" ht="18.75" x14ac:dyDescent="0.25">
      <c r="A24" s="21"/>
      <c r="B24" s="21"/>
      <c r="C24" s="3"/>
      <c r="D24" s="3"/>
      <c r="E24" s="3"/>
      <c r="F24" s="3"/>
      <c r="G24" s="3"/>
      <c r="H24" s="3"/>
    </row>
    <row r="25" spans="1:9" ht="18.75" x14ac:dyDescent="0.25">
      <c r="A25" s="21"/>
      <c r="B25" s="21"/>
      <c r="C25" s="3"/>
      <c r="D25" s="3"/>
      <c r="E25" s="3"/>
      <c r="F25" s="3"/>
      <c r="G25" s="3"/>
      <c r="H25" s="3"/>
    </row>
  </sheetData>
  <mergeCells count="13">
    <mergeCell ref="B23:G23"/>
    <mergeCell ref="A10:A11"/>
    <mergeCell ref="B10:C10"/>
    <mergeCell ref="A1:I1"/>
    <mergeCell ref="B4:C4"/>
    <mergeCell ref="B5:C5"/>
    <mergeCell ref="A6:A9"/>
    <mergeCell ref="B6:C6"/>
    <mergeCell ref="A12:A14"/>
    <mergeCell ref="B12:C12"/>
    <mergeCell ref="A15:A20"/>
    <mergeCell ref="B15:C15"/>
    <mergeCell ref="B21:G21"/>
  </mergeCells>
  <conditionalFormatting sqref="G7:G11 G16:G20">
    <cfRule type="cellIs" dxfId="3" priority="1" stopIfTrue="1" operator="equal">
      <formula>0</formula>
    </cfRule>
    <cfRule type="cellIs" dxfId="2" priority="2" stopIfTrue="1" operator="equal">
      <formula>0</formula>
    </cfRule>
  </conditionalFormatting>
  <conditionalFormatting sqref="G7:G11">
    <cfRule type="cellIs" dxfId="1" priority="3" stopIfTrue="1" operator="equal">
      <formula>0</formula>
    </cfRule>
  </conditionalFormatting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suma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2026-01-27T09:02:49Z</dcterms:modified>
</cp:coreProperties>
</file>