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OK 2025\ZP-6 JASIENICA RFRD\na stronę\"/>
    </mc:Choice>
  </mc:AlternateContent>
  <xr:revisionPtr revIDLastSave="0" documentId="13_ncr:1_{BD399983-40DB-45C4-9603-5FEE5DADF14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rzedmiar " sheetId="6" r:id="rId1"/>
    <sheet name="kosztorys_ofertowy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5" i="7" l="1"/>
  <c r="E36" i="7"/>
  <c r="E33" i="7"/>
  <c r="E28" i="7"/>
  <c r="E19" i="7"/>
  <c r="E17" i="7"/>
  <c r="E16" i="7"/>
  <c r="E15" i="7"/>
  <c r="E12" i="7"/>
  <c r="E10" i="7"/>
  <c r="E70" i="6"/>
  <c r="E34" i="6"/>
  <c r="E26" i="6"/>
  <c r="E16" i="6"/>
  <c r="E15" i="6"/>
  <c r="E14" i="6"/>
  <c r="E12" i="6"/>
  <c r="E10" i="6"/>
  <c r="E31" i="6" l="1"/>
</calcChain>
</file>

<file path=xl/sharedStrings.xml><?xml version="1.0" encoding="utf-8"?>
<sst xmlns="http://schemas.openxmlformats.org/spreadsheetml/2006/main" count="582" uniqueCount="214">
  <si>
    <t>m3</t>
  </si>
  <si>
    <t>WARSTWY KONSTRUKCYJNE JEZDNI</t>
  </si>
  <si>
    <t>3.1</t>
  </si>
  <si>
    <t>m2</t>
  </si>
  <si>
    <t>3.2</t>
  </si>
  <si>
    <t>KNR AT 03 0202 -02</t>
  </si>
  <si>
    <t>Skropienie nawierzchni bitumicznej emulsją asfaltową</t>
  </si>
  <si>
    <t>3.3</t>
  </si>
  <si>
    <t>3.4</t>
  </si>
  <si>
    <t>KNR AT 03 0202-02</t>
  </si>
  <si>
    <t>3.5</t>
  </si>
  <si>
    <t>3.6</t>
  </si>
  <si>
    <t>KNR AT -03 0202-01</t>
  </si>
  <si>
    <t>Skropienie emulsją asfaltową warstwy podbudowy z kruszywa</t>
  </si>
  <si>
    <t>3.7</t>
  </si>
  <si>
    <t>KNNR 6 0113-0200</t>
  </si>
  <si>
    <t>KNNR 6 0113-0500</t>
  </si>
  <si>
    <t>4.1</t>
  </si>
  <si>
    <t>4.2</t>
  </si>
  <si>
    <t>4.3</t>
  </si>
  <si>
    <t>Górna warstwa podbudowy z kruszywa łamanego,grubość warstwy po zagęszczeniu 20 cm</t>
  </si>
  <si>
    <t>4.4</t>
  </si>
  <si>
    <t>KNNR 6 0403-0300</t>
  </si>
  <si>
    <t>Krawężniki betonowe o wymiarach 20x30 cm,wraz z wykonaniem ław betonowych,na podsypce cementowo-piaskowej</t>
  </si>
  <si>
    <t>m</t>
  </si>
  <si>
    <t>4.5</t>
  </si>
  <si>
    <t>KNNR 6 0404-0500</t>
  </si>
  <si>
    <t>Obrzeża betonowe o wymiarach 30x8 cm,na podsypce cementowo-piaskowej spoiny wypełniane zaprawą cementową wraz z wykonaniem ławy betonowej</t>
  </si>
  <si>
    <t>ODWODNIENIE</t>
  </si>
  <si>
    <t>5.1</t>
  </si>
  <si>
    <t>szt.</t>
  </si>
  <si>
    <t>5.3</t>
  </si>
  <si>
    <t>5.4</t>
  </si>
  <si>
    <t>5.5</t>
  </si>
  <si>
    <t>KNR 2-11 0406-0200</t>
  </si>
  <si>
    <t>7.1</t>
  </si>
  <si>
    <t>KNNR 6 0705-0700</t>
  </si>
  <si>
    <t>Oznakowanie poziome cienkowarstwowe</t>
  </si>
  <si>
    <t>KNNR 6 0702-0101</t>
  </si>
  <si>
    <t>Pionowe znaki drogowe,słupki z rur stalowych.</t>
  </si>
  <si>
    <t>ROBOTY WYKOŃCZENIOWE</t>
  </si>
  <si>
    <t>KNNR 1 0507-0200</t>
  </si>
  <si>
    <t>Wartość kosztorysu:</t>
  </si>
  <si>
    <t>Podatek VAT (VAT) = 23%WK</t>
  </si>
  <si>
    <t>Wartość końcowa kosztorysu:</t>
  </si>
  <si>
    <t>Lp.</t>
  </si>
  <si>
    <t>Kod</t>
  </si>
  <si>
    <t>Opis</t>
  </si>
  <si>
    <t>Jm</t>
  </si>
  <si>
    <t>Ilość robót</t>
  </si>
  <si>
    <t>Cena jedn. roboty [PLN]</t>
  </si>
  <si>
    <t>Wartość [PLN]</t>
  </si>
  <si>
    <t>1.1</t>
  </si>
  <si>
    <t>1.2</t>
  </si>
  <si>
    <t>1.3</t>
  </si>
  <si>
    <t>1.5</t>
  </si>
  <si>
    <t>ROBOTY ZIEMNE</t>
  </si>
  <si>
    <t>2.1</t>
  </si>
  <si>
    <t>2.3</t>
  </si>
  <si>
    <t>ROBOTY ZIEMNE ŁĄCZNIE:</t>
  </si>
  <si>
    <t>ODWODNIENIE ŁĄCZNIE:</t>
  </si>
  <si>
    <t>Nawierzchnie z mieszanek mineralno-asfaltowych ,warstwa ścieralna z AC11S, grub.warstwy po zagęszczeniu 4 cm. Transport mieszanki samochodem samowyład.do 5 t</t>
  </si>
  <si>
    <t>Nawierzchnie z mieszanek mineralno-asfaltowych z AC 11W, warstwa wiążąca, grubość warstwy po zagęszczeniu 5 cm.</t>
  </si>
  <si>
    <t>Warstwa podbudowy z kruszywa łamanego 0/31,5 mm, grubość warstwy po zagęszczeniu 20 cm</t>
  </si>
  <si>
    <t>ROBOTY WYKOŃCZENIOWE ŁĄCZNIE</t>
  </si>
  <si>
    <t>Kalkulacja własna</t>
  </si>
  <si>
    <t>kpl</t>
  </si>
  <si>
    <t>Czasowa organizacja ruchu (wdrożenie, utrzymanie, likwidacja)</t>
  </si>
  <si>
    <t>CZASOWA I STAŁA ORGANIZACJA, URZĄDZENIA BRD</t>
  </si>
  <si>
    <t>CZASOWA I STAŁA ORGANIZACJA, URZĄDZENIA BRD ŁĄCZNIE</t>
  </si>
  <si>
    <t>Warstwa mrozoochronna z mieszanki niezwiązanej o CBR &gt; 35%. Grubość warstwy po zagęszczeniu 28 cm</t>
  </si>
  <si>
    <t>Skropienie emulsją asfaltową podwójne pobocza z kruszywa</t>
  </si>
  <si>
    <t>4.6</t>
  </si>
  <si>
    <t>3.10</t>
  </si>
  <si>
    <t>5.2</t>
  </si>
  <si>
    <t>6.1</t>
  </si>
  <si>
    <t>6.2</t>
  </si>
  <si>
    <t>6.3</t>
  </si>
  <si>
    <t>6.4</t>
  </si>
  <si>
    <t>6.5</t>
  </si>
  <si>
    <t>6.7</t>
  </si>
  <si>
    <t>Tablice znaków pionowych zgodnie z projektem SOR</t>
  </si>
  <si>
    <t>Przeniesienie istniejących znaków - demontaż znaków wraz z konstrukcją i montaż w nowym miejscu (tablice znaków i konstrukcje/słupki z odzysku)</t>
  </si>
  <si>
    <t>Likwidacja oznakowania poziomego</t>
  </si>
  <si>
    <t>KNNR 1/111/2</t>
  </si>
  <si>
    <t>Roboty pomiarowe przy liniowych robotach ziemnych, trasa dróg w terenie pagórkowatym lub górskim</t>
  </si>
  <si>
    <t>km</t>
  </si>
  <si>
    <t>KNR AT 3/102/2</t>
  </si>
  <si>
    <t>ROBOTY ROZBIÓRKOWE i PRZYGOTOWAWCZE</t>
  </si>
  <si>
    <t>KNR 231 0816-0100 Kalkulacja własna</t>
  </si>
  <si>
    <t>Frezowanie nawierzchni bitumicznej grubości do 10 cm</t>
  </si>
  <si>
    <t>KNNR 1/113/1</t>
  </si>
  <si>
    <t>Usunięcie warstwy ziemi urodzajnej (humusu) za pomocą spycharek, grubość warstwy do 15 cm</t>
  </si>
  <si>
    <t>KNNR 1/202/8(1) Kalkulacja własna</t>
  </si>
  <si>
    <t>2.2</t>
  </si>
  <si>
    <t>KNNR 1/202/4 Kalkulacja własna</t>
  </si>
  <si>
    <t>Przebudowa rowów z wyprofilowaniem dna i skarp</t>
  </si>
  <si>
    <t>Roboty ziemne wykonywane koparkami podsiębiernymi o poj.łyżki 0,60 m3 z transportem urobku na odległość według
wskazania Wykonawcy; formowanie skarp za chodnikiem</t>
  </si>
  <si>
    <t>2.4</t>
  </si>
  <si>
    <t>2.5</t>
  </si>
  <si>
    <t>KNNR 6 0309-0200</t>
  </si>
  <si>
    <t xml:space="preserve">KNNR 6 0308-0303 </t>
  </si>
  <si>
    <t>Górna warstwa z kruszywa łamanego, grubość warstwy po zagęszczeniu 15 cm - POBOCZA</t>
  </si>
  <si>
    <t>KNNR 6 0103-0301</t>
  </si>
  <si>
    <t>Profilowanie i zagęszczanie podłoża pod warstwy konstrukcyjne nawierzchni</t>
  </si>
  <si>
    <t>KNR 231/110/1 
KNR 231/110/2 Kalkulacja własna</t>
  </si>
  <si>
    <t>KNR 231/1004/6</t>
  </si>
  <si>
    <t>Mechaniczne czyszczenie nawierzchni drogowej</t>
  </si>
  <si>
    <t>WARSTWY KONSTRUKCYJNE JEZDNI ŁĄCZNIE:</t>
  </si>
  <si>
    <t>3.12</t>
  </si>
  <si>
    <t>3.13</t>
  </si>
  <si>
    <t>1.4</t>
  </si>
  <si>
    <t>Chodniki z kostki brukowej betonowej grubości 6 cm,,kostka szara, układane na podsypce cementowo-piaskowej spoiny wypełniane piaskiem, nawierzchnia chodnika i spoczników na przystankach</t>
  </si>
  <si>
    <t>CHODNIK I ZJAZDY</t>
  </si>
  <si>
    <t>KNR 231/605/4 
analogia</t>
  </si>
  <si>
    <t>4.7</t>
  </si>
  <si>
    <t>4.9</t>
  </si>
  <si>
    <t>KNNR 4/1413/1 Kalkulacja własna</t>
  </si>
  <si>
    <t>KNNR 4 1308-0600</t>
  </si>
  <si>
    <t>5.6</t>
  </si>
  <si>
    <t>5.7</t>
  </si>
  <si>
    <t>5.8</t>
  </si>
  <si>
    <t>Dostawa i montaż barier H1W4A wraz z utwardzeniem podłoża pod bariery</t>
  </si>
  <si>
    <t>5.9</t>
  </si>
  <si>
    <t>5.10</t>
  </si>
  <si>
    <t>KNR 10/407/1(1) Kalkulacja własna</t>
  </si>
  <si>
    <t>ROBOTY ROZBIÓRKOWE i PRZYGOTOWAWCZE ŁĄCZNIE</t>
  </si>
  <si>
    <t>KNR 2-31 0701-0400 Kalkulacja własna</t>
  </si>
  <si>
    <t>Montaż balustrad U12a z poprzeczką wraz z umocnieniem podłoża pod balustrady</t>
  </si>
  <si>
    <t>CHODNIK I ZJAZDY ŁĄCZNIE:</t>
  </si>
  <si>
    <t>3.14</t>
  </si>
  <si>
    <t>Wyrównanie istniejącej podbudowy mieszanką mineralno-bitumiczną, mieszanka mineralno-asfaltowa, mechanicznie - śred. 100 kg/m2</t>
  </si>
  <si>
    <t>t</t>
  </si>
  <si>
    <t>KNR 231/108/2 Kalkulacja własna</t>
  </si>
  <si>
    <t>Humusowanie skarp z obsianiem 
(skarpy i rowy w granicach pasa drogowego)</t>
  </si>
  <si>
    <t>Roboty ziemne wykonywane koparkami podsiębiernymi, z transportem urobku samochodami samowyładowczymi, koparka 0,25 m3, kategoria gruntu III; urobek częściowo na nasyp ( wykopy na zjazdach o nawierzchni z kruszywa i pod utwardzenie poboczy)</t>
  </si>
  <si>
    <t>KNNR 6/202/8 Kalkulacja własna</t>
  </si>
  <si>
    <t>Kanały z rur PP SN8 o średnicy zewnętrznej 400 mm,</t>
  </si>
  <si>
    <t>Wykonanie przykanalików z rur PP SN8 o DN 250mm</t>
  </si>
  <si>
    <t>Wykonanie przykanalików z rur PP SN8 o DN 200mm</t>
  </si>
  <si>
    <t>KNNR 4 1308-0300 analogia</t>
  </si>
  <si>
    <t>KNNR 4 1308-0400 analogia</t>
  </si>
  <si>
    <t>Kanały z rur PP SN8 o DN 300 mm,</t>
  </si>
  <si>
    <t>Wykonanie odcinka korytek kolejowych - komplet prac (roboty ziemne, zakup, dostawa i montaż materiałów, wraz z podbudową i próbami)</t>
  </si>
  <si>
    <t>5.11</t>
  </si>
  <si>
    <t>4.10</t>
  </si>
  <si>
    <t>1.6</t>
  </si>
  <si>
    <t>Kalkulacja indywidualna</t>
  </si>
  <si>
    <t>Rozebranie przepustów rurowych. Rury betonowe o średnicy do 60 wraz z murkami czołowymi i wywozem.</t>
  </si>
  <si>
    <t>KNR 231/605/4 Kalkulacja własna</t>
  </si>
  <si>
    <t xml:space="preserve">KNNR 6/1302/2 </t>
  </si>
  <si>
    <t>Dostawa i wbudowanie odwodnienia liniowego szer. 50 cm, korytko z rusztem żeliwnym klasy D400 i dodatkowym wyposażeniem</t>
  </si>
  <si>
    <t>Przepusty rurowe pod zjazdami - rura Ø 500 wraz z ławą fundamentową i przygotowaniem podłoża i zasypaniem pod warstwy konstrukcyjne nawierzchni</t>
  </si>
  <si>
    <t>KNR 231/406/2</t>
  </si>
  <si>
    <t>Cięcie nawierzchni piłą, na głęb. 6-10 cm</t>
  </si>
  <si>
    <t>KNNR 6/502/2(1)</t>
  </si>
  <si>
    <t>KNNR 6/502/3(2)</t>
  </si>
  <si>
    <t>Studzienki ściekowe uliczne betonowe z gotowych elementów o średnicy 500 mm z osadnikiem, poz. Scalona z wykonaniem wykopu, odwozem urobku, z zasypaniem i zagęszczeniem, podłoże z betonu</t>
  </si>
  <si>
    <t>KNR 218/625/3 analogia</t>
  </si>
  <si>
    <t>1.7</t>
  </si>
  <si>
    <t>6.6</t>
  </si>
  <si>
    <t>1.8</t>
  </si>
  <si>
    <t>Przepusty rurowe pod zjazdami - rura Ø 400 wraz z ławą fundamentową i przygotowaniem podłoża i zasypaniem pod warstwy konstrukcyjne nawierzchni</t>
  </si>
  <si>
    <t>Chodniki z kostki brukowej betonowej grubości 8 cm,kolorowej - czerwona,układane na podsypce cementowo- piaskowej spoiny wypełniane piaskiem - nawierzchnia na zjazdach</t>
  </si>
  <si>
    <t>Górna warstwa podbudowy z kruszywa łamanego,grubość warstwy po zagęszczeniu 25 cm</t>
  </si>
  <si>
    <t xml:space="preserve">Ścinanie drzew piłą mechaniczną o  średnicach od 20 cm  do 60 cm wraz  z karczowaniem pni , wywozem karpiny i uporządkowaniem terenu po wycince </t>
  </si>
  <si>
    <t xml:space="preserve">Mechaniczne karczowanie zagajników - zagajniki średnie od 31-60% powierzchni </t>
  </si>
  <si>
    <t>ha</t>
  </si>
  <si>
    <t>Nawierzchnie z mieszanek mineralno-asfaltowych ,warstwa ścieralna z AC11S, grub.warstwy po zagęszczeniu 5 cm.  (nawierzchnia na zjazdach)</t>
  </si>
  <si>
    <t xml:space="preserve">Warstwa podbudowy z kruszywa łamanego grubość warstwy po zagęszczeniu 15 cm stabilizowane mechanicznie </t>
  </si>
  <si>
    <t>Studnie rewizyjne z kręgów o średnicy 1,0 m o głębokości 3m, wraz ze wszelkimi robotami towarzyszącymi.</t>
  </si>
  <si>
    <t>1.9</t>
  </si>
  <si>
    <t>Nawierzchnie z mieszanek mineralno-asfaltowych ,warstwa podbudowy AC16P, grubość warstwy po zagęszczeniu 7 cm. Transport mieszanki samochodem samowyład.do 5 t( poszerzenia)</t>
  </si>
  <si>
    <t xml:space="preserve">Wykonanie studni wpadowej żelbetowej, wym. 2,0x1,5, beton C20/25, studnia z kratą ze stali zbrojeniowej </t>
  </si>
  <si>
    <t>Narzut z kamienia łamanego o masie do 500 kg na skarpach  wykonany z lądu - umocnienie skarpy od strony rzeki  160x 2x  0,7</t>
  </si>
  <si>
    <t xml:space="preserve">Spoinowanie brku kamiennego o grub. 25 cm </t>
  </si>
  <si>
    <t xml:space="preserve">Obudowy  WLOTÓW I WYLOTÓW kolektorów - analogia  ŚCIANKA CZOŁOWA dla przepustu ramowego 1mx1m z betonu wylewana na mokro </t>
  </si>
  <si>
    <t xml:space="preserve">Nawierzchnia betonowa - warstwa górna o grubości 10 cm - analogia nawierzchnia betonowa zbrojona siatką zbrojeniową z prętów  fi 6 mm na elementach skrzynkowych ) </t>
  </si>
  <si>
    <t>Nawierzchnie z kostki brukowej betonowej, grubość 8cm, na podsypce cementowo-piaskowej, kostka specjalna z wypustkami, pasy transmisyjne na przejściach)</t>
  </si>
  <si>
    <t>Roboty ziemne wykonywane koparkami podsiębiernymi o poj.łyżki 0,60 m3 z transportem urobku na odległość według
wskazania Wykonawcy; - pozysk i dostarczenie na nasyp pod chodnik i pod koryto kolejowe</t>
  </si>
  <si>
    <t>Wykonanie bruku z kamienia naturalnego , średniego na koronach bdowlio powierzchniach płaskich i sferycznych . Grbość bruk 25 cm na podbudowie betonowej C16/20-umocnienie skarp</t>
  </si>
  <si>
    <t>KNNR 6 0113-0200- analogia</t>
  </si>
  <si>
    <t xml:space="preserve">KNR 231/605/4 
kalk. Własna </t>
  </si>
  <si>
    <t xml:space="preserve">Wykonanie studni na wylocie z przepustu pod drogą - żelbetowej, wym. 2,0x 1,5 beton C20/25, studnia  z włazem </t>
  </si>
  <si>
    <t xml:space="preserve">kal. Własna </t>
  </si>
  <si>
    <t>Rozebranie nawierzchni i konstrukcji zjazdów wraz z wywozem gruzu, zjazdy tłuczniowe,  z wykorzystaniem na terenie placu budowy</t>
  </si>
  <si>
    <t>Rozebranie podbudowy z kruszywa pod jezdnią  (poszerzenia) z wykorzystaniem materiału na placu budowy</t>
  </si>
  <si>
    <t xml:space="preserve">Wykonanie przepustu pod drogą i zjazdów z PRZEPUSTÓW  SKRZYNKOWYCH ZAMKNIĘTYCH o wym. 1x1x1m poz. Scalona rob.ziemne, ława z kruszywa łamanego wbudowanie elementów </t>
  </si>
  <si>
    <t xml:space="preserve">Wykonanie ubezpieczenia płytami ażurowymi typu "Krata", 90x60x10·cm,- SKARPY NAD KORYTKIEM </t>
  </si>
  <si>
    <t>Ścianki czołowe przepustów fi 400 wraz z ławą fundamentową i przygotowaniem podłoża ( dopuszcza się gotowe elementy)</t>
  </si>
  <si>
    <t>Ścianki czołowe przepustów fi 500 wraz z ławą fundamentową i przygotowaniem podłoża ( dopuszcza się gotowe elementy)</t>
  </si>
  <si>
    <t xml:space="preserve">Nawierzchnia z kruszywa łamanego na zjazdach grubości 30 cm poza chodnikiem </t>
  </si>
  <si>
    <t>KNR231/511/3(1)</t>
  </si>
  <si>
    <t>KNR201/0103/05</t>
  </si>
  <si>
    <t>KNNR1 /0102/2</t>
  </si>
  <si>
    <t>Wykonanie odcinka korytek kolejowych - komplet prac (roboty ziemne, zakup, dostawa i montaż materiałów, wraz z podbudową- analogia umocnienie  dna i skarp rowu PREFABRYKATAMI ŻELBETOWYMI TYP "U" o wymiarach 1x1x1m poz. Scalona</t>
  </si>
  <si>
    <t>KOSZTORYS OFERTOWY</t>
  </si>
  <si>
    <t>tablica informacyjna o wym. 120 cm x180 cm -treść udostępni Zamawiający</t>
  </si>
  <si>
    <t>3.8</t>
  </si>
  <si>
    <t>3.9</t>
  </si>
  <si>
    <t>3.11</t>
  </si>
  <si>
    <t>3.15</t>
  </si>
  <si>
    <t>4.8</t>
  </si>
  <si>
    <t>4.11</t>
  </si>
  <si>
    <t>4.12</t>
  </si>
  <si>
    <t>4.13</t>
  </si>
  <si>
    <t>5.12</t>
  </si>
  <si>
    <t>5.13</t>
  </si>
  <si>
    <t>5.14</t>
  </si>
  <si>
    <t>5.15</t>
  </si>
  <si>
    <t>5.16</t>
  </si>
  <si>
    <t>5.17</t>
  </si>
  <si>
    <t>6.8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</si>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</sst>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Czcionka tekstu podstawowego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2" borderId="0">
      <alignment horizontal="right" vertical="top"/>
    </xf>
    <xf numFmtId="0" fontId="3" fillId="2" borderId="0">
      <alignment horizontal="left" vertical="top"/>
    </xf>
    <xf numFmtId="0" fontId="5" fillId="0" borderId="0">
      <alignment horizontal="center" vertical="top"/>
    </xf>
    <xf numFmtId="0" fontId="6" fillId="0" borderId="0"/>
    <xf numFmtId="0" fontId="3" fillId="0" borderId="0">
      <alignment horizontal="left" vertical="top"/>
    </xf>
    <xf numFmtId="0" fontId="7" fillId="0" borderId="0">
      <alignment horizontal="left" vertical="top"/>
    </xf>
    <xf numFmtId="0" fontId="3" fillId="0" borderId="0">
      <alignment horizontal="right" vertical="top"/>
    </xf>
    <xf numFmtId="0" fontId="7" fillId="2" borderId="0">
      <alignment horizontal="left" vertical="top"/>
    </xf>
    <xf numFmtId="0" fontId="7" fillId="2" borderId="0">
      <alignment horizontal="right" vertical="top"/>
    </xf>
    <xf numFmtId="0" fontId="3" fillId="0" borderId="0">
      <alignment horizontal="center" vertical="top"/>
    </xf>
    <xf numFmtId="0" fontId="7" fillId="0" borderId="0">
      <alignment horizontal="center" vertical="center"/>
    </xf>
    <xf numFmtId="0" fontId="3" fillId="0" borderId="0">
      <alignment horizontal="center" vertical="center"/>
    </xf>
    <xf numFmtId="0" fontId="3" fillId="0" borderId="0">
      <alignment horizontal="right" vertical="top"/>
    </xf>
    <xf numFmtId="0" fontId="3" fillId="0" borderId="0">
      <alignment horizontal="left" vertical="top"/>
    </xf>
    <xf numFmtId="0" fontId="3" fillId="0" borderId="0">
      <alignment horizontal="center" vertical="top"/>
    </xf>
    <xf numFmtId="0" fontId="9" fillId="0" borderId="0">
      <alignment horizontal="left" vertical="top"/>
    </xf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3" fontId="12" fillId="0" borderId="1" xfId="1" applyFont="1" applyFill="1" applyBorder="1" applyAlignment="1">
      <alignment horizontal="right" vertical="center" wrapText="1" indent="1"/>
    </xf>
    <xf numFmtId="43" fontId="12" fillId="0" borderId="1" xfId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horizontal="center" vertical="center" wrapText="1"/>
    </xf>
    <xf numFmtId="43" fontId="15" fillId="4" borderId="1" xfId="1" applyFont="1" applyFill="1" applyBorder="1" applyAlignment="1">
      <alignment horizontal="right" vertical="center" wrapText="1" indent="1"/>
    </xf>
    <xf numFmtId="43" fontId="15" fillId="4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3" fontId="14" fillId="0" borderId="1" xfId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43" fontId="14" fillId="4" borderId="1" xfId="1" applyFont="1" applyFill="1" applyBorder="1" applyAlignment="1">
      <alignment horizontal="right" vertical="center" wrapText="1" indent="1"/>
    </xf>
    <xf numFmtId="43" fontId="14" fillId="4" borderId="1" xfId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3" fontId="13" fillId="3" borderId="1" xfId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left" vertical="center" wrapText="1" indent="1"/>
    </xf>
    <xf numFmtId="43" fontId="8" fillId="0" borderId="1" xfId="1" applyFont="1" applyFill="1" applyBorder="1" applyAlignment="1">
      <alignment horizontal="right" vertical="center" wrapText="1" indent="1"/>
    </xf>
    <xf numFmtId="43" fontId="16" fillId="3" borderId="1" xfId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3" fontId="10" fillId="4" borderId="1" xfId="1" applyFont="1" applyFill="1" applyBorder="1" applyAlignment="1">
      <alignment horizontal="right" vertical="center" wrapText="1" indent="1"/>
    </xf>
    <xf numFmtId="43" fontId="10" fillId="4" borderId="1" xfId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  <xf numFmtId="43" fontId="12" fillId="0" borderId="1" xfId="1" applyFont="1" applyBorder="1" applyAlignment="1">
      <alignment horizontal="left" vertical="center" wrapText="1" indent="1"/>
    </xf>
    <xf numFmtId="0" fontId="8" fillId="0" borderId="1" xfId="0" quotePrefix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3" fontId="8" fillId="0" borderId="1" xfId="2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3" fontId="8" fillId="0" borderId="1" xfId="1" applyFont="1" applyFill="1" applyBorder="1" applyAlignment="1">
      <alignment horizontal="center" vertical="center"/>
    </xf>
    <xf numFmtId="44" fontId="16" fillId="3" borderId="1" xfId="2" applyFont="1" applyFill="1" applyBorder="1" applyAlignment="1">
      <alignment horizontal="center" vertical="center" wrapText="1"/>
    </xf>
    <xf numFmtId="43" fontId="12" fillId="0" borderId="1" xfId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43" fontId="12" fillId="0" borderId="5" xfId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right" vertical="center" wrapText="1" indent="2"/>
    </xf>
    <xf numFmtId="0" fontId="13" fillId="3" borderId="3" xfId="0" applyFont="1" applyFill="1" applyBorder="1" applyAlignment="1">
      <alignment horizontal="right" vertical="center" wrapText="1" indent="2"/>
    </xf>
    <xf numFmtId="0" fontId="13" fillId="3" borderId="4" xfId="0" applyFont="1" applyFill="1" applyBorder="1" applyAlignment="1">
      <alignment horizontal="right" vertical="center" wrapText="1" indent="2"/>
    </xf>
    <xf numFmtId="0" fontId="13" fillId="3" borderId="1" xfId="0" applyFont="1" applyFill="1" applyBorder="1" applyAlignment="1">
      <alignment horizontal="right" vertical="center" wrapText="1" indent="2"/>
    </xf>
    <xf numFmtId="0" fontId="4" fillId="3" borderId="2" xfId="0" applyFont="1" applyFill="1" applyBorder="1" applyAlignment="1">
      <alignment horizontal="right" vertical="center" wrapText="1" indent="2"/>
    </xf>
    <xf numFmtId="0" fontId="4" fillId="3" borderId="3" xfId="0" applyFont="1" applyFill="1" applyBorder="1" applyAlignment="1">
      <alignment horizontal="right" vertical="center" wrapText="1" indent="2"/>
    </xf>
    <xf numFmtId="0" fontId="4" fillId="3" borderId="4" xfId="0" applyFont="1" applyFill="1" applyBorder="1" applyAlignment="1">
      <alignment horizontal="right" vertical="center" wrapText="1" indent="2"/>
    </xf>
    <xf numFmtId="0" fontId="16" fillId="3" borderId="1" xfId="0" applyFont="1" applyFill="1" applyBorder="1" applyAlignment="1">
      <alignment horizontal="right" vertical="center" wrapText="1" indent="2"/>
    </xf>
    <xf numFmtId="0" fontId="16" fillId="3" borderId="2" xfId="0" applyFont="1" applyFill="1" applyBorder="1" applyAlignment="1">
      <alignment horizontal="right" vertical="center" wrapText="1" indent="2"/>
    </xf>
    <xf numFmtId="0" fontId="16" fillId="3" borderId="3" xfId="0" applyFont="1" applyFill="1" applyBorder="1" applyAlignment="1">
      <alignment horizontal="right" vertical="center" wrapText="1" indent="2"/>
    </xf>
    <xf numFmtId="0" fontId="16" fillId="3" borderId="4" xfId="0" applyFont="1" applyFill="1" applyBorder="1" applyAlignment="1">
      <alignment horizontal="right" vertical="center" wrapText="1" indent="2"/>
    </xf>
    <xf numFmtId="0" fontId="12" fillId="0" borderId="5" xfId="0" applyFont="1" applyBorder="1" applyAlignment="1">
      <alignment horizontal="center" vertical="center"/>
    </xf>
    <xf numFmtId="44" fontId="17" fillId="0" borderId="1" xfId="2" applyFont="1" applyFill="1" applyBorder="1" applyAlignment="1">
      <alignment horizontal="right" vertical="center" wrapText="1" indent="6"/>
    </xf>
    <xf numFmtId="44" fontId="17" fillId="0" borderId="1" xfId="2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right" vertical="center" wrapText="1"/>
    </xf>
  </cellXfs>
  <cellStyles count="25">
    <cellStyle name="Dziesiętny" xfId="1" builtinId="3"/>
    <cellStyle name="Dziesiętny 2" xfId="24" xr:uid="{5FA47CD5-02F7-4F64-8AF1-7F8FDCE91810}"/>
    <cellStyle name="Dziesiętny 3" xfId="21" xr:uid="{476FA95C-8379-4F1E-8DAA-8CF435A93EAB}"/>
    <cellStyle name="Dziesiętny 4" xfId="19" xr:uid="{437D865A-6B66-43BF-B19C-B321A93ACEEF}"/>
    <cellStyle name="Normalny" xfId="0" builtinId="0"/>
    <cellStyle name="Normalny 2" xfId="6" xr:uid="{00000000-0005-0000-0000-000002000000}"/>
    <cellStyle name="Normalny 3" xfId="23" xr:uid="{F3BA5840-17B7-48CC-87CF-8F8A461ABEAD}"/>
    <cellStyle name="S0" xfId="18" xr:uid="{00000000-0005-0000-0000-000004000000}"/>
    <cellStyle name="S10" xfId="12" xr:uid="{00000000-0005-0000-0000-000005000000}"/>
    <cellStyle name="S12" xfId="13" xr:uid="{00000000-0005-0000-0000-000006000000}"/>
    <cellStyle name="S13" xfId="14" xr:uid="{00000000-0005-0000-0000-000007000000}"/>
    <cellStyle name="S14" xfId="3" xr:uid="{00000000-0005-0000-0000-000008000000}"/>
    <cellStyle name="S16" xfId="4" xr:uid="{00000000-0005-0000-0000-000009000000}"/>
    <cellStyle name="S24" xfId="15" xr:uid="{00000000-0005-0000-0000-00000A000000}"/>
    <cellStyle name="S25" xfId="17" xr:uid="{00000000-0005-0000-0000-00000B000000}"/>
    <cellStyle name="S26" xfId="16" xr:uid="{00000000-0005-0000-0000-00000C000000}"/>
    <cellStyle name="S4" xfId="7" xr:uid="{00000000-0005-0000-0000-00000D000000}"/>
    <cellStyle name="S5" xfId="5" xr:uid="{00000000-0005-0000-0000-00000E000000}"/>
    <cellStyle name="S6" xfId="8" xr:uid="{00000000-0005-0000-0000-00000F000000}"/>
    <cellStyle name="S7" xfId="9" xr:uid="{00000000-0005-0000-0000-000010000000}"/>
    <cellStyle name="S8" xfId="11" xr:uid="{00000000-0005-0000-0000-000011000000}"/>
    <cellStyle name="S9" xfId="10" xr:uid="{00000000-0005-0000-0000-000012000000}"/>
    <cellStyle name="Walutowy" xfId="2" builtinId="4"/>
    <cellStyle name="Walutowy 2" xfId="22" xr:uid="{AD2653B0-1158-4E14-B82E-3663B4E05077}"/>
    <cellStyle name="Walutowy 3" xfId="20" xr:uid="{CF58ED94-9E62-43BF-9637-DFEE81365B83}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C7027-C457-4F6A-ACA8-B5BFB26AD45C}">
  <sheetPr>
    <pageSetUpPr fitToPage="1"/>
  </sheetPr>
  <dimension ref="A1:E77"/>
  <sheetViews>
    <sheetView zoomScale="85" zoomScaleNormal="85" workbookViewId="0">
      <selection activeCell="C82" sqref="C82"/>
    </sheetView>
  </sheetViews>
  <sheetFormatPr defaultRowHeight="14.25"/>
  <cols>
    <col min="2" max="2" width="20.5" customWidth="1"/>
    <col min="3" max="3" width="55.625" customWidth="1"/>
    <col min="4" max="4" width="6.125" customWidth="1"/>
    <col min="5" max="5" width="10.875" customWidth="1"/>
  </cols>
  <sheetData>
    <row r="1" spans="1:5" ht="26.25" customHeight="1">
      <c r="A1" s="56" t="s">
        <v>213</v>
      </c>
      <c r="B1" s="56"/>
      <c r="C1" s="56"/>
      <c r="D1" s="56"/>
      <c r="E1" s="56"/>
    </row>
    <row r="2" spans="1:5" ht="15">
      <c r="A2" s="9" t="s">
        <v>45</v>
      </c>
      <c r="B2" s="9" t="s">
        <v>46</v>
      </c>
      <c r="C2" s="9" t="s">
        <v>47</v>
      </c>
      <c r="D2" s="9" t="s">
        <v>48</v>
      </c>
      <c r="E2" s="9" t="s">
        <v>49</v>
      </c>
    </row>
    <row r="3" spans="1:5" ht="15.75">
      <c r="A3" s="11">
        <v>1</v>
      </c>
      <c r="B3" s="12"/>
      <c r="C3" s="13" t="s">
        <v>88</v>
      </c>
      <c r="D3" s="14"/>
      <c r="E3" s="14"/>
    </row>
    <row r="4" spans="1:5" ht="28.5">
      <c r="A4" s="20" t="s">
        <v>52</v>
      </c>
      <c r="B4" s="35" t="s">
        <v>84</v>
      </c>
      <c r="C4" s="21" t="s">
        <v>85</v>
      </c>
      <c r="D4" s="36" t="s">
        <v>86</v>
      </c>
      <c r="E4" s="37">
        <v>0.95</v>
      </c>
    </row>
    <row r="5" spans="1:5" ht="30" customHeight="1">
      <c r="A5" s="20" t="s">
        <v>53</v>
      </c>
      <c r="B5" s="21" t="s">
        <v>65</v>
      </c>
      <c r="C5" s="21" t="s">
        <v>67</v>
      </c>
      <c r="D5" s="22" t="s">
        <v>66</v>
      </c>
      <c r="E5" s="23">
        <v>1</v>
      </c>
    </row>
    <row r="6" spans="1:5" ht="42.75">
      <c r="A6" s="20" t="s">
        <v>54</v>
      </c>
      <c r="B6" s="21" t="s">
        <v>193</v>
      </c>
      <c r="C6" s="21" t="s">
        <v>165</v>
      </c>
      <c r="D6" s="22" t="s">
        <v>30</v>
      </c>
      <c r="E6" s="23">
        <v>47</v>
      </c>
    </row>
    <row r="7" spans="1:5" ht="30" customHeight="1">
      <c r="A7" s="20" t="s">
        <v>111</v>
      </c>
      <c r="B7" s="21" t="s">
        <v>194</v>
      </c>
      <c r="C7" s="21" t="s">
        <v>166</v>
      </c>
      <c r="D7" s="22" t="s">
        <v>167</v>
      </c>
      <c r="E7" s="23">
        <v>0.03</v>
      </c>
    </row>
    <row r="8" spans="1:5" ht="30" customHeight="1">
      <c r="A8" s="20" t="s">
        <v>55</v>
      </c>
      <c r="B8" s="35" t="s">
        <v>153</v>
      </c>
      <c r="C8" s="38" t="s">
        <v>154</v>
      </c>
      <c r="D8" s="36" t="s">
        <v>24</v>
      </c>
      <c r="E8" s="39">
        <v>950</v>
      </c>
    </row>
    <row r="9" spans="1:5" ht="30" customHeight="1">
      <c r="A9" s="20" t="s">
        <v>146</v>
      </c>
      <c r="B9" s="21" t="s">
        <v>87</v>
      </c>
      <c r="C9" s="21" t="s">
        <v>90</v>
      </c>
      <c r="D9" s="22" t="s">
        <v>3</v>
      </c>
      <c r="E9" s="32">
        <v>800</v>
      </c>
    </row>
    <row r="10" spans="1:5" ht="30" customHeight="1">
      <c r="A10" s="20" t="s">
        <v>159</v>
      </c>
      <c r="B10" s="21" t="s">
        <v>89</v>
      </c>
      <c r="C10" s="21" t="s">
        <v>148</v>
      </c>
      <c r="D10" s="22" t="s">
        <v>24</v>
      </c>
      <c r="E10" s="32">
        <f>134</f>
        <v>134</v>
      </c>
    </row>
    <row r="11" spans="1:5" ht="30" customHeight="1">
      <c r="A11" s="20" t="s">
        <v>161</v>
      </c>
      <c r="B11" s="21" t="s">
        <v>147</v>
      </c>
      <c r="C11" s="21" t="s">
        <v>186</v>
      </c>
      <c r="D11" s="22" t="s">
        <v>3</v>
      </c>
      <c r="E11" s="32">
        <v>323.39999999999998</v>
      </c>
    </row>
    <row r="12" spans="1:5" ht="42.75">
      <c r="A12" s="20" t="s">
        <v>171</v>
      </c>
      <c r="B12" s="1" t="s">
        <v>147</v>
      </c>
      <c r="C12" s="1" t="s">
        <v>185</v>
      </c>
      <c r="D12" s="2" t="s">
        <v>3</v>
      </c>
      <c r="E12" s="4">
        <f>107</f>
        <v>107</v>
      </c>
    </row>
    <row r="13" spans="1:5" ht="15.75">
      <c r="A13" s="26">
        <v>2</v>
      </c>
      <c r="B13" s="27"/>
      <c r="C13" s="28" t="s">
        <v>56</v>
      </c>
      <c r="D13" s="29"/>
      <c r="E13" s="29"/>
    </row>
    <row r="14" spans="1:5" ht="28.5">
      <c r="A14" s="2" t="s">
        <v>57</v>
      </c>
      <c r="B14" s="1" t="s">
        <v>91</v>
      </c>
      <c r="C14" s="1" t="s">
        <v>92</v>
      </c>
      <c r="D14" s="2" t="s">
        <v>0</v>
      </c>
      <c r="E14" s="4">
        <f>306.82</f>
        <v>306.82</v>
      </c>
    </row>
    <row r="15" spans="1:5" ht="57">
      <c r="A15" s="2" t="s">
        <v>94</v>
      </c>
      <c r="B15" s="1" t="s">
        <v>93</v>
      </c>
      <c r="C15" s="1" t="s">
        <v>179</v>
      </c>
      <c r="D15" s="2" t="s">
        <v>0</v>
      </c>
      <c r="E15" s="4">
        <f>1022.75+198.6</f>
        <v>1221.3499999999999</v>
      </c>
    </row>
    <row r="16" spans="1:5" ht="71.25">
      <c r="A16" s="2" t="s">
        <v>58</v>
      </c>
      <c r="B16" s="1" t="s">
        <v>95</v>
      </c>
      <c r="C16" s="1" t="s">
        <v>135</v>
      </c>
      <c r="D16" s="2" t="s">
        <v>0</v>
      </c>
      <c r="E16" s="4">
        <f>42.92+75.5</f>
        <v>118.42</v>
      </c>
    </row>
    <row r="17" spans="1:5" ht="30" customHeight="1">
      <c r="A17" s="2" t="s">
        <v>98</v>
      </c>
      <c r="B17" s="21" t="s">
        <v>150</v>
      </c>
      <c r="C17" s="21" t="s">
        <v>96</v>
      </c>
      <c r="D17" s="22" t="s">
        <v>24</v>
      </c>
      <c r="E17" s="32">
        <v>561</v>
      </c>
    </row>
    <row r="18" spans="1:5" ht="42.75">
      <c r="A18" s="2" t="s">
        <v>99</v>
      </c>
      <c r="B18" s="21" t="s">
        <v>93</v>
      </c>
      <c r="C18" s="21" t="s">
        <v>97</v>
      </c>
      <c r="D18" s="22" t="s">
        <v>0</v>
      </c>
      <c r="E18" s="32">
        <v>363.38</v>
      </c>
    </row>
    <row r="19" spans="1:5" ht="15.75">
      <c r="A19" s="26">
        <v>3</v>
      </c>
      <c r="B19" s="5"/>
      <c r="C19" s="13" t="s">
        <v>1</v>
      </c>
      <c r="D19" s="6"/>
      <c r="E19" s="6"/>
    </row>
    <row r="20" spans="1:5" ht="42.75">
      <c r="A20" s="22" t="s">
        <v>2</v>
      </c>
      <c r="B20" s="35" t="s">
        <v>100</v>
      </c>
      <c r="C20" s="21" t="s">
        <v>61</v>
      </c>
      <c r="D20" s="22" t="s">
        <v>3</v>
      </c>
      <c r="E20" s="32">
        <v>5745</v>
      </c>
    </row>
    <row r="21" spans="1:5" ht="30" customHeight="1">
      <c r="A21" s="22" t="s">
        <v>4</v>
      </c>
      <c r="B21" s="21" t="s">
        <v>5</v>
      </c>
      <c r="C21" s="21" t="s">
        <v>6</v>
      </c>
      <c r="D21" s="22" t="s">
        <v>3</v>
      </c>
      <c r="E21" s="32">
        <v>5745</v>
      </c>
    </row>
    <row r="22" spans="1:5" ht="30" customHeight="1">
      <c r="A22" s="22" t="s">
        <v>7</v>
      </c>
      <c r="B22" s="21" t="s">
        <v>101</v>
      </c>
      <c r="C22" s="21" t="s">
        <v>62</v>
      </c>
      <c r="D22" s="22" t="s">
        <v>3</v>
      </c>
      <c r="E22" s="32">
        <v>3316.2</v>
      </c>
    </row>
    <row r="23" spans="1:5" ht="30" customHeight="1">
      <c r="A23" s="22" t="s">
        <v>8</v>
      </c>
      <c r="B23" s="21" t="s">
        <v>9</v>
      </c>
      <c r="C23" s="21" t="s">
        <v>6</v>
      </c>
      <c r="D23" s="22" t="s">
        <v>3</v>
      </c>
      <c r="E23" s="32">
        <v>3316.2</v>
      </c>
    </row>
    <row r="24" spans="1:5" ht="30" customHeight="1">
      <c r="A24" s="22" t="s">
        <v>10</v>
      </c>
      <c r="B24" s="21" t="s">
        <v>106</v>
      </c>
      <c r="C24" s="21" t="s">
        <v>107</v>
      </c>
      <c r="D24" s="22" t="s">
        <v>3</v>
      </c>
      <c r="E24" s="32">
        <v>5745</v>
      </c>
    </row>
    <row r="25" spans="1:5" ht="47.25" customHeight="1">
      <c r="A25" s="22" t="s">
        <v>11</v>
      </c>
      <c r="B25" s="21" t="s">
        <v>105</v>
      </c>
      <c r="C25" s="21" t="s">
        <v>172</v>
      </c>
      <c r="D25" s="22" t="s">
        <v>3</v>
      </c>
      <c r="E25" s="32">
        <v>600</v>
      </c>
    </row>
    <row r="26" spans="1:5" ht="30" customHeight="1">
      <c r="A26" s="22" t="s">
        <v>14</v>
      </c>
      <c r="B26" s="21" t="s">
        <v>12</v>
      </c>
      <c r="C26" s="21" t="s">
        <v>13</v>
      </c>
      <c r="D26" s="22" t="s">
        <v>3</v>
      </c>
      <c r="E26" s="32">
        <f>E25</f>
        <v>600</v>
      </c>
    </row>
    <row r="27" spans="1:5" ht="30" customHeight="1">
      <c r="A27" s="22" t="s">
        <v>198</v>
      </c>
      <c r="B27" s="21" t="s">
        <v>103</v>
      </c>
      <c r="C27" s="21" t="s">
        <v>104</v>
      </c>
      <c r="D27" s="22" t="s">
        <v>3</v>
      </c>
      <c r="E27" s="32">
        <v>600</v>
      </c>
    </row>
    <row r="28" spans="1:5" ht="30" customHeight="1">
      <c r="A28" s="22" t="s">
        <v>199</v>
      </c>
      <c r="B28" s="21" t="s">
        <v>15</v>
      </c>
      <c r="C28" s="21" t="s">
        <v>63</v>
      </c>
      <c r="D28" s="22" t="s">
        <v>3</v>
      </c>
      <c r="E28" s="32">
        <v>600</v>
      </c>
    </row>
    <row r="29" spans="1:5" ht="30" customHeight="1">
      <c r="A29" s="22" t="s">
        <v>73</v>
      </c>
      <c r="B29" s="21" t="s">
        <v>181</v>
      </c>
      <c r="C29" s="21" t="s">
        <v>70</v>
      </c>
      <c r="D29" s="22" t="s">
        <v>3</v>
      </c>
      <c r="E29" s="32">
        <v>600</v>
      </c>
    </row>
    <row r="30" spans="1:5" ht="30" customHeight="1">
      <c r="A30" s="22" t="s">
        <v>200</v>
      </c>
      <c r="B30" s="21" t="s">
        <v>15</v>
      </c>
      <c r="C30" s="21" t="s">
        <v>169</v>
      </c>
      <c r="D30" s="22" t="s">
        <v>3</v>
      </c>
      <c r="E30" s="32">
        <v>600</v>
      </c>
    </row>
    <row r="31" spans="1:5" ht="30" customHeight="1">
      <c r="A31" s="22" t="s">
        <v>109</v>
      </c>
      <c r="B31" s="21" t="s">
        <v>12</v>
      </c>
      <c r="C31" s="21" t="s">
        <v>71</v>
      </c>
      <c r="D31" s="22" t="s">
        <v>3</v>
      </c>
      <c r="E31" s="32">
        <f>E34</f>
        <v>755</v>
      </c>
    </row>
    <row r="32" spans="1:5" ht="42.75">
      <c r="A32" s="22" t="s">
        <v>110</v>
      </c>
      <c r="B32" s="1" t="s">
        <v>133</v>
      </c>
      <c r="C32" s="1" t="s">
        <v>131</v>
      </c>
      <c r="D32" s="2" t="s">
        <v>132</v>
      </c>
      <c r="E32" s="4">
        <v>30</v>
      </c>
    </row>
    <row r="33" spans="1:5" ht="42.75">
      <c r="A33" s="22" t="s">
        <v>130</v>
      </c>
      <c r="B33" s="35" t="s">
        <v>100</v>
      </c>
      <c r="C33" s="21" t="s">
        <v>168</v>
      </c>
      <c r="D33" s="22" t="s">
        <v>3</v>
      </c>
      <c r="E33" s="32">
        <v>540</v>
      </c>
    </row>
    <row r="34" spans="1:5" ht="30" customHeight="1">
      <c r="A34" s="22" t="s">
        <v>201</v>
      </c>
      <c r="B34" s="21" t="s">
        <v>16</v>
      </c>
      <c r="C34" s="21" t="s">
        <v>102</v>
      </c>
      <c r="D34" s="22" t="s">
        <v>3</v>
      </c>
      <c r="E34" s="32">
        <f>755</f>
        <v>755</v>
      </c>
    </row>
    <row r="35" spans="1:5" ht="15.75">
      <c r="A35" s="26">
        <v>4</v>
      </c>
      <c r="B35" s="27"/>
      <c r="C35" s="28" t="s">
        <v>113</v>
      </c>
      <c r="D35" s="29"/>
      <c r="E35" s="29"/>
    </row>
    <row r="36" spans="1:5" ht="47.25" customHeight="1">
      <c r="A36" s="22" t="s">
        <v>17</v>
      </c>
      <c r="B36" s="21" t="s">
        <v>155</v>
      </c>
      <c r="C36" s="21" t="s">
        <v>112</v>
      </c>
      <c r="D36" s="22" t="s">
        <v>3</v>
      </c>
      <c r="E36" s="32">
        <v>1622</v>
      </c>
    </row>
    <row r="37" spans="1:5" ht="42.75">
      <c r="A37" s="22" t="s">
        <v>18</v>
      </c>
      <c r="B37" s="21" t="s">
        <v>156</v>
      </c>
      <c r="C37" s="21" t="s">
        <v>163</v>
      </c>
      <c r="D37" s="22" t="s">
        <v>3</v>
      </c>
      <c r="E37" s="32">
        <v>278</v>
      </c>
    </row>
    <row r="38" spans="1:5" ht="42.75">
      <c r="A38" s="22" t="s">
        <v>19</v>
      </c>
      <c r="B38" s="21" t="s">
        <v>192</v>
      </c>
      <c r="C38" s="21" t="s">
        <v>178</v>
      </c>
      <c r="D38" s="22" t="s">
        <v>3</v>
      </c>
      <c r="E38" s="32">
        <v>9</v>
      </c>
    </row>
    <row r="39" spans="1:5" ht="30" customHeight="1">
      <c r="A39" s="22" t="s">
        <v>21</v>
      </c>
      <c r="B39" s="1" t="s">
        <v>136</v>
      </c>
      <c r="C39" s="1" t="s">
        <v>191</v>
      </c>
      <c r="D39" s="2" t="s">
        <v>3</v>
      </c>
      <c r="E39" s="4">
        <v>490</v>
      </c>
    </row>
    <row r="40" spans="1:5" ht="42.75">
      <c r="A40" s="22" t="s">
        <v>25</v>
      </c>
      <c r="B40" s="1" t="s">
        <v>114</v>
      </c>
      <c r="C40" s="1" t="s">
        <v>162</v>
      </c>
      <c r="D40" s="2" t="s">
        <v>24</v>
      </c>
      <c r="E40" s="4">
        <v>73</v>
      </c>
    </row>
    <row r="41" spans="1:5" ht="28.5">
      <c r="A41" s="22" t="s">
        <v>72</v>
      </c>
      <c r="B41" s="1" t="s">
        <v>182</v>
      </c>
      <c r="C41" s="1" t="s">
        <v>189</v>
      </c>
      <c r="D41" s="2" t="s">
        <v>30</v>
      </c>
      <c r="E41" s="4">
        <v>20</v>
      </c>
    </row>
    <row r="42" spans="1:5" ht="42.75">
      <c r="A42" s="22" t="s">
        <v>115</v>
      </c>
      <c r="B42" s="1" t="s">
        <v>114</v>
      </c>
      <c r="C42" s="1" t="s">
        <v>152</v>
      </c>
      <c r="D42" s="2" t="s">
        <v>24</v>
      </c>
      <c r="E42" s="4">
        <v>84</v>
      </c>
    </row>
    <row r="43" spans="1:5" ht="28.5">
      <c r="A43" s="22" t="s">
        <v>202</v>
      </c>
      <c r="B43" s="1" t="s">
        <v>149</v>
      </c>
      <c r="C43" s="1" t="s">
        <v>190</v>
      </c>
      <c r="D43" s="2" t="s">
        <v>30</v>
      </c>
      <c r="E43" s="4">
        <v>18</v>
      </c>
    </row>
    <row r="44" spans="1:5" ht="42.75">
      <c r="A44" s="22" t="s">
        <v>116</v>
      </c>
      <c r="B44" s="1" t="s">
        <v>65</v>
      </c>
      <c r="C44" s="1" t="s">
        <v>151</v>
      </c>
      <c r="D44" s="2" t="s">
        <v>24</v>
      </c>
      <c r="E44" s="4">
        <v>20</v>
      </c>
    </row>
    <row r="45" spans="1:5" ht="30" customHeight="1">
      <c r="A45" s="22" t="s">
        <v>145</v>
      </c>
      <c r="B45" s="1" t="s">
        <v>15</v>
      </c>
      <c r="C45" s="1" t="s">
        <v>20</v>
      </c>
      <c r="D45" s="2" t="s">
        <v>3</v>
      </c>
      <c r="E45" s="4">
        <v>1900</v>
      </c>
    </row>
    <row r="46" spans="1:5" ht="28.5">
      <c r="A46" s="22" t="s">
        <v>203</v>
      </c>
      <c r="B46" s="21" t="s">
        <v>181</v>
      </c>
      <c r="C46" s="1" t="s">
        <v>164</v>
      </c>
      <c r="D46" s="2" t="s">
        <v>3</v>
      </c>
      <c r="E46" s="4">
        <v>278</v>
      </c>
    </row>
    <row r="47" spans="1:5" ht="42.75">
      <c r="A47" s="22" t="s">
        <v>204</v>
      </c>
      <c r="B47" s="1" t="s">
        <v>22</v>
      </c>
      <c r="C47" s="1" t="s">
        <v>23</v>
      </c>
      <c r="D47" s="2" t="s">
        <v>24</v>
      </c>
      <c r="E47" s="4">
        <v>973</v>
      </c>
    </row>
    <row r="48" spans="1:5" ht="42.75">
      <c r="A48" s="22" t="s">
        <v>205</v>
      </c>
      <c r="B48" s="1" t="s">
        <v>26</v>
      </c>
      <c r="C48" s="1" t="s">
        <v>27</v>
      </c>
      <c r="D48" s="2" t="s">
        <v>24</v>
      </c>
      <c r="E48" s="4">
        <v>969</v>
      </c>
    </row>
    <row r="49" spans="1:5" ht="15.75">
      <c r="A49" s="11">
        <v>5</v>
      </c>
      <c r="B49" s="12"/>
      <c r="C49" s="13" t="s">
        <v>28</v>
      </c>
      <c r="D49" s="14"/>
      <c r="E49" s="14"/>
    </row>
    <row r="50" spans="1:5" ht="28.5">
      <c r="A50" s="2" t="s">
        <v>29</v>
      </c>
      <c r="B50" s="1" t="s">
        <v>117</v>
      </c>
      <c r="C50" s="1" t="s">
        <v>170</v>
      </c>
      <c r="D50" s="2" t="s">
        <v>30</v>
      </c>
      <c r="E50" s="19">
        <v>11</v>
      </c>
    </row>
    <row r="51" spans="1:5" ht="57">
      <c r="A51" s="2" t="s">
        <v>74</v>
      </c>
      <c r="B51" s="1" t="s">
        <v>158</v>
      </c>
      <c r="C51" s="1" t="s">
        <v>157</v>
      </c>
      <c r="D51" s="2" t="s">
        <v>30</v>
      </c>
      <c r="E51" s="19">
        <v>13</v>
      </c>
    </row>
    <row r="52" spans="1:5" ht="30" customHeight="1">
      <c r="A52" s="2" t="s">
        <v>31</v>
      </c>
      <c r="B52" s="1" t="s">
        <v>65</v>
      </c>
      <c r="C52" s="1" t="s">
        <v>173</v>
      </c>
      <c r="D52" s="2" t="s">
        <v>30</v>
      </c>
      <c r="E52" s="19">
        <v>1</v>
      </c>
    </row>
    <row r="53" spans="1:5" ht="30" customHeight="1">
      <c r="A53" s="2" t="s">
        <v>32</v>
      </c>
      <c r="B53" s="1" t="s">
        <v>65</v>
      </c>
      <c r="C53" s="1" t="s">
        <v>183</v>
      </c>
      <c r="D53" s="2" t="s">
        <v>30</v>
      </c>
      <c r="E53" s="19">
        <v>1</v>
      </c>
    </row>
    <row r="54" spans="1:5" ht="30" customHeight="1">
      <c r="A54" s="2" t="s">
        <v>33</v>
      </c>
      <c r="B54" s="1" t="s">
        <v>140</v>
      </c>
      <c r="C54" s="1" t="s">
        <v>139</v>
      </c>
      <c r="D54" s="2" t="s">
        <v>24</v>
      </c>
      <c r="E54" s="2">
        <v>46</v>
      </c>
    </row>
    <row r="55" spans="1:5" ht="30" customHeight="1">
      <c r="A55" s="2" t="s">
        <v>119</v>
      </c>
      <c r="B55" s="1" t="s">
        <v>141</v>
      </c>
      <c r="C55" s="1" t="s">
        <v>138</v>
      </c>
      <c r="D55" s="2" t="s">
        <v>24</v>
      </c>
      <c r="E55" s="19">
        <v>17</v>
      </c>
    </row>
    <row r="56" spans="1:5" ht="30" customHeight="1">
      <c r="A56" s="2" t="s">
        <v>120</v>
      </c>
      <c r="B56" s="1" t="s">
        <v>118</v>
      </c>
      <c r="C56" s="1" t="s">
        <v>142</v>
      </c>
      <c r="D56" s="2" t="s">
        <v>24</v>
      </c>
      <c r="E56" s="19">
        <v>175</v>
      </c>
    </row>
    <row r="57" spans="1:5" ht="30" customHeight="1">
      <c r="A57" s="2" t="s">
        <v>121</v>
      </c>
      <c r="B57" s="1" t="s">
        <v>118</v>
      </c>
      <c r="C57" s="1" t="s">
        <v>137</v>
      </c>
      <c r="D57" s="2" t="s">
        <v>24</v>
      </c>
      <c r="E57" s="19">
        <v>387</v>
      </c>
    </row>
    <row r="58" spans="1:5" ht="57">
      <c r="A58" s="2" t="s">
        <v>123</v>
      </c>
      <c r="B58" s="1" t="s">
        <v>184</v>
      </c>
      <c r="C58" s="1" t="s">
        <v>187</v>
      </c>
      <c r="D58" s="2" t="s">
        <v>24</v>
      </c>
      <c r="E58" s="19">
        <v>40</v>
      </c>
    </row>
    <row r="59" spans="1:5" ht="42.75">
      <c r="A59" s="2" t="s">
        <v>124</v>
      </c>
      <c r="B59" s="1" t="s">
        <v>184</v>
      </c>
      <c r="C59" s="1" t="s">
        <v>177</v>
      </c>
      <c r="D59" s="2" t="s">
        <v>3</v>
      </c>
      <c r="E59" s="19">
        <v>60</v>
      </c>
    </row>
    <row r="60" spans="1:5" ht="42.75">
      <c r="A60" s="2" t="s">
        <v>144</v>
      </c>
      <c r="B60" s="1" t="s">
        <v>184</v>
      </c>
      <c r="C60" s="1" t="s">
        <v>176</v>
      </c>
      <c r="D60" s="2" t="s">
        <v>0</v>
      </c>
      <c r="E60" s="19">
        <v>3.2</v>
      </c>
    </row>
    <row r="61" spans="1:5" ht="57">
      <c r="A61" s="2" t="s">
        <v>206</v>
      </c>
      <c r="B61" s="1" t="s">
        <v>34</v>
      </c>
      <c r="C61" s="1" t="s">
        <v>180</v>
      </c>
      <c r="D61" s="2" t="s">
        <v>3</v>
      </c>
      <c r="E61" s="19">
        <v>152</v>
      </c>
    </row>
    <row r="62" spans="1:5" ht="30" customHeight="1">
      <c r="A62" s="2" t="s">
        <v>207</v>
      </c>
      <c r="B62" s="1" t="s">
        <v>34</v>
      </c>
      <c r="C62" s="1" t="s">
        <v>175</v>
      </c>
      <c r="D62" s="2" t="s">
        <v>3</v>
      </c>
      <c r="E62" s="19">
        <v>152</v>
      </c>
    </row>
    <row r="63" spans="1:5" ht="71.25">
      <c r="A63" s="2" t="s">
        <v>208</v>
      </c>
      <c r="B63" s="1" t="s">
        <v>65</v>
      </c>
      <c r="C63" s="1" t="s">
        <v>195</v>
      </c>
      <c r="D63" s="2" t="s">
        <v>24</v>
      </c>
      <c r="E63" s="19">
        <v>125</v>
      </c>
    </row>
    <row r="64" spans="1:5" ht="42.75">
      <c r="A64" s="2" t="s">
        <v>209</v>
      </c>
      <c r="B64" s="1" t="s">
        <v>65</v>
      </c>
      <c r="C64" s="1" t="s">
        <v>143</v>
      </c>
      <c r="D64" s="2" t="s">
        <v>24</v>
      </c>
      <c r="E64" s="19">
        <v>540</v>
      </c>
    </row>
    <row r="65" spans="1:5" ht="30" customHeight="1">
      <c r="A65" s="2" t="s">
        <v>210</v>
      </c>
      <c r="B65" s="1" t="s">
        <v>34</v>
      </c>
      <c r="C65" s="1" t="s">
        <v>174</v>
      </c>
      <c r="D65" s="2" t="s">
        <v>0</v>
      </c>
      <c r="E65" s="19">
        <v>35</v>
      </c>
    </row>
    <row r="66" spans="1:5" ht="30" customHeight="1">
      <c r="A66" s="2" t="s">
        <v>211</v>
      </c>
      <c r="B66" s="1" t="s">
        <v>125</v>
      </c>
      <c r="C66" s="1" t="s">
        <v>188</v>
      </c>
      <c r="D66" s="2" t="s">
        <v>3</v>
      </c>
      <c r="E66" s="19">
        <v>256.5</v>
      </c>
    </row>
    <row r="67" spans="1:5" ht="15.75">
      <c r="A67" s="26">
        <v>6</v>
      </c>
      <c r="B67" s="27"/>
      <c r="C67" s="28" t="s">
        <v>68</v>
      </c>
      <c r="D67" s="29"/>
      <c r="E67" s="29"/>
    </row>
    <row r="68" spans="1:5" ht="30" customHeight="1">
      <c r="A68" s="20" t="s">
        <v>75</v>
      </c>
      <c r="B68" s="21" t="s">
        <v>65</v>
      </c>
      <c r="C68" s="21" t="s">
        <v>81</v>
      </c>
      <c r="D68" s="22" t="s">
        <v>66</v>
      </c>
      <c r="E68" s="23">
        <v>1</v>
      </c>
    </row>
    <row r="69" spans="1:5" ht="30" customHeight="1">
      <c r="A69" s="20" t="s">
        <v>76</v>
      </c>
      <c r="B69" s="21" t="s">
        <v>65</v>
      </c>
      <c r="C69" s="21" t="s">
        <v>197</v>
      </c>
      <c r="D69" s="22" t="s">
        <v>30</v>
      </c>
      <c r="E69" s="23">
        <v>1</v>
      </c>
    </row>
    <row r="70" spans="1:5" ht="30" customHeight="1">
      <c r="A70" s="20" t="s">
        <v>77</v>
      </c>
      <c r="B70" s="21" t="s">
        <v>65</v>
      </c>
      <c r="C70" s="21" t="s">
        <v>83</v>
      </c>
      <c r="D70" s="22" t="s">
        <v>3</v>
      </c>
      <c r="E70" s="23">
        <f>2.6</f>
        <v>2.6</v>
      </c>
    </row>
    <row r="71" spans="1:5" ht="30" customHeight="1">
      <c r="A71" s="20" t="s">
        <v>78</v>
      </c>
      <c r="B71" s="21" t="s">
        <v>36</v>
      </c>
      <c r="C71" s="21" t="s">
        <v>37</v>
      </c>
      <c r="D71" s="22" t="s">
        <v>3</v>
      </c>
      <c r="E71" s="23">
        <v>344</v>
      </c>
    </row>
    <row r="72" spans="1:5" ht="30" customHeight="1">
      <c r="A72" s="20" t="s">
        <v>79</v>
      </c>
      <c r="B72" s="21" t="s">
        <v>38</v>
      </c>
      <c r="C72" s="21" t="s">
        <v>39</v>
      </c>
      <c r="D72" s="22" t="s">
        <v>30</v>
      </c>
      <c r="E72" s="23">
        <v>2</v>
      </c>
    </row>
    <row r="73" spans="1:5" ht="42.75">
      <c r="A73" s="20" t="s">
        <v>160</v>
      </c>
      <c r="B73" s="21" t="s">
        <v>65</v>
      </c>
      <c r="C73" s="21" t="s">
        <v>82</v>
      </c>
      <c r="D73" s="22" t="s">
        <v>66</v>
      </c>
      <c r="E73" s="23">
        <v>10</v>
      </c>
    </row>
    <row r="74" spans="1:5" ht="30" customHeight="1">
      <c r="A74" s="20" t="s">
        <v>80</v>
      </c>
      <c r="B74" s="21" t="s">
        <v>65</v>
      </c>
      <c r="C74" s="21" t="s">
        <v>122</v>
      </c>
      <c r="D74" s="22" t="s">
        <v>24</v>
      </c>
      <c r="E74" s="23">
        <v>182</v>
      </c>
    </row>
    <row r="75" spans="1:5" ht="30" customHeight="1">
      <c r="A75" s="20" t="s">
        <v>212</v>
      </c>
      <c r="B75" s="21" t="s">
        <v>127</v>
      </c>
      <c r="C75" s="21" t="s">
        <v>128</v>
      </c>
      <c r="D75" s="22" t="s">
        <v>24</v>
      </c>
      <c r="E75" s="23">
        <v>26</v>
      </c>
    </row>
    <row r="76" spans="1:5" ht="15.75">
      <c r="A76" s="26">
        <v>7</v>
      </c>
      <c r="B76" s="27"/>
      <c r="C76" s="28" t="s">
        <v>40</v>
      </c>
      <c r="D76" s="29"/>
      <c r="E76" s="29"/>
    </row>
    <row r="77" spans="1:5" ht="30" customHeight="1">
      <c r="A77" s="17" t="s">
        <v>35</v>
      </c>
      <c r="B77" s="1" t="s">
        <v>41</v>
      </c>
      <c r="C77" s="1" t="s">
        <v>134</v>
      </c>
      <c r="D77" s="2" t="s">
        <v>3</v>
      </c>
      <c r="E77" s="34">
        <v>1500</v>
      </c>
    </row>
  </sheetData>
  <mergeCells count="1">
    <mergeCell ref="A1:E1"/>
  </mergeCells>
  <phoneticPr fontId="11" type="noConversion"/>
  <pageMargins left="0.70866141732283472" right="0.51181102362204722" top="0.55118110236220474" bottom="0.55118110236220474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AC7EC-507D-4DBE-8ECB-21C15B08D9E6}">
  <sheetPr>
    <pageSetUpPr fitToPage="1"/>
  </sheetPr>
  <dimension ref="A1:G87"/>
  <sheetViews>
    <sheetView tabSelected="1" view="pageBreakPreview" zoomScale="85" zoomScaleNormal="85" zoomScaleSheetLayoutView="85" workbookViewId="0">
      <selection activeCell="E83" sqref="E83"/>
    </sheetView>
  </sheetViews>
  <sheetFormatPr defaultRowHeight="14.25"/>
  <cols>
    <col min="1" max="1" width="7.875" customWidth="1"/>
    <col min="2" max="2" width="20.5" customWidth="1"/>
    <col min="3" max="3" width="55.625" customWidth="1"/>
    <col min="4" max="4" width="6.125" customWidth="1"/>
    <col min="5" max="5" width="10.875" customWidth="1"/>
    <col min="6" max="6" width="13.875" customWidth="1"/>
    <col min="7" max="7" width="17.125" customWidth="1"/>
  </cols>
  <sheetData>
    <row r="1" spans="1:7" ht="30.75" customHeight="1">
      <c r="A1" s="56" t="s">
        <v>196</v>
      </c>
      <c r="B1" s="56"/>
      <c r="C1" s="56"/>
      <c r="D1" s="56"/>
      <c r="E1" s="56"/>
      <c r="F1" s="56"/>
      <c r="G1" s="44"/>
    </row>
    <row r="2" spans="1:7" ht="30">
      <c r="A2" s="9" t="s">
        <v>45</v>
      </c>
      <c r="B2" s="9" t="s">
        <v>46</v>
      </c>
      <c r="C2" s="9" t="s">
        <v>47</v>
      </c>
      <c r="D2" s="9" t="s">
        <v>48</v>
      </c>
      <c r="E2" s="9" t="s">
        <v>49</v>
      </c>
      <c r="F2" s="10" t="s">
        <v>50</v>
      </c>
      <c r="G2" s="10" t="s">
        <v>51</v>
      </c>
    </row>
    <row r="3" spans="1:7" ht="24.95" customHeight="1">
      <c r="A3" s="11">
        <v>1</v>
      </c>
      <c r="B3" s="12"/>
      <c r="C3" s="13" t="s">
        <v>88</v>
      </c>
      <c r="D3" s="14"/>
      <c r="E3" s="14"/>
      <c r="F3" s="15"/>
      <c r="G3" s="16"/>
    </row>
    <row r="4" spans="1:7" ht="30" customHeight="1">
      <c r="A4" s="20" t="s">
        <v>52</v>
      </c>
      <c r="B4" s="35" t="s">
        <v>84</v>
      </c>
      <c r="C4" s="21" t="s">
        <v>85</v>
      </c>
      <c r="D4" s="36" t="s">
        <v>86</v>
      </c>
      <c r="E4" s="37">
        <v>0.95</v>
      </c>
      <c r="F4" s="24"/>
      <c r="G4" s="24"/>
    </row>
    <row r="5" spans="1:7" ht="30" customHeight="1">
      <c r="A5" s="20" t="s">
        <v>53</v>
      </c>
      <c r="B5" s="21" t="s">
        <v>65</v>
      </c>
      <c r="C5" s="21" t="s">
        <v>67</v>
      </c>
      <c r="D5" s="22" t="s">
        <v>66</v>
      </c>
      <c r="E5" s="23">
        <v>1</v>
      </c>
      <c r="F5" s="24"/>
      <c r="G5" s="24"/>
    </row>
    <row r="6" spans="1:7" ht="42.75">
      <c r="A6" s="20" t="s">
        <v>54</v>
      </c>
      <c r="B6" s="21" t="s">
        <v>193</v>
      </c>
      <c r="C6" s="21" t="s">
        <v>165</v>
      </c>
      <c r="D6" s="22" t="s">
        <v>30</v>
      </c>
      <c r="E6" s="23">
        <v>47</v>
      </c>
      <c r="F6" s="24"/>
      <c r="G6" s="24"/>
    </row>
    <row r="7" spans="1:7" ht="30" customHeight="1">
      <c r="A7" s="20" t="s">
        <v>111</v>
      </c>
      <c r="B7" s="21" t="s">
        <v>194</v>
      </c>
      <c r="C7" s="21" t="s">
        <v>166</v>
      </c>
      <c r="D7" s="22" t="s">
        <v>167</v>
      </c>
      <c r="E7" s="23">
        <v>0.03</v>
      </c>
      <c r="F7" s="24"/>
      <c r="G7" s="24"/>
    </row>
    <row r="8" spans="1:7" ht="30" customHeight="1">
      <c r="A8" s="20" t="s">
        <v>55</v>
      </c>
      <c r="B8" s="35" t="s">
        <v>153</v>
      </c>
      <c r="C8" s="38" t="s">
        <v>154</v>
      </c>
      <c r="D8" s="36" t="s">
        <v>24</v>
      </c>
      <c r="E8" s="39">
        <v>950</v>
      </c>
      <c r="F8" s="24"/>
      <c r="G8" s="24"/>
    </row>
    <row r="9" spans="1:7" ht="30" customHeight="1">
      <c r="A9" s="20" t="s">
        <v>146</v>
      </c>
      <c r="B9" s="21" t="s">
        <v>87</v>
      </c>
      <c r="C9" s="21" t="s">
        <v>90</v>
      </c>
      <c r="D9" s="22" t="s">
        <v>3</v>
      </c>
      <c r="E9" s="32">
        <v>800</v>
      </c>
      <c r="F9" s="24"/>
      <c r="G9" s="24"/>
    </row>
    <row r="10" spans="1:7" ht="30" customHeight="1">
      <c r="A10" s="20" t="s">
        <v>159</v>
      </c>
      <c r="B10" s="21" t="s">
        <v>89</v>
      </c>
      <c r="C10" s="21" t="s">
        <v>148</v>
      </c>
      <c r="D10" s="22" t="s">
        <v>24</v>
      </c>
      <c r="E10" s="32">
        <f>134</f>
        <v>134</v>
      </c>
      <c r="F10" s="24"/>
      <c r="G10" s="24"/>
    </row>
    <row r="11" spans="1:7" ht="30" customHeight="1">
      <c r="A11" s="20" t="s">
        <v>161</v>
      </c>
      <c r="B11" s="21" t="s">
        <v>147</v>
      </c>
      <c r="C11" s="21" t="s">
        <v>186</v>
      </c>
      <c r="D11" s="22" t="s">
        <v>3</v>
      </c>
      <c r="E11" s="32">
        <v>323.39999999999998</v>
      </c>
      <c r="F11" s="24"/>
      <c r="G11" s="24"/>
    </row>
    <row r="12" spans="1:7" ht="30" customHeight="1">
      <c r="A12" s="20" t="s">
        <v>171</v>
      </c>
      <c r="B12" s="1" t="s">
        <v>147</v>
      </c>
      <c r="C12" s="1" t="s">
        <v>185</v>
      </c>
      <c r="D12" s="2" t="s">
        <v>3</v>
      </c>
      <c r="E12" s="4">
        <f>107</f>
        <v>107</v>
      </c>
      <c r="F12" s="3"/>
      <c r="G12" s="24"/>
    </row>
    <row r="13" spans="1:7" ht="24.95" customHeight="1">
      <c r="A13" s="45" t="s">
        <v>126</v>
      </c>
      <c r="B13" s="46"/>
      <c r="C13" s="46"/>
      <c r="D13" s="46"/>
      <c r="E13" s="46"/>
      <c r="F13" s="47"/>
      <c r="G13" s="18"/>
    </row>
    <row r="14" spans="1:7" ht="24.95" customHeight="1">
      <c r="A14" s="26">
        <v>2</v>
      </c>
      <c r="B14" s="27"/>
      <c r="C14" s="28" t="s">
        <v>56</v>
      </c>
      <c r="D14" s="29"/>
      <c r="E14" s="29"/>
      <c r="F14" s="30"/>
      <c r="G14" s="31"/>
    </row>
    <row r="15" spans="1:7" ht="30" customHeight="1">
      <c r="A15" s="2" t="s">
        <v>57</v>
      </c>
      <c r="B15" s="1" t="s">
        <v>91</v>
      </c>
      <c r="C15" s="1" t="s">
        <v>92</v>
      </c>
      <c r="D15" s="2" t="s">
        <v>0</v>
      </c>
      <c r="E15" s="4">
        <f>306.82</f>
        <v>306.82</v>
      </c>
      <c r="F15" s="3"/>
      <c r="G15" s="3"/>
    </row>
    <row r="16" spans="1:7" ht="57">
      <c r="A16" s="2" t="s">
        <v>94</v>
      </c>
      <c r="B16" s="1" t="s">
        <v>93</v>
      </c>
      <c r="C16" s="1" t="s">
        <v>179</v>
      </c>
      <c r="D16" s="2" t="s">
        <v>0</v>
      </c>
      <c r="E16" s="4">
        <f>1022.75+198.6</f>
        <v>1221.3499999999999</v>
      </c>
      <c r="F16" s="3"/>
      <c r="G16" s="3"/>
    </row>
    <row r="17" spans="1:7" ht="60.75" customHeight="1">
      <c r="A17" s="2" t="s">
        <v>58</v>
      </c>
      <c r="B17" s="1" t="s">
        <v>95</v>
      </c>
      <c r="C17" s="1" t="s">
        <v>135</v>
      </c>
      <c r="D17" s="2" t="s">
        <v>0</v>
      </c>
      <c r="E17" s="4">
        <f>42.92+75.5</f>
        <v>118.42</v>
      </c>
      <c r="F17" s="3"/>
      <c r="G17" s="3"/>
    </row>
    <row r="18" spans="1:7" ht="30" customHeight="1">
      <c r="A18" s="22" t="s">
        <v>98</v>
      </c>
      <c r="B18" s="21" t="s">
        <v>150</v>
      </c>
      <c r="C18" s="21" t="s">
        <v>96</v>
      </c>
      <c r="D18" s="22" t="s">
        <v>24</v>
      </c>
      <c r="E18" s="32">
        <v>561</v>
      </c>
      <c r="F18" s="24"/>
      <c r="G18" s="3"/>
    </row>
    <row r="19" spans="1:7" ht="42.75">
      <c r="A19" s="22" t="s">
        <v>99</v>
      </c>
      <c r="B19" s="21" t="s">
        <v>93</v>
      </c>
      <c r="C19" s="21" t="s">
        <v>97</v>
      </c>
      <c r="D19" s="22" t="s">
        <v>0</v>
      </c>
      <c r="E19" s="32">
        <f>E51*(0.5*0.75*1)</f>
        <v>363.375</v>
      </c>
      <c r="F19" s="24"/>
      <c r="G19" s="3"/>
    </row>
    <row r="20" spans="1:7" ht="24.95" customHeight="1">
      <c r="A20" s="45" t="s">
        <v>59</v>
      </c>
      <c r="B20" s="46"/>
      <c r="C20" s="46"/>
      <c r="D20" s="46"/>
      <c r="E20" s="46"/>
      <c r="F20" s="47"/>
      <c r="G20" s="18"/>
    </row>
    <row r="21" spans="1:7" ht="24.95" customHeight="1">
      <c r="A21" s="26">
        <v>3</v>
      </c>
      <c r="B21" s="5"/>
      <c r="C21" s="13" t="s">
        <v>1</v>
      </c>
      <c r="D21" s="6"/>
      <c r="E21" s="6"/>
      <c r="F21" s="7"/>
      <c r="G21" s="8"/>
    </row>
    <row r="22" spans="1:7" ht="42.75">
      <c r="A22" s="22" t="s">
        <v>2</v>
      </c>
      <c r="B22" s="35" t="s">
        <v>100</v>
      </c>
      <c r="C22" s="21" t="s">
        <v>61</v>
      </c>
      <c r="D22" s="22" t="s">
        <v>3</v>
      </c>
      <c r="E22" s="32">
        <v>5745</v>
      </c>
      <c r="F22" s="24"/>
      <c r="G22" s="24"/>
    </row>
    <row r="23" spans="1:7" ht="30" customHeight="1">
      <c r="A23" s="22" t="s">
        <v>4</v>
      </c>
      <c r="B23" s="21" t="s">
        <v>5</v>
      </c>
      <c r="C23" s="21" t="s">
        <v>6</v>
      </c>
      <c r="D23" s="22" t="s">
        <v>3</v>
      </c>
      <c r="E23" s="32">
        <v>5745</v>
      </c>
      <c r="F23" s="24"/>
      <c r="G23" s="24"/>
    </row>
    <row r="24" spans="1:7" ht="30" customHeight="1">
      <c r="A24" s="22" t="s">
        <v>7</v>
      </c>
      <c r="B24" s="21" t="s">
        <v>101</v>
      </c>
      <c r="C24" s="21" t="s">
        <v>62</v>
      </c>
      <c r="D24" s="22" t="s">
        <v>3</v>
      </c>
      <c r="E24" s="32">
        <v>3316.2</v>
      </c>
      <c r="F24" s="24"/>
      <c r="G24" s="24"/>
    </row>
    <row r="25" spans="1:7" ht="30" customHeight="1">
      <c r="A25" s="22" t="s">
        <v>8</v>
      </c>
      <c r="B25" s="21" t="s">
        <v>9</v>
      </c>
      <c r="C25" s="21" t="s">
        <v>6</v>
      </c>
      <c r="D25" s="22" t="s">
        <v>3</v>
      </c>
      <c r="E25" s="32">
        <v>3316.2</v>
      </c>
      <c r="F25" s="24"/>
      <c r="G25" s="24"/>
    </row>
    <row r="26" spans="1:7" ht="30" customHeight="1">
      <c r="A26" s="22" t="s">
        <v>10</v>
      </c>
      <c r="B26" s="21" t="s">
        <v>106</v>
      </c>
      <c r="C26" s="21" t="s">
        <v>107</v>
      </c>
      <c r="D26" s="22" t="s">
        <v>3</v>
      </c>
      <c r="E26" s="32">
        <v>5745</v>
      </c>
      <c r="F26" s="24"/>
      <c r="G26" s="24"/>
    </row>
    <row r="27" spans="1:7" ht="57">
      <c r="A27" s="22" t="s">
        <v>11</v>
      </c>
      <c r="B27" s="21" t="s">
        <v>105</v>
      </c>
      <c r="C27" s="21" t="s">
        <v>172</v>
      </c>
      <c r="D27" s="22" t="s">
        <v>3</v>
      </c>
      <c r="E27" s="32">
        <v>600</v>
      </c>
      <c r="F27" s="24"/>
      <c r="G27" s="24"/>
    </row>
    <row r="28" spans="1:7" ht="30" customHeight="1">
      <c r="A28" s="22" t="s">
        <v>14</v>
      </c>
      <c r="B28" s="21" t="s">
        <v>12</v>
      </c>
      <c r="C28" s="21" t="s">
        <v>13</v>
      </c>
      <c r="D28" s="22" t="s">
        <v>3</v>
      </c>
      <c r="E28" s="32">
        <f>E27</f>
        <v>600</v>
      </c>
      <c r="F28" s="24"/>
      <c r="G28" s="24"/>
    </row>
    <row r="29" spans="1:7" ht="30" customHeight="1">
      <c r="A29" s="22" t="s">
        <v>198</v>
      </c>
      <c r="B29" s="21" t="s">
        <v>103</v>
      </c>
      <c r="C29" s="21" t="s">
        <v>104</v>
      </c>
      <c r="D29" s="22" t="s">
        <v>3</v>
      </c>
      <c r="E29" s="32">
        <v>600</v>
      </c>
      <c r="F29" s="24"/>
      <c r="G29" s="24"/>
    </row>
    <row r="30" spans="1:7" ht="30" customHeight="1">
      <c r="A30" s="22" t="s">
        <v>199</v>
      </c>
      <c r="B30" s="21" t="s">
        <v>15</v>
      </c>
      <c r="C30" s="21" t="s">
        <v>63</v>
      </c>
      <c r="D30" s="22" t="s">
        <v>3</v>
      </c>
      <c r="E30" s="32">
        <v>600</v>
      </c>
      <c r="F30" s="24"/>
      <c r="G30" s="24"/>
    </row>
    <row r="31" spans="1:7" ht="30" customHeight="1">
      <c r="A31" s="22" t="s">
        <v>73</v>
      </c>
      <c r="B31" s="21" t="s">
        <v>181</v>
      </c>
      <c r="C31" s="21" t="s">
        <v>70</v>
      </c>
      <c r="D31" s="22" t="s">
        <v>3</v>
      </c>
      <c r="E31" s="32">
        <v>600</v>
      </c>
      <c r="F31" s="24"/>
      <c r="G31" s="24"/>
    </row>
    <row r="32" spans="1:7" ht="30" customHeight="1">
      <c r="A32" s="22" t="s">
        <v>200</v>
      </c>
      <c r="B32" s="21" t="s">
        <v>15</v>
      </c>
      <c r="C32" s="21" t="s">
        <v>169</v>
      </c>
      <c r="D32" s="22" t="s">
        <v>3</v>
      </c>
      <c r="E32" s="32">
        <v>600</v>
      </c>
      <c r="F32" s="24"/>
      <c r="G32" s="24"/>
    </row>
    <row r="33" spans="1:7" ht="30" customHeight="1">
      <c r="A33" s="22" t="s">
        <v>109</v>
      </c>
      <c r="B33" s="21" t="s">
        <v>12</v>
      </c>
      <c r="C33" s="21" t="s">
        <v>71</v>
      </c>
      <c r="D33" s="22" t="s">
        <v>3</v>
      </c>
      <c r="E33" s="32">
        <f>E36</f>
        <v>755</v>
      </c>
      <c r="F33" s="24"/>
      <c r="G33" s="24"/>
    </row>
    <row r="34" spans="1:7" ht="42.75">
      <c r="A34" s="22" t="s">
        <v>110</v>
      </c>
      <c r="B34" s="1" t="s">
        <v>133</v>
      </c>
      <c r="C34" s="1" t="s">
        <v>131</v>
      </c>
      <c r="D34" s="2" t="s">
        <v>132</v>
      </c>
      <c r="E34" s="4">
        <v>30</v>
      </c>
      <c r="F34" s="3"/>
      <c r="G34" s="24"/>
    </row>
    <row r="35" spans="1:7" ht="42.75">
      <c r="A35" s="22" t="s">
        <v>130</v>
      </c>
      <c r="B35" s="35" t="s">
        <v>100</v>
      </c>
      <c r="C35" s="21" t="s">
        <v>168</v>
      </c>
      <c r="D35" s="22" t="s">
        <v>3</v>
      </c>
      <c r="E35" s="32">
        <v>540</v>
      </c>
      <c r="F35" s="24"/>
      <c r="G35" s="24"/>
    </row>
    <row r="36" spans="1:7" ht="30" customHeight="1">
      <c r="A36" s="22" t="s">
        <v>201</v>
      </c>
      <c r="B36" s="21" t="s">
        <v>16</v>
      </c>
      <c r="C36" s="21" t="s">
        <v>102</v>
      </c>
      <c r="D36" s="22" t="s">
        <v>3</v>
      </c>
      <c r="E36" s="32">
        <f>755</f>
        <v>755</v>
      </c>
      <c r="F36" s="24"/>
      <c r="G36" s="24"/>
    </row>
    <row r="37" spans="1:7" ht="24.95" customHeight="1">
      <c r="A37" s="48" t="s">
        <v>108</v>
      </c>
      <c r="B37" s="48"/>
      <c r="C37" s="48"/>
      <c r="D37" s="48"/>
      <c r="E37" s="48"/>
      <c r="F37" s="48"/>
      <c r="G37" s="18"/>
    </row>
    <row r="38" spans="1:7" ht="24.95" customHeight="1">
      <c r="A38" s="26">
        <v>4</v>
      </c>
      <c r="B38" s="27"/>
      <c r="C38" s="28" t="s">
        <v>113</v>
      </c>
      <c r="D38" s="29"/>
      <c r="E38" s="29"/>
      <c r="F38" s="30"/>
      <c r="G38" s="31"/>
    </row>
    <row r="39" spans="1:7" ht="48.75" customHeight="1">
      <c r="A39" s="22" t="s">
        <v>17</v>
      </c>
      <c r="B39" s="21" t="s">
        <v>155</v>
      </c>
      <c r="C39" s="21" t="s">
        <v>112</v>
      </c>
      <c r="D39" s="22" t="s">
        <v>3</v>
      </c>
      <c r="E39" s="32">
        <v>1622</v>
      </c>
      <c r="F39" s="24"/>
      <c r="G39" s="24"/>
    </row>
    <row r="40" spans="1:7" ht="42.75">
      <c r="A40" s="22" t="s">
        <v>18</v>
      </c>
      <c r="B40" s="21" t="s">
        <v>156</v>
      </c>
      <c r="C40" s="21" t="s">
        <v>163</v>
      </c>
      <c r="D40" s="22" t="s">
        <v>3</v>
      </c>
      <c r="E40" s="32">
        <v>278</v>
      </c>
      <c r="F40" s="24"/>
      <c r="G40" s="24"/>
    </row>
    <row r="41" spans="1:7" ht="42.75">
      <c r="A41" s="22" t="s">
        <v>19</v>
      </c>
      <c r="B41" s="21" t="s">
        <v>192</v>
      </c>
      <c r="C41" s="21" t="s">
        <v>178</v>
      </c>
      <c r="D41" s="22" t="s">
        <v>3</v>
      </c>
      <c r="E41" s="32">
        <v>9</v>
      </c>
      <c r="F41" s="24"/>
      <c r="G41" s="24"/>
    </row>
    <row r="42" spans="1:7" ht="30" customHeight="1">
      <c r="A42" s="22" t="s">
        <v>21</v>
      </c>
      <c r="B42" s="1" t="s">
        <v>136</v>
      </c>
      <c r="C42" s="1" t="s">
        <v>191</v>
      </c>
      <c r="D42" s="2" t="s">
        <v>3</v>
      </c>
      <c r="E42" s="4">
        <v>490</v>
      </c>
      <c r="F42" s="3"/>
      <c r="G42" s="24"/>
    </row>
    <row r="43" spans="1:7" ht="42.75">
      <c r="A43" s="22" t="s">
        <v>25</v>
      </c>
      <c r="B43" s="1" t="s">
        <v>114</v>
      </c>
      <c r="C43" s="1" t="s">
        <v>162</v>
      </c>
      <c r="D43" s="2" t="s">
        <v>24</v>
      </c>
      <c r="E43" s="4">
        <v>73</v>
      </c>
      <c r="F43" s="3"/>
      <c r="G43" s="24"/>
    </row>
    <row r="44" spans="1:7" ht="30" customHeight="1">
      <c r="A44" s="22" t="s">
        <v>72</v>
      </c>
      <c r="B44" s="1" t="s">
        <v>182</v>
      </c>
      <c r="C44" s="1" t="s">
        <v>189</v>
      </c>
      <c r="D44" s="2" t="s">
        <v>30</v>
      </c>
      <c r="E44" s="4">
        <v>20</v>
      </c>
      <c r="F44" s="3"/>
      <c r="G44" s="24"/>
    </row>
    <row r="45" spans="1:7" ht="42.75">
      <c r="A45" s="22" t="s">
        <v>115</v>
      </c>
      <c r="B45" s="1" t="s">
        <v>114</v>
      </c>
      <c r="C45" s="1" t="s">
        <v>152</v>
      </c>
      <c r="D45" s="2" t="s">
        <v>24</v>
      </c>
      <c r="E45" s="4">
        <v>84</v>
      </c>
      <c r="F45" s="3"/>
      <c r="G45" s="24"/>
    </row>
    <row r="46" spans="1:7" ht="30" customHeight="1">
      <c r="A46" s="22" t="s">
        <v>202</v>
      </c>
      <c r="B46" s="1" t="s">
        <v>149</v>
      </c>
      <c r="C46" s="1" t="s">
        <v>190</v>
      </c>
      <c r="D46" s="2" t="s">
        <v>30</v>
      </c>
      <c r="E46" s="4">
        <v>18</v>
      </c>
      <c r="F46" s="3"/>
      <c r="G46" s="24"/>
    </row>
    <row r="47" spans="1:7" ht="30" customHeight="1">
      <c r="A47" s="22" t="s">
        <v>116</v>
      </c>
      <c r="B47" s="1" t="s">
        <v>65</v>
      </c>
      <c r="C47" s="1" t="s">
        <v>151</v>
      </c>
      <c r="D47" s="2" t="s">
        <v>24</v>
      </c>
      <c r="E47" s="4">
        <v>20</v>
      </c>
      <c r="F47" s="3"/>
      <c r="G47" s="24"/>
    </row>
    <row r="48" spans="1:7" ht="30" customHeight="1">
      <c r="A48" s="22" t="s">
        <v>145</v>
      </c>
      <c r="B48" s="1" t="s">
        <v>15</v>
      </c>
      <c r="C48" s="1" t="s">
        <v>20</v>
      </c>
      <c r="D48" s="2" t="s">
        <v>3</v>
      </c>
      <c r="E48" s="4">
        <v>1900</v>
      </c>
      <c r="F48" s="3"/>
      <c r="G48" s="24"/>
    </row>
    <row r="49" spans="1:7" ht="30" customHeight="1">
      <c r="A49" s="22" t="s">
        <v>203</v>
      </c>
      <c r="B49" s="21" t="s">
        <v>181</v>
      </c>
      <c r="C49" s="1" t="s">
        <v>164</v>
      </c>
      <c r="D49" s="2" t="s">
        <v>3</v>
      </c>
      <c r="E49" s="4">
        <v>278</v>
      </c>
      <c r="F49" s="3"/>
      <c r="G49" s="24"/>
    </row>
    <row r="50" spans="1:7" ht="30" customHeight="1">
      <c r="A50" s="22" t="s">
        <v>204</v>
      </c>
      <c r="B50" s="1" t="s">
        <v>22</v>
      </c>
      <c r="C50" s="1" t="s">
        <v>23</v>
      </c>
      <c r="D50" s="2" t="s">
        <v>24</v>
      </c>
      <c r="E50" s="4">
        <v>973</v>
      </c>
      <c r="F50" s="3"/>
      <c r="G50" s="24"/>
    </row>
    <row r="51" spans="1:7" ht="42.75">
      <c r="A51" s="22" t="s">
        <v>205</v>
      </c>
      <c r="B51" s="1" t="s">
        <v>26</v>
      </c>
      <c r="C51" s="1" t="s">
        <v>27</v>
      </c>
      <c r="D51" s="2" t="s">
        <v>24</v>
      </c>
      <c r="E51" s="4">
        <v>969</v>
      </c>
      <c r="F51" s="3"/>
      <c r="G51" s="24"/>
    </row>
    <row r="52" spans="1:7" ht="24.95" customHeight="1">
      <c r="A52" s="49" t="s">
        <v>129</v>
      </c>
      <c r="B52" s="50"/>
      <c r="C52" s="50"/>
      <c r="D52" s="50"/>
      <c r="E52" s="50"/>
      <c r="F52" s="51"/>
      <c r="G52" s="33"/>
    </row>
    <row r="53" spans="1:7" ht="24.95" customHeight="1">
      <c r="A53" s="11">
        <v>5</v>
      </c>
      <c r="B53" s="12"/>
      <c r="C53" s="13" t="s">
        <v>28</v>
      </c>
      <c r="D53" s="14"/>
      <c r="E53" s="14"/>
      <c r="F53" s="15"/>
      <c r="G53" s="16"/>
    </row>
    <row r="54" spans="1:7" ht="30" customHeight="1">
      <c r="A54" s="2" t="s">
        <v>29</v>
      </c>
      <c r="B54" s="1" t="s">
        <v>117</v>
      </c>
      <c r="C54" s="1" t="s">
        <v>170</v>
      </c>
      <c r="D54" s="2" t="s">
        <v>30</v>
      </c>
      <c r="E54" s="42">
        <v>11</v>
      </c>
      <c r="F54" s="3"/>
      <c r="G54" s="3"/>
    </row>
    <row r="55" spans="1:7" ht="57">
      <c r="A55" s="2" t="s">
        <v>74</v>
      </c>
      <c r="B55" s="1" t="s">
        <v>158</v>
      </c>
      <c r="C55" s="1" t="s">
        <v>157</v>
      </c>
      <c r="D55" s="2" t="s">
        <v>30</v>
      </c>
      <c r="E55" s="42">
        <v>13</v>
      </c>
      <c r="F55" s="3"/>
      <c r="G55" s="3"/>
    </row>
    <row r="56" spans="1:7" ht="30" customHeight="1">
      <c r="A56" s="2" t="s">
        <v>31</v>
      </c>
      <c r="B56" s="1" t="s">
        <v>65</v>
      </c>
      <c r="C56" s="1" t="s">
        <v>173</v>
      </c>
      <c r="D56" s="2" t="s">
        <v>30</v>
      </c>
      <c r="E56" s="42">
        <v>1</v>
      </c>
      <c r="F56" s="3"/>
      <c r="G56" s="3"/>
    </row>
    <row r="57" spans="1:7" ht="30" customHeight="1">
      <c r="A57" s="2" t="s">
        <v>32</v>
      </c>
      <c r="B57" s="1" t="s">
        <v>65</v>
      </c>
      <c r="C57" s="1" t="s">
        <v>183</v>
      </c>
      <c r="D57" s="2" t="s">
        <v>30</v>
      </c>
      <c r="E57" s="42">
        <v>1</v>
      </c>
      <c r="F57" s="3"/>
      <c r="G57" s="3"/>
    </row>
    <row r="58" spans="1:7" ht="30" customHeight="1">
      <c r="A58" s="2" t="s">
        <v>33</v>
      </c>
      <c r="B58" s="1" t="s">
        <v>140</v>
      </c>
      <c r="C58" s="1" t="s">
        <v>139</v>
      </c>
      <c r="D58" s="2" t="s">
        <v>24</v>
      </c>
      <c r="E58" s="43">
        <v>46</v>
      </c>
      <c r="F58" s="3"/>
      <c r="G58" s="3"/>
    </row>
    <row r="59" spans="1:7" ht="30" customHeight="1">
      <c r="A59" s="2" t="s">
        <v>119</v>
      </c>
      <c r="B59" s="1" t="s">
        <v>141</v>
      </c>
      <c r="C59" s="1" t="s">
        <v>138</v>
      </c>
      <c r="D59" s="2" t="s">
        <v>24</v>
      </c>
      <c r="E59" s="42">
        <v>17</v>
      </c>
      <c r="F59" s="3"/>
      <c r="G59" s="3"/>
    </row>
    <row r="60" spans="1:7" ht="30" customHeight="1">
      <c r="A60" s="2" t="s">
        <v>120</v>
      </c>
      <c r="B60" s="1" t="s">
        <v>118</v>
      </c>
      <c r="C60" s="1" t="s">
        <v>142</v>
      </c>
      <c r="D60" s="2" t="s">
        <v>24</v>
      </c>
      <c r="E60" s="42">
        <v>175</v>
      </c>
      <c r="F60" s="3"/>
      <c r="G60" s="3"/>
    </row>
    <row r="61" spans="1:7" ht="30" customHeight="1">
      <c r="A61" s="2" t="s">
        <v>121</v>
      </c>
      <c r="B61" s="1" t="s">
        <v>118</v>
      </c>
      <c r="C61" s="1" t="s">
        <v>137</v>
      </c>
      <c r="D61" s="2" t="s">
        <v>24</v>
      </c>
      <c r="E61" s="42">
        <v>387</v>
      </c>
      <c r="F61" s="3"/>
      <c r="G61" s="3"/>
    </row>
    <row r="62" spans="1:7" ht="42.75">
      <c r="A62" s="2" t="s">
        <v>123</v>
      </c>
      <c r="B62" s="1" t="s">
        <v>184</v>
      </c>
      <c r="C62" s="1" t="s">
        <v>187</v>
      </c>
      <c r="D62" s="2" t="s">
        <v>24</v>
      </c>
      <c r="E62" s="42">
        <v>40</v>
      </c>
      <c r="F62" s="3"/>
      <c r="G62" s="3"/>
    </row>
    <row r="63" spans="1:7" ht="42.75">
      <c r="A63" s="2" t="s">
        <v>124</v>
      </c>
      <c r="B63" s="1" t="s">
        <v>184</v>
      </c>
      <c r="C63" s="1" t="s">
        <v>177</v>
      </c>
      <c r="D63" s="2" t="s">
        <v>3</v>
      </c>
      <c r="E63" s="42">
        <v>60</v>
      </c>
      <c r="F63" s="3"/>
      <c r="G63" s="3"/>
    </row>
    <row r="64" spans="1:7" ht="42.75">
      <c r="A64" s="2" t="s">
        <v>144</v>
      </c>
      <c r="B64" s="1" t="s">
        <v>184</v>
      </c>
      <c r="C64" s="1" t="s">
        <v>176</v>
      </c>
      <c r="D64" s="2" t="s">
        <v>0</v>
      </c>
      <c r="E64" s="42">
        <v>3.2</v>
      </c>
      <c r="F64" s="3"/>
      <c r="G64" s="3"/>
    </row>
    <row r="65" spans="1:7" ht="47.25" customHeight="1">
      <c r="A65" s="2" t="s">
        <v>206</v>
      </c>
      <c r="B65" s="1" t="s">
        <v>34</v>
      </c>
      <c r="C65" s="1" t="s">
        <v>180</v>
      </c>
      <c r="D65" s="2" t="s">
        <v>3</v>
      </c>
      <c r="E65" s="42">
        <v>152</v>
      </c>
      <c r="F65" s="3"/>
      <c r="G65" s="3"/>
    </row>
    <row r="66" spans="1:7" ht="30" customHeight="1">
      <c r="A66" s="2" t="s">
        <v>207</v>
      </c>
      <c r="B66" s="1" t="s">
        <v>34</v>
      </c>
      <c r="C66" s="1" t="s">
        <v>175</v>
      </c>
      <c r="D66" s="2" t="s">
        <v>3</v>
      </c>
      <c r="E66" s="42">
        <v>152</v>
      </c>
      <c r="F66" s="3"/>
      <c r="G66" s="3"/>
    </row>
    <row r="67" spans="1:7" ht="57">
      <c r="A67" s="2" t="s">
        <v>208</v>
      </c>
      <c r="B67" s="1" t="s">
        <v>65</v>
      </c>
      <c r="C67" s="1" t="s">
        <v>195</v>
      </c>
      <c r="D67" s="2" t="s">
        <v>24</v>
      </c>
      <c r="E67" s="42">
        <v>125</v>
      </c>
      <c r="F67" s="3"/>
      <c r="G67" s="3"/>
    </row>
    <row r="68" spans="1:7" ht="42.75">
      <c r="A68" s="2" t="s">
        <v>209</v>
      </c>
      <c r="B68" s="1" t="s">
        <v>65</v>
      </c>
      <c r="C68" s="1" t="s">
        <v>143</v>
      </c>
      <c r="D68" s="2" t="s">
        <v>24</v>
      </c>
      <c r="E68" s="42">
        <v>540</v>
      </c>
      <c r="F68" s="3"/>
      <c r="G68" s="3"/>
    </row>
    <row r="69" spans="1:7" ht="30" customHeight="1">
      <c r="A69" s="2" t="s">
        <v>210</v>
      </c>
      <c r="B69" s="1" t="s">
        <v>34</v>
      </c>
      <c r="C69" s="1" t="s">
        <v>174</v>
      </c>
      <c r="D69" s="2" t="s">
        <v>0</v>
      </c>
      <c r="E69" s="42">
        <v>35</v>
      </c>
      <c r="F69" s="3"/>
      <c r="G69" s="3"/>
    </row>
    <row r="70" spans="1:7" ht="30" customHeight="1">
      <c r="A70" s="2" t="s">
        <v>211</v>
      </c>
      <c r="B70" s="1" t="s">
        <v>125</v>
      </c>
      <c r="C70" s="1" t="s">
        <v>188</v>
      </c>
      <c r="D70" s="2" t="s">
        <v>3</v>
      </c>
      <c r="E70" s="42">
        <v>256.5</v>
      </c>
      <c r="F70" s="3"/>
      <c r="G70" s="3"/>
    </row>
    <row r="71" spans="1:7" ht="24.95" customHeight="1">
      <c r="A71" s="45" t="s">
        <v>60</v>
      </c>
      <c r="B71" s="46"/>
      <c r="C71" s="46"/>
      <c r="D71" s="46"/>
      <c r="E71" s="46"/>
      <c r="F71" s="47"/>
      <c r="G71" s="18"/>
    </row>
    <row r="72" spans="1:7" ht="24.95" customHeight="1">
      <c r="A72" s="26">
        <v>6</v>
      </c>
      <c r="B72" s="27"/>
      <c r="C72" s="28" t="s">
        <v>68</v>
      </c>
      <c r="D72" s="29"/>
      <c r="E72" s="29"/>
      <c r="F72" s="30"/>
      <c r="G72" s="31"/>
    </row>
    <row r="73" spans="1:7" ht="30" customHeight="1">
      <c r="A73" s="20" t="s">
        <v>75</v>
      </c>
      <c r="B73" s="21" t="s">
        <v>65</v>
      </c>
      <c r="C73" s="21" t="s">
        <v>81</v>
      </c>
      <c r="D73" s="22" t="s">
        <v>66</v>
      </c>
      <c r="E73" s="23">
        <v>1</v>
      </c>
      <c r="F73" s="24"/>
      <c r="G73" s="24"/>
    </row>
    <row r="74" spans="1:7" ht="30" customHeight="1">
      <c r="A74" s="20" t="s">
        <v>76</v>
      </c>
      <c r="B74" s="21" t="s">
        <v>65</v>
      </c>
      <c r="C74" s="21" t="s">
        <v>197</v>
      </c>
      <c r="D74" s="22" t="s">
        <v>30</v>
      </c>
      <c r="E74" s="23">
        <v>1</v>
      </c>
      <c r="F74" s="24"/>
      <c r="G74" s="24"/>
    </row>
    <row r="75" spans="1:7" ht="30" customHeight="1">
      <c r="A75" s="20" t="s">
        <v>77</v>
      </c>
      <c r="B75" s="21" t="s">
        <v>65</v>
      </c>
      <c r="C75" s="21" t="s">
        <v>83</v>
      </c>
      <c r="D75" s="22" t="s">
        <v>3</v>
      </c>
      <c r="E75" s="23">
        <f>2.6</f>
        <v>2.6</v>
      </c>
      <c r="F75" s="24"/>
      <c r="G75" s="24"/>
    </row>
    <row r="76" spans="1:7" ht="30" customHeight="1">
      <c r="A76" s="20" t="s">
        <v>78</v>
      </c>
      <c r="B76" s="21" t="s">
        <v>36</v>
      </c>
      <c r="C76" s="21" t="s">
        <v>37</v>
      </c>
      <c r="D76" s="22" t="s">
        <v>3</v>
      </c>
      <c r="E76" s="23">
        <v>344</v>
      </c>
      <c r="F76" s="24"/>
      <c r="G76" s="24"/>
    </row>
    <row r="77" spans="1:7" ht="30" customHeight="1">
      <c r="A77" s="20" t="s">
        <v>79</v>
      </c>
      <c r="B77" s="21" t="s">
        <v>38</v>
      </c>
      <c r="C77" s="21" t="s">
        <v>39</v>
      </c>
      <c r="D77" s="22" t="s">
        <v>30</v>
      </c>
      <c r="E77" s="23">
        <v>2</v>
      </c>
      <c r="F77" s="24"/>
      <c r="G77" s="24"/>
    </row>
    <row r="78" spans="1:7" ht="42.75">
      <c r="A78" s="20" t="s">
        <v>160</v>
      </c>
      <c r="B78" s="21" t="s">
        <v>65</v>
      </c>
      <c r="C78" s="21" t="s">
        <v>82</v>
      </c>
      <c r="D78" s="22" t="s">
        <v>66</v>
      </c>
      <c r="E78" s="23">
        <v>10</v>
      </c>
      <c r="F78" s="24"/>
      <c r="G78" s="24"/>
    </row>
    <row r="79" spans="1:7" ht="30" customHeight="1">
      <c r="A79" s="20" t="s">
        <v>80</v>
      </c>
      <c r="B79" s="21" t="s">
        <v>65</v>
      </c>
      <c r="C79" s="21" t="s">
        <v>122</v>
      </c>
      <c r="D79" s="22" t="s">
        <v>24</v>
      </c>
      <c r="E79" s="23">
        <v>182</v>
      </c>
      <c r="F79" s="24"/>
      <c r="G79" s="24"/>
    </row>
    <row r="80" spans="1:7" ht="30" customHeight="1">
      <c r="A80" s="20" t="s">
        <v>212</v>
      </c>
      <c r="B80" s="21" t="s">
        <v>127</v>
      </c>
      <c r="C80" s="21" t="s">
        <v>128</v>
      </c>
      <c r="D80" s="22" t="s">
        <v>24</v>
      </c>
      <c r="E80" s="23">
        <v>26</v>
      </c>
      <c r="F80" s="24"/>
      <c r="G80" s="24"/>
    </row>
    <row r="81" spans="1:7" ht="24.95" customHeight="1">
      <c r="A81" s="52" t="s">
        <v>69</v>
      </c>
      <c r="B81" s="52"/>
      <c r="C81" s="52"/>
      <c r="D81" s="52"/>
      <c r="E81" s="52"/>
      <c r="F81" s="52"/>
      <c r="G81" s="25"/>
    </row>
    <row r="82" spans="1:7" ht="24.95" customHeight="1">
      <c r="A82" s="26">
        <v>7</v>
      </c>
      <c r="B82" s="27"/>
      <c r="C82" s="28" t="s">
        <v>40</v>
      </c>
      <c r="D82" s="29"/>
      <c r="E82" s="29"/>
      <c r="F82" s="30"/>
      <c r="G82" s="31"/>
    </row>
    <row r="83" spans="1:7" ht="30" customHeight="1">
      <c r="A83" s="17" t="s">
        <v>35</v>
      </c>
      <c r="B83" s="1" t="s">
        <v>41</v>
      </c>
      <c r="C83" s="1" t="s">
        <v>134</v>
      </c>
      <c r="D83" s="2" t="s">
        <v>3</v>
      </c>
      <c r="E83" s="41">
        <v>1500</v>
      </c>
      <c r="F83" s="3"/>
      <c r="G83" s="3"/>
    </row>
    <row r="84" spans="1:7" ht="24.95" customHeight="1">
      <c r="A84" s="53" t="s">
        <v>64</v>
      </c>
      <c r="B84" s="54"/>
      <c r="C84" s="54"/>
      <c r="D84" s="54"/>
      <c r="E84" s="54"/>
      <c r="F84" s="55"/>
      <c r="G84" s="40"/>
    </row>
    <row r="85" spans="1:7" ht="16.5" customHeight="1">
      <c r="A85" s="59" t="s">
        <v>42</v>
      </c>
      <c r="B85" s="59"/>
      <c r="C85" s="59"/>
      <c r="D85" s="59"/>
      <c r="E85" s="57"/>
      <c r="F85" s="57"/>
      <c r="G85" s="58"/>
    </row>
    <row r="86" spans="1:7" ht="16.5">
      <c r="A86" s="59" t="s">
        <v>43</v>
      </c>
      <c r="B86" s="59"/>
      <c r="C86" s="59"/>
      <c r="D86" s="59"/>
      <c r="E86" s="57"/>
      <c r="F86" s="57"/>
      <c r="G86" s="58"/>
    </row>
    <row r="87" spans="1:7" ht="16.5">
      <c r="A87" s="59" t="s">
        <v>44</v>
      </c>
      <c r="B87" s="59"/>
      <c r="C87" s="59"/>
      <c r="D87" s="59"/>
      <c r="E87" s="57"/>
      <c r="F87" s="57"/>
      <c r="G87" s="58"/>
    </row>
  </sheetData>
  <mergeCells count="14">
    <mergeCell ref="A71:F71"/>
    <mergeCell ref="A1:G1"/>
    <mergeCell ref="A13:F13"/>
    <mergeCell ref="A20:F20"/>
    <mergeCell ref="A37:F37"/>
    <mergeCell ref="A52:F52"/>
    <mergeCell ref="E87:G87"/>
    <mergeCell ref="A86:D86"/>
    <mergeCell ref="A87:D87"/>
    <mergeCell ref="A85:D85"/>
    <mergeCell ref="A81:F81"/>
    <mergeCell ref="A84:F84"/>
    <mergeCell ref="E85:G85"/>
    <mergeCell ref="E86:G86"/>
  </mergeCells>
  <phoneticPr fontId="11" type="noConversion"/>
  <pageMargins left="0.70866141732283472" right="0.51181102362204722" top="0.55118110236220474" bottom="0.55118110236220474" header="0.31496062992125984" footer="0.31496062992125984"/>
  <pageSetup paperSize="9" scale="62" fitToHeight="0" orientation="portrait" r:id="rId1"/>
  <rowBreaks count="2" manualBreakCount="2">
    <brk id="37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</vt:lpstr>
      <vt:lpstr>kosztorys_ofertowy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</dc:creator>
  <cp:lastModifiedBy>Marta Zięba</cp:lastModifiedBy>
  <cp:lastPrinted>2025-04-09T10:31:27Z</cp:lastPrinted>
  <dcterms:created xsi:type="dcterms:W3CDTF">2023-07-16T21:53:55Z</dcterms:created>
  <dcterms:modified xsi:type="dcterms:W3CDTF">2025-04-09T10:35:01Z</dcterms:modified>
</cp:coreProperties>
</file>