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yl\Desktop\Załączniki do SWZ\"/>
    </mc:Choice>
  </mc:AlternateContent>
  <xr:revisionPtr revIDLastSave="0" documentId="13_ncr:1_{B11842CB-8229-4A0D-9682-018CA37F199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rosn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42" i="1"/>
  <c r="E41" i="1"/>
  <c r="E42" i="1"/>
  <c r="C45" i="1"/>
  <c r="F45" i="1"/>
  <c r="H44" i="1"/>
  <c r="E44" i="1"/>
  <c r="H43" i="1"/>
  <c r="E43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45" i="1" l="1"/>
  <c r="E45" i="1"/>
  <c r="F82" i="1"/>
  <c r="E98" i="1" s="1"/>
  <c r="F67" i="1"/>
  <c r="G67" i="1" s="1"/>
  <c r="E97" i="1" s="1"/>
  <c r="E95" i="1" l="1"/>
  <c r="E54" i="1"/>
  <c r="E96" i="1" s="1"/>
  <c r="E99" i="1" l="1"/>
  <c r="E114" i="1" l="1"/>
  <c r="B106" i="1"/>
  <c r="D106" i="1" s="1"/>
  <c r="D107" i="1" s="1"/>
  <c r="E115" i="1" s="1"/>
  <c r="E116" i="1" l="1"/>
</calcChain>
</file>

<file path=xl/sharedStrings.xml><?xml version="1.0" encoding="utf-8"?>
<sst xmlns="http://schemas.openxmlformats.org/spreadsheetml/2006/main" count="121" uniqueCount="100">
  <si>
    <t>Przewidywana ilość wykonania serwisów klimatyzacji</t>
  </si>
  <si>
    <t>OPEL ASTRA IV SPORT TOURER 2012/1956/ON</t>
  </si>
  <si>
    <t>Marka/model samochodu/rok produkcji/pojemność/paliwo</t>
  </si>
  <si>
    <t>FIAT PANDA 2007/1242/E95</t>
  </si>
  <si>
    <t>RENAULT KANGOO 2010/1598/E95</t>
  </si>
  <si>
    <t>………………………………………………………………………………………………………………..</t>
  </si>
  <si>
    <t>x</t>
  </si>
  <si>
    <t>Mercedes-Benz Vito Tourer/2017/2143/ON</t>
  </si>
  <si>
    <t>Opel Astra Sports Tourer/2017/1399/E95</t>
  </si>
  <si>
    <t>Citroen Berlingo  /2018/1598/E95</t>
  </si>
  <si>
    <t>Wyszczególnienie</t>
  </si>
  <si>
    <t>Lp.</t>
  </si>
  <si>
    <t>Usługi napraw</t>
  </si>
  <si>
    <t>Tabela nr 1: kalkulacja ceny dla usługi "obsługa techniczna"</t>
  </si>
  <si>
    <t>Tabela 2: Kalkulacja ceny dla usługi "naprawa" rozliczanej wg roboczogodzin (RBG)</t>
  </si>
  <si>
    <t>Części zamienne w okresie obowiązywania umowy</t>
  </si>
  <si>
    <t xml:space="preserve">Wyszczególnienie </t>
  </si>
  <si>
    <t>Tabela nr 3: Kalkulacja ceny dla "dostaw części zamiennych"</t>
  </si>
  <si>
    <t>Tabela nr 4: Kalkulacja ceny dla usługi "transport niesprawnego pojazdu przy użyciu holowania/lawety"</t>
  </si>
  <si>
    <t>Transport niesprawnego pojazdu: holowanie/laweta</t>
  </si>
  <si>
    <t>Wartość brutto (w zł)</t>
  </si>
  <si>
    <t>Nr Tabeli</t>
  </si>
  <si>
    <t xml:space="preserve">Ogółem cena za przewidywane przeglady eksploatacyjne </t>
  </si>
  <si>
    <t xml:space="preserve">Ogółem wartość za serwis klimatyzacji </t>
  </si>
  <si>
    <t xml:space="preserve">Obsługa techniczna: przegląd techniczny oraz serwis klimatyzacji </t>
  </si>
  <si>
    <t>Usługi napraw rozliczane wg RBG</t>
  </si>
  <si>
    <t>wiersz 1, kol. 5</t>
  </si>
  <si>
    <t>Dostawa części zamiennych w okresie obowiązywania umowy</t>
  </si>
  <si>
    <t>wiersz 1 kol. 6</t>
  </si>
  <si>
    <t>Usługa transportu niesprawnego pojazdu</t>
  </si>
  <si>
    <t>wiersz 1 , kol. 5</t>
  </si>
  <si>
    <t>Pozycja z Tabeli</t>
  </si>
  <si>
    <t>(Załącznik nr 1 do umowy)</t>
  </si>
  <si>
    <t>…………………………………………….</t>
  </si>
  <si>
    <t>(data)</t>
  </si>
  <si>
    <t xml:space="preserve">Lp. </t>
  </si>
  <si>
    <t>Wysokość w %</t>
  </si>
  <si>
    <t>Wartość ogółem prawa opcji (kol. 2 x kol. 3)</t>
  </si>
  <si>
    <t>Ogółem wartość brutto</t>
  </si>
  <si>
    <t>Wartość przedmiotu zamówienia: prawo opcji                                                (tabela 6: wiersz 2, kol. 4)</t>
  </si>
  <si>
    <t>Uwaga! Pola zaznaczone kolorem niebieskim wyliczają się automatycznie.</t>
  </si>
  <si>
    <r>
      <t xml:space="preserve">Cena jednostkowa za 1  RBG brutto                            (w zł)                                </t>
    </r>
    <r>
      <rPr>
        <b/>
        <sz val="8"/>
        <color rgb="FFFF0000"/>
        <rFont val="Calibri"/>
        <family val="2"/>
        <charset val="238"/>
        <scheme val="minor"/>
      </rPr>
      <t xml:space="preserve">(4) </t>
    </r>
  </si>
  <si>
    <r>
      <t xml:space="preserve">Wartość ogółem brutto za wszystkie RBG                                   (w zł)                                         [kol. 3 x kol. 4]                                  </t>
    </r>
    <r>
      <rPr>
        <b/>
        <sz val="8"/>
        <color rgb="FFFF0000"/>
        <rFont val="Calibri"/>
        <family val="2"/>
        <charset val="238"/>
        <scheme val="minor"/>
      </rPr>
      <t>(5)</t>
    </r>
  </si>
  <si>
    <r>
      <rPr>
        <b/>
        <i/>
        <vertAlign val="superscript"/>
        <sz val="10"/>
        <color rgb="FFFF0000"/>
        <rFont val="Calibri"/>
        <family val="2"/>
        <charset val="238"/>
        <scheme val="minor"/>
      </rPr>
      <t>(5)</t>
    </r>
    <r>
      <rPr>
        <b/>
        <i/>
        <vertAlign val="superscript"/>
        <sz val="7"/>
        <color rgb="FFFF0000"/>
        <rFont val="Calibri"/>
        <family val="2"/>
        <charset val="238"/>
        <scheme val="minor"/>
      </rPr>
      <t>   </t>
    </r>
    <r>
      <rPr>
        <b/>
        <i/>
        <vertAlign val="superscript"/>
        <sz val="7"/>
        <color theme="1"/>
        <rFont val="Calibri"/>
        <family val="2"/>
        <charset val="238"/>
        <scheme val="minor"/>
      </rPr>
      <t xml:space="preserve">      </t>
    </r>
    <r>
      <rPr>
        <i/>
        <sz val="10"/>
        <color theme="1"/>
        <rFont val="Calibri"/>
        <family val="2"/>
        <charset val="238"/>
        <scheme val="minor"/>
      </rPr>
      <t>Kolumna 5 to obliczona przez Wykonawcę wartość ogółem brutto za wszystkie przewidywane RBG w okresie trwania umowy.</t>
    </r>
  </si>
  <si>
    <r>
      <t xml:space="preserve">Wartość brutto środków finansowych przewidzianych przez Zamawiającego na zakup części zamiennych                           (w zł)                                                     </t>
    </r>
    <r>
      <rPr>
        <b/>
        <sz val="10"/>
        <color rgb="FFFF0000"/>
        <rFont val="Calibri"/>
        <family val="2"/>
        <charset val="238"/>
        <scheme val="minor"/>
      </rPr>
      <t>(6)</t>
    </r>
  </si>
  <si>
    <r>
      <t xml:space="preserve">Wysokość upustu / rabatu                       (w %)                                    </t>
    </r>
    <r>
      <rPr>
        <b/>
        <sz val="10"/>
        <color rgb="FFFF0000"/>
        <rFont val="Calibri"/>
        <family val="2"/>
        <charset val="238"/>
        <scheme val="minor"/>
      </rPr>
      <t>(7)</t>
    </r>
  </si>
  <si>
    <r>
      <t>Wartość brutto upustu (rabatu)                         (w zł)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                                [kol. 3 x kol. 4]                           </t>
    </r>
    <r>
      <rPr>
        <b/>
        <vertAlign val="superscript"/>
        <sz val="10"/>
        <color rgb="FFFF0000"/>
        <rFont val="Calibri"/>
        <family val="2"/>
        <charset val="238"/>
        <scheme val="minor"/>
      </rPr>
      <t>(8)</t>
    </r>
  </si>
  <si>
    <r>
      <t xml:space="preserve">Wartość brutto z upustem/rabatem              (w zł)                                                           [kol. 3 - kol. 5]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(9) </t>
    </r>
  </si>
  <si>
    <r>
      <rPr>
        <b/>
        <i/>
        <vertAlign val="superscript"/>
        <sz val="11"/>
        <color rgb="FFFF0000"/>
        <rFont val="Calibri"/>
        <family val="2"/>
        <charset val="238"/>
        <scheme val="minor"/>
      </rPr>
      <t>(9)</t>
    </r>
    <r>
      <rPr>
        <b/>
        <i/>
        <vertAlign val="superscript"/>
        <sz val="7"/>
        <color rgb="FFFF0000"/>
        <rFont val="Calibri"/>
        <family val="2"/>
        <charset val="238"/>
        <scheme val="minor"/>
      </rPr>
      <t>  </t>
    </r>
    <r>
      <rPr>
        <b/>
        <i/>
        <vertAlign val="superscript"/>
        <sz val="7"/>
        <color theme="1"/>
        <rFont val="Calibri"/>
        <family val="2"/>
        <charset val="238"/>
        <scheme val="minor"/>
      </rPr>
      <t xml:space="preserve">      </t>
    </r>
    <r>
      <rPr>
        <i/>
        <sz val="11"/>
        <color theme="1"/>
        <rFont val="Calibri"/>
        <family val="2"/>
        <charset val="238"/>
        <scheme val="minor"/>
      </rPr>
      <t>Kolumna 6 to obliczona przez Wykonawcę wartość brutto na części zamienne po uwzględnieniu rabatu (upustu).</t>
    </r>
  </si>
  <si>
    <r>
      <t xml:space="preserve">Cena jednostkowa brutto za 1 km                (w zł)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  (11)</t>
    </r>
  </si>
  <si>
    <r>
      <t>Wartość ogółem brutto  (w zł)                         [kol. 3 x kol. 4]</t>
    </r>
    <r>
      <rPr>
        <b/>
        <sz val="10"/>
        <color rgb="FFFF0000"/>
        <rFont val="Calibri"/>
        <family val="2"/>
        <charset val="238"/>
        <scheme val="minor"/>
      </rPr>
      <t xml:space="preserve"> (12)</t>
    </r>
  </si>
  <si>
    <r>
      <rPr>
        <b/>
        <i/>
        <vertAlign val="superscript"/>
        <sz val="11"/>
        <color rgb="FFFF0000"/>
        <rFont val="Calibri"/>
        <family val="2"/>
        <charset val="238"/>
        <scheme val="minor"/>
      </rPr>
      <t>(12)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Kolumna 5 to obliczona przez Wykonawcę wartość brutto za transport niesprawnych pojazdów (holowanie/laweta).</t>
    </r>
  </si>
  <si>
    <r>
      <t xml:space="preserve">Maksymalna liczba roboczogodzin (RBG)                   </t>
    </r>
    <r>
      <rPr>
        <b/>
        <sz val="8"/>
        <color rgb="FFFF0000"/>
        <rFont val="Calibri"/>
        <family val="2"/>
        <charset val="238"/>
        <scheme val="minor"/>
      </rPr>
      <t xml:space="preserve"> (3)</t>
    </r>
  </si>
  <si>
    <r>
      <t xml:space="preserve">Przewidywany przez Zamawiającego łączny transport niesprawnego pojazdu                   (w km)                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  (10)</t>
    </r>
  </si>
  <si>
    <t>wiersz 66, kol. 5 + wiersz 66 kol. 8</t>
  </si>
  <si>
    <t>FORD MONDEO 2011/1999/E95</t>
  </si>
  <si>
    <t>CITROEN BERLINGO/2009/1560/ON</t>
  </si>
  <si>
    <t>SKODA SUPERB/2007/2771/E95</t>
  </si>
  <si>
    <t>RENAULT MEGANE 2010/1870/ON</t>
  </si>
  <si>
    <t>HYUNDAI I30CW 2010/1396/E95</t>
  </si>
  <si>
    <t>SKODA SUPERB 2011/1968/ON</t>
  </si>
  <si>
    <t>CITROEN C5 /2008/1997/E95</t>
  </si>
  <si>
    <t>Citroen Jumper  /2018/1997/ON</t>
  </si>
  <si>
    <t>KIA CEED /2021/1482/E95</t>
  </si>
  <si>
    <t>KIA CEED kombi/2021/1482/E95</t>
  </si>
  <si>
    <t>OPEL INSIGNIA SPORT TOURER /2021/1998/E95</t>
  </si>
  <si>
    <t>Razem</t>
  </si>
  <si>
    <t>Citroen Berlingo 2008/1560/ON</t>
  </si>
  <si>
    <t>FORD TRANSIT (9 osobowy) 2010/2198/ON</t>
  </si>
  <si>
    <t>HONDA CIVIC 2004/1590/E95</t>
  </si>
  <si>
    <t xml:space="preserve"> Citroen Berlingo 2009/1560/ ON</t>
  </si>
  <si>
    <t>Kia Ceed 2017/1591/E95</t>
  </si>
  <si>
    <t>Ford Transit 2017/1995/ON</t>
  </si>
  <si>
    <t>Toyota Auris 2018/1598/E95</t>
  </si>
  <si>
    <t>Kia Ceed kombi 2022/1482/E95</t>
  </si>
  <si>
    <t>KIA CEED 2010/1396/E95/LPG</t>
  </si>
  <si>
    <t xml:space="preserve">Przewidywana ilość przeglądów eksploatacyjnych </t>
  </si>
  <si>
    <r>
      <t>Cena jedn. brutto za przegląd eksploatacyjny</t>
    </r>
    <r>
      <rPr>
        <b/>
        <sz val="6"/>
        <color rgb="FFFF0000"/>
        <rFont val="Calibri"/>
        <family val="2"/>
        <charset val="238"/>
        <scheme val="minor"/>
      </rPr>
      <t xml:space="preserve"> (1)</t>
    </r>
  </si>
  <si>
    <r>
      <t xml:space="preserve">Cena jedn. brutto za serwis klimatyzacji  </t>
    </r>
    <r>
      <rPr>
        <sz val="6"/>
        <rFont val="Calibri"/>
        <family val="2"/>
        <charset val="238"/>
        <scheme val="minor"/>
      </rPr>
      <t xml:space="preserve">(w zł)                                </t>
    </r>
    <r>
      <rPr>
        <b/>
        <sz val="6"/>
        <rFont val="Calibri"/>
        <family val="2"/>
        <charset val="238"/>
        <scheme val="minor"/>
      </rPr>
      <t xml:space="preserve">  </t>
    </r>
    <r>
      <rPr>
        <b/>
        <sz val="6"/>
        <color rgb="FFFF0000"/>
        <rFont val="Calibri"/>
        <family val="2"/>
        <charset val="238"/>
        <scheme val="minor"/>
      </rPr>
      <t>(2)</t>
    </r>
  </si>
  <si>
    <r>
      <rPr>
        <b/>
        <vertAlign val="superscript"/>
        <sz val="10"/>
        <color rgb="FFFF0000"/>
        <rFont val="Calibri"/>
        <family val="2"/>
        <charset val="238"/>
        <scheme val="minor"/>
      </rPr>
      <t>(1)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Przegląd eksploatacyjny samochodu obejmuje sprawdzenie stanu technicznego samochodu, wymianę oleju i wszystkich filtrów wraz z materiałami eksploatacyjnymi.</t>
    </r>
  </si>
  <si>
    <r>
      <rPr>
        <b/>
        <sz val="10"/>
        <color rgb="FFFF0000"/>
        <rFont val="Calibri"/>
        <family val="2"/>
        <charset val="238"/>
        <scheme val="minor"/>
      </rPr>
      <t xml:space="preserve">(2) </t>
    </r>
    <r>
      <rPr>
        <b/>
        <sz val="10"/>
        <color theme="1"/>
        <rFont val="Calibri"/>
        <family val="2"/>
        <charset val="238"/>
        <scheme val="minor"/>
      </rPr>
      <t>Serwis klimatyzacji w samochodzie obejmuje sprawdzenie szczelności układu, odgrzybianie, uzupełnienie  odpowiedniego środka (czynnika) i inne.</t>
    </r>
  </si>
  <si>
    <r>
      <rPr>
        <i/>
        <sz val="10"/>
        <color rgb="FFFF0000"/>
        <rFont val="Calibri"/>
        <family val="2"/>
        <charset val="238"/>
        <scheme val="minor"/>
      </rPr>
      <t xml:space="preserve">(6) </t>
    </r>
    <r>
      <rPr>
        <i/>
        <sz val="10"/>
        <color theme="1"/>
        <rFont val="Calibri"/>
        <family val="2"/>
        <charset val="238"/>
        <scheme val="minor"/>
      </rPr>
      <t>Wartość środków finansowych brutto przewidzianych przez Zamawiającego na części zamienne w okresie trwania umowy.</t>
    </r>
  </si>
  <si>
    <r>
      <rPr>
        <i/>
        <sz val="10"/>
        <color rgb="FFFF0000"/>
        <rFont val="Calibri"/>
        <family val="2"/>
        <charset val="238"/>
        <scheme val="minor"/>
      </rPr>
      <t xml:space="preserve">(7) </t>
    </r>
    <r>
      <rPr>
        <i/>
        <sz val="10"/>
        <color theme="1"/>
        <rFont val="Calibri"/>
        <family val="2"/>
        <charset val="238"/>
        <scheme val="minor"/>
      </rPr>
      <t>W kolumnie 4 Wykonawca deklaruje wysokość upustu (rabatu), określając go wyrażeniem liczbowym. Wysokość upustu (rabatu) w okresie trwania umowy pozostaje bez zmian.</t>
    </r>
  </si>
  <si>
    <r>
      <rPr>
        <i/>
        <sz val="10"/>
        <color rgb="FFFF0000"/>
        <rFont val="Calibri"/>
        <family val="2"/>
        <charset val="238"/>
        <scheme val="minor"/>
      </rPr>
      <t xml:space="preserve">(8) </t>
    </r>
    <r>
      <rPr>
        <i/>
        <sz val="10"/>
        <color theme="1"/>
        <rFont val="Calibri"/>
        <family val="2"/>
        <charset val="238"/>
        <scheme val="minor"/>
      </rPr>
      <t>Kolumna 5 to obliczona przez Wykonawcę wartość brutto upustu (rabatu) od wartości środków finansowych przewidzianych przez Zamawiającego na części zamienne.</t>
    </r>
  </si>
  <si>
    <r>
      <rPr>
        <i/>
        <sz val="11"/>
        <color rgb="FFFF0000"/>
        <rFont val="Calibri"/>
        <family val="2"/>
        <charset val="238"/>
        <scheme val="minor"/>
      </rPr>
      <t>(10)</t>
    </r>
    <r>
      <rPr>
        <i/>
        <sz val="11"/>
        <color theme="1"/>
        <rFont val="Calibri"/>
        <family val="2"/>
        <charset val="238"/>
        <scheme val="minor"/>
      </rPr>
      <t xml:space="preserve"> Przewidywana przez Zamawiającego ilość km w okresie trwania umowy do transportu (holowanie/laweta) niesprawnych pojazdów do warsztatu Wykonawcy.</t>
    </r>
  </si>
  <si>
    <r>
      <rPr>
        <i/>
        <sz val="11"/>
        <color rgb="FFFF0000"/>
        <rFont val="Calibri"/>
        <family val="2"/>
        <charset val="238"/>
        <scheme val="minor"/>
      </rPr>
      <t>(11)</t>
    </r>
    <r>
      <rPr>
        <i/>
        <sz val="11"/>
        <color theme="1"/>
        <rFont val="Calibri"/>
        <family val="2"/>
        <charset val="238"/>
        <scheme val="minor"/>
      </rPr>
      <t xml:space="preserve"> W kolumnie 4 Wykonawca deklaruje cenę jednostkową brutto za 1 km transportu (holowanie/laweta) niesprawnego pojazdu. Cena jednostkowa brutto w okresie trwania umowy pozostaje bez zmian.</t>
    </r>
  </si>
  <si>
    <r>
      <rPr>
        <b/>
        <sz val="11"/>
        <color theme="1"/>
        <rFont val="Calibri"/>
        <family val="2"/>
        <charset val="238"/>
        <scheme val="minor"/>
      </rPr>
      <t>Razem Prawo opcj</t>
    </r>
    <r>
      <rPr>
        <sz val="11"/>
        <color theme="1"/>
        <rFont val="Calibri"/>
        <family val="2"/>
        <charset val="238"/>
        <scheme val="minor"/>
      </rPr>
      <t>i: Świadczenie usług w zakresie obsługi technicznej i napraw bieżących pojazdów służbowych użytkowanych  w IAS w Rzeszowie i podległych jednostkach</t>
    </r>
  </si>
  <si>
    <r>
      <rPr>
        <i/>
        <sz val="10"/>
        <color rgb="FFFF0000"/>
        <rFont val="Calibri"/>
        <family val="2"/>
        <charset val="238"/>
        <scheme val="minor"/>
      </rPr>
      <t xml:space="preserve">(4) </t>
    </r>
    <r>
      <rPr>
        <i/>
        <sz val="10"/>
        <color theme="1"/>
        <rFont val="Calibri"/>
        <family val="2"/>
        <charset val="238"/>
        <scheme val="minor"/>
      </rPr>
      <t>Cena roboczogodziny (RBG) w okresie trwania umowy pozostaje bez zmian. Stawka RBG jest stawką brutto, która uwzględnia wszelkie koszty określone wg zasad pkt 16 SWZ (Opis sposobu obliczenia ceny).</t>
    </r>
  </si>
  <si>
    <r>
      <rPr>
        <i/>
        <sz val="11"/>
        <color rgb="FFFF0000"/>
        <rFont val="Calibri"/>
        <family val="2"/>
        <charset val="238"/>
        <scheme val="minor"/>
      </rPr>
      <t>(3)</t>
    </r>
    <r>
      <rPr>
        <i/>
        <sz val="11"/>
        <color theme="1"/>
        <rFont val="Calibri"/>
        <family val="2"/>
        <charset val="238"/>
        <scheme val="minor"/>
      </rPr>
      <t xml:space="preserve">Przewidywana </t>
    </r>
    <r>
      <rPr>
        <i/>
        <sz val="11"/>
        <color rgb="FF000000"/>
        <rFont val="Calibri"/>
        <family val="2"/>
        <charset val="238"/>
        <scheme val="minor"/>
      </rPr>
      <t>przez Zamawiającego liczba roboczogodzin</t>
    </r>
    <r>
      <rPr>
        <i/>
        <sz val="11"/>
        <color theme="1"/>
        <rFont val="Calibri"/>
        <family val="2"/>
        <charset val="238"/>
        <scheme val="minor"/>
      </rPr>
      <t xml:space="preserve"> (RBG) w okresie trwania umowy na usługi napraw.</t>
    </r>
  </si>
  <si>
    <t>Załącznik nr 2/II do SWZ</t>
  </si>
  <si>
    <t>Postępowanie nr 1801-ILZ.260.19.2025</t>
  </si>
  <si>
    <t>Kalkulacja ceny dla części II - Rejon Krosna</t>
  </si>
  <si>
    <t>(Kwalifikowany/e podpis/y elektroniczny/e lub podpis/y zaufany/e lub osobisty/e osoby/osób upoważnionej/nych  
do reprezentowania Wykonawcy)</t>
  </si>
  <si>
    <r>
      <t xml:space="preserve">Tabela 5: Sumaryczna maksymalna wartość wynikająca z kalkulacji wszystkich kosztów związanych z realizacją zamówienia </t>
    </r>
    <r>
      <rPr>
        <b/>
        <sz val="11"/>
        <color theme="1"/>
        <rFont val="Calibri"/>
        <family val="2"/>
        <charset val="238"/>
        <scheme val="minor"/>
      </rPr>
      <t>w zadaniu z zakresu gwarantowanego</t>
    </r>
    <r>
      <rPr>
        <sz val="11"/>
        <color theme="1"/>
        <rFont val="Calibri"/>
        <family val="2"/>
        <charset val="238"/>
        <scheme val="minor"/>
      </rPr>
      <t xml:space="preserve"> (suma wartości z Tabeli nr 1, 2, 3 i 4 formularza kalkulacja ceny). </t>
    </r>
  </si>
  <si>
    <r>
      <t xml:space="preserve">Razem zadanie z zakresu gwarantowanego: </t>
    </r>
    <r>
      <rPr>
        <sz val="11"/>
        <color theme="1"/>
        <rFont val="Calibri"/>
        <family val="2"/>
        <charset val="238"/>
        <scheme val="minor"/>
      </rPr>
      <t>Świadczenie usług w zakresie obsługi technicznej i napraw bieżących pojazdów służbowych użytkowanych w IAS w Rzeszowie i podległych jednostkach</t>
    </r>
  </si>
  <si>
    <t>Tabela nr 6: Kalkulacja ceny dla prawa opcji (zwiększenie do 20% wartości przedmiotu zamówienia z zadania z zakresu gwarantowanego).</t>
  </si>
  <si>
    <t>Wartość przedmiotu zamówienia w zadaniu z zakresu gwarantowanego (Tabela nr 5: wiersz 5, kol.5)</t>
  </si>
  <si>
    <t>Tabela nr 7: Sumaryczna maksymalna wartość wynikająca z kalkulacji wszystkich kosztów związanych z realizacją przedmiotu zamówienia (zadanie z zakresu gwarantowanego + prawo opcji)</t>
  </si>
  <si>
    <t>Wartość przedmiotu zamówienia: zadanie z zakresu gwarantowanego (tabela nr 5: wiersz 5, kol. 5)</t>
  </si>
  <si>
    <t>Razem (zadanie z zakresu gwarantowanego i prawo opcji):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</si>
</sst>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#,##0;[Red]#,##0"/>
  </numFmts>
  <fonts count="4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vertAlign val="superscript"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6"/>
      <color rgb="FFFF000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vertAlign val="superscript"/>
      <sz val="10"/>
      <color theme="1"/>
      <name val="Calibri"/>
      <family val="2"/>
      <charset val="238"/>
      <scheme val="minor"/>
    </font>
    <font>
      <b/>
      <i/>
      <vertAlign val="superscript"/>
      <sz val="10"/>
      <color rgb="FFFF0000"/>
      <name val="Calibri"/>
      <family val="2"/>
      <charset val="238"/>
      <scheme val="minor"/>
    </font>
    <font>
      <b/>
      <i/>
      <vertAlign val="superscript"/>
      <sz val="7"/>
      <color rgb="FFFF0000"/>
      <name val="Calibri"/>
      <family val="2"/>
      <charset val="238"/>
      <scheme val="minor"/>
    </font>
    <font>
      <b/>
      <i/>
      <vertAlign val="superscript"/>
      <sz val="7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i/>
      <vertAlign val="superscript"/>
      <sz val="11"/>
      <color theme="1"/>
      <name val="Calibri"/>
      <family val="2"/>
      <charset val="238"/>
      <scheme val="minor"/>
    </font>
    <font>
      <b/>
      <i/>
      <vertAlign val="superscript"/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1"/>
      <color rgb="FF000000"/>
      <name val="Calibri"/>
      <family val="2"/>
      <charset val="238"/>
      <scheme val="minor"/>
    </font>
    <font>
      <i/>
      <sz val="6"/>
      <color theme="1"/>
      <name val="Calibri"/>
      <family val="2"/>
      <charset val="238"/>
      <scheme val="minor"/>
    </font>
    <font>
      <b/>
      <i/>
      <sz val="6"/>
      <color rgb="FF000000"/>
      <name val="Calibri"/>
      <family val="2"/>
      <charset val="238"/>
      <scheme val="minor"/>
    </font>
    <font>
      <b/>
      <i/>
      <sz val="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CCFF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F0C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6" fillId="0" borderId="1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Border="1"/>
    <xf numFmtId="0" fontId="18" fillId="0" borderId="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7" fillId="3" borderId="0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2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2" fontId="37" fillId="0" borderId="1" xfId="0" applyNumberFormat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/>
    <xf numFmtId="0" fontId="2" fillId="3" borderId="0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35" fillId="0" borderId="6" xfId="0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164" fontId="38" fillId="3" borderId="1" xfId="0" applyNumberFormat="1" applyFont="1" applyFill="1" applyBorder="1" applyAlignment="1">
      <alignment horizontal="center"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4" fontId="3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5" fontId="43" fillId="0" borderId="1" xfId="0" applyNumberFormat="1" applyFont="1" applyBorder="1" applyAlignment="1">
      <alignment horizontal="center" vertical="center"/>
    </xf>
    <xf numFmtId="0" fontId="44" fillId="0" borderId="0" xfId="0" applyFont="1"/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4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6" borderId="3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0" fontId="28" fillId="7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0" fontId="33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left"/>
    </xf>
    <xf numFmtId="0" fontId="33" fillId="7" borderId="3" xfId="0" applyFont="1" applyFill="1" applyBorder="1" applyAlignment="1">
      <alignment vertical="center" wrapText="1"/>
    </xf>
    <xf numFmtId="0" fontId="33" fillId="7" borderId="5" xfId="0" applyFont="1" applyFill="1" applyBorder="1" applyAlignment="1">
      <alignment vertical="center" wrapText="1"/>
    </xf>
    <xf numFmtId="0" fontId="33" fillId="7" borderId="4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 vertical="center" wrapText="1"/>
    </xf>
    <xf numFmtId="164" fontId="24" fillId="3" borderId="4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wrapText="1"/>
    </xf>
    <xf numFmtId="0" fontId="3" fillId="5" borderId="5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FF"/>
      <color rgb="FFCCFFCC"/>
      <color rgb="FFDDF0C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6"/>
  <sheetViews>
    <sheetView tabSelected="1" topLeftCell="A112" zoomScale="136" zoomScaleNormal="136" workbookViewId="0">
      <selection activeCell="B116" sqref="B116:D116"/>
    </sheetView>
  </sheetViews>
  <sheetFormatPr defaultRowHeight="15" x14ac:dyDescent="0.25"/>
  <cols>
    <col min="1" max="1" width="4.140625" style="12" customWidth="1"/>
    <col min="2" max="2" width="34.28515625" style="12" customWidth="1"/>
    <col min="3" max="3" width="11.7109375" style="12" customWidth="1"/>
    <col min="4" max="4" width="14.85546875" style="12" customWidth="1"/>
    <col min="5" max="5" width="15.42578125" style="12" customWidth="1"/>
    <col min="6" max="6" width="13.28515625" style="60" customWidth="1"/>
    <col min="7" max="7" width="16.140625" style="12" customWidth="1"/>
    <col min="8" max="8" width="14.85546875" style="12" customWidth="1"/>
    <col min="9" max="16384" width="9.140625" style="12"/>
  </cols>
  <sheetData>
    <row r="1" spans="1:8" x14ac:dyDescent="0.25">
      <c r="B1" s="126"/>
      <c r="C1" s="127"/>
      <c r="G1" s="128" t="s">
        <v>89</v>
      </c>
      <c r="H1" s="88"/>
    </row>
    <row r="2" spans="1:8" x14ac:dyDescent="0.25">
      <c r="B2" s="12" t="s">
        <v>90</v>
      </c>
      <c r="G2" s="88" t="s">
        <v>32</v>
      </c>
      <c r="H2" s="88"/>
    </row>
    <row r="3" spans="1:8" ht="15" customHeight="1" x14ac:dyDescent="0.25"/>
    <row r="4" spans="1:8" ht="15" customHeight="1" x14ac:dyDescent="0.25">
      <c r="B4" s="138" t="s">
        <v>91</v>
      </c>
      <c r="C4" s="139"/>
      <c r="D4" s="139"/>
      <c r="E4" s="139"/>
      <c r="F4" s="139"/>
      <c r="G4" s="139"/>
      <c r="H4" s="140"/>
    </row>
    <row r="5" spans="1:8" ht="15" customHeight="1" x14ac:dyDescent="0.25">
      <c r="B5" s="13"/>
      <c r="C5" s="2"/>
      <c r="D5" s="2"/>
      <c r="E5" s="2"/>
      <c r="F5" s="61"/>
      <c r="G5" s="13"/>
      <c r="H5" s="13"/>
    </row>
    <row r="6" spans="1:8" ht="15" customHeight="1" x14ac:dyDescent="0.25">
      <c r="B6" s="129" t="s">
        <v>13</v>
      </c>
      <c r="C6" s="129"/>
      <c r="D6" s="129"/>
      <c r="E6" s="129"/>
      <c r="F6" s="129"/>
      <c r="G6" s="129"/>
      <c r="H6" s="129"/>
    </row>
    <row r="7" spans="1:8" ht="15" customHeight="1" x14ac:dyDescent="0.25">
      <c r="B7" s="2"/>
      <c r="C7" s="2"/>
      <c r="D7" s="2"/>
      <c r="E7" s="2"/>
      <c r="F7" s="61"/>
      <c r="G7" s="2"/>
      <c r="H7" s="2"/>
    </row>
    <row r="8" spans="1:8" ht="36" customHeight="1" x14ac:dyDescent="0.25">
      <c r="A8" s="14" t="s">
        <v>11</v>
      </c>
      <c r="B8" s="14" t="s">
        <v>2</v>
      </c>
      <c r="C8" s="15" t="s">
        <v>76</v>
      </c>
      <c r="D8" s="16" t="s">
        <v>77</v>
      </c>
      <c r="E8" s="16" t="s">
        <v>22</v>
      </c>
      <c r="F8" s="62" t="s">
        <v>0</v>
      </c>
      <c r="G8" s="16" t="s">
        <v>78</v>
      </c>
      <c r="H8" s="16" t="s">
        <v>23</v>
      </c>
    </row>
    <row r="9" spans="1:8" ht="11.25" customHeight="1" x14ac:dyDescent="0.25">
      <c r="A9" s="17">
        <v>1</v>
      </c>
      <c r="B9" s="17">
        <v>2</v>
      </c>
      <c r="C9" s="18">
        <v>3</v>
      </c>
      <c r="D9" s="18">
        <v>4</v>
      </c>
      <c r="E9" s="18">
        <v>5</v>
      </c>
      <c r="F9" s="63">
        <v>6</v>
      </c>
      <c r="G9" s="19">
        <v>7</v>
      </c>
      <c r="H9" s="19">
        <v>8</v>
      </c>
    </row>
    <row r="10" spans="1:8" ht="39" customHeight="1" x14ac:dyDescent="0.25">
      <c r="A10" s="51">
        <v>1</v>
      </c>
      <c r="B10" s="54" t="s">
        <v>55</v>
      </c>
      <c r="C10" s="58">
        <v>2</v>
      </c>
      <c r="D10" s="55"/>
      <c r="E10" s="56">
        <f t="shared" ref="E10" si="0">C10*D10</f>
        <v>0</v>
      </c>
      <c r="F10" s="49">
        <v>1</v>
      </c>
      <c r="G10" s="56"/>
      <c r="H10" s="56">
        <f t="shared" ref="H10" si="1">F10*G10</f>
        <v>0</v>
      </c>
    </row>
    <row r="11" spans="1:8" ht="39" customHeight="1" x14ac:dyDescent="0.25">
      <c r="A11" s="51">
        <v>2</v>
      </c>
      <c r="B11" s="54" t="s">
        <v>56</v>
      </c>
      <c r="C11" s="49">
        <v>2</v>
      </c>
      <c r="D11" s="55"/>
      <c r="E11" s="56">
        <f>C11*D11</f>
        <v>0</v>
      </c>
      <c r="F11" s="49">
        <v>1</v>
      </c>
      <c r="G11" s="56"/>
      <c r="H11" s="56">
        <f>F11*G11</f>
        <v>0</v>
      </c>
    </row>
    <row r="12" spans="1:8" ht="39" customHeight="1" x14ac:dyDescent="0.25">
      <c r="A12" s="51">
        <v>3</v>
      </c>
      <c r="B12" s="48" t="s">
        <v>57</v>
      </c>
      <c r="C12" s="51">
        <v>1</v>
      </c>
      <c r="D12" s="55"/>
      <c r="E12" s="52">
        <f t="shared" ref="E12:E44" si="2">C12*D12</f>
        <v>0</v>
      </c>
      <c r="F12" s="51">
        <v>1</v>
      </c>
      <c r="G12" s="56"/>
      <c r="H12" s="52">
        <f t="shared" ref="H12:H44" si="3">F12*G12</f>
        <v>0</v>
      </c>
    </row>
    <row r="13" spans="1:8" ht="30" customHeight="1" x14ac:dyDescent="0.25">
      <c r="A13" s="51">
        <v>4</v>
      </c>
      <c r="B13" s="48" t="s">
        <v>9</v>
      </c>
      <c r="C13" s="51">
        <v>1</v>
      </c>
      <c r="D13" s="55"/>
      <c r="E13" s="52">
        <f t="shared" si="2"/>
        <v>0</v>
      </c>
      <c r="F13" s="51">
        <v>1</v>
      </c>
      <c r="G13" s="56"/>
      <c r="H13" s="52">
        <f t="shared" si="3"/>
        <v>0</v>
      </c>
    </row>
    <row r="14" spans="1:8" ht="30" customHeight="1" x14ac:dyDescent="0.25">
      <c r="A14" s="51">
        <v>5</v>
      </c>
      <c r="B14" s="48" t="s">
        <v>9</v>
      </c>
      <c r="C14" s="51">
        <v>1</v>
      </c>
      <c r="D14" s="55"/>
      <c r="E14" s="52">
        <f t="shared" si="2"/>
        <v>0</v>
      </c>
      <c r="F14" s="51">
        <v>1</v>
      </c>
      <c r="G14" s="56"/>
      <c r="H14" s="52">
        <f t="shared" si="3"/>
        <v>0</v>
      </c>
    </row>
    <row r="15" spans="1:8" ht="30" customHeight="1" x14ac:dyDescent="0.25">
      <c r="A15" s="51">
        <v>6</v>
      </c>
      <c r="B15" s="48" t="s">
        <v>67</v>
      </c>
      <c r="C15" s="51">
        <v>2</v>
      </c>
      <c r="D15" s="55"/>
      <c r="E15" s="52">
        <f t="shared" si="2"/>
        <v>0</v>
      </c>
      <c r="F15" s="51">
        <v>1</v>
      </c>
      <c r="G15" s="56"/>
      <c r="H15" s="52">
        <f t="shared" si="3"/>
        <v>0</v>
      </c>
    </row>
    <row r="16" spans="1:8" ht="30" customHeight="1" x14ac:dyDescent="0.25">
      <c r="A16" s="51">
        <v>7</v>
      </c>
      <c r="B16" s="48" t="s">
        <v>58</v>
      </c>
      <c r="C16" s="51">
        <v>1</v>
      </c>
      <c r="D16" s="55"/>
      <c r="E16" s="52">
        <f t="shared" si="2"/>
        <v>0</v>
      </c>
      <c r="F16" s="51">
        <v>1</v>
      </c>
      <c r="G16" s="56"/>
      <c r="H16" s="52">
        <f t="shared" si="3"/>
        <v>0</v>
      </c>
    </row>
    <row r="17" spans="1:8" ht="30" customHeight="1" x14ac:dyDescent="0.25">
      <c r="A17" s="51">
        <v>8</v>
      </c>
      <c r="B17" s="54" t="s">
        <v>3</v>
      </c>
      <c r="C17" s="57">
        <v>1</v>
      </c>
      <c r="D17" s="55"/>
      <c r="E17" s="50">
        <f t="shared" si="2"/>
        <v>0</v>
      </c>
      <c r="F17" s="57">
        <v>0</v>
      </c>
      <c r="G17" s="56"/>
      <c r="H17" s="50">
        <f t="shared" si="3"/>
        <v>0</v>
      </c>
    </row>
    <row r="18" spans="1:8" ht="30" customHeight="1" x14ac:dyDescent="0.25">
      <c r="A18" s="51">
        <v>9</v>
      </c>
      <c r="B18" s="54" t="s">
        <v>59</v>
      </c>
      <c r="C18" s="73">
        <v>1</v>
      </c>
      <c r="D18" s="55"/>
      <c r="E18" s="74">
        <f t="shared" si="2"/>
        <v>0</v>
      </c>
      <c r="F18" s="73">
        <v>1</v>
      </c>
      <c r="G18" s="56"/>
      <c r="H18" s="74">
        <f t="shared" si="3"/>
        <v>0</v>
      </c>
    </row>
    <row r="19" spans="1:8" ht="30" customHeight="1" x14ac:dyDescent="0.25">
      <c r="A19" s="51">
        <v>10</v>
      </c>
      <c r="B19" s="48" t="s">
        <v>4</v>
      </c>
      <c r="C19" s="51">
        <v>2</v>
      </c>
      <c r="D19" s="55"/>
      <c r="E19" s="52">
        <f t="shared" si="2"/>
        <v>0</v>
      </c>
      <c r="F19" s="51">
        <v>1</v>
      </c>
      <c r="G19" s="56"/>
      <c r="H19" s="52">
        <f t="shared" si="3"/>
        <v>0</v>
      </c>
    </row>
    <row r="20" spans="1:8" ht="30" customHeight="1" x14ac:dyDescent="0.25">
      <c r="A20" s="51">
        <v>11</v>
      </c>
      <c r="B20" s="48" t="s">
        <v>68</v>
      </c>
      <c r="C20" s="51">
        <v>1</v>
      </c>
      <c r="D20" s="55"/>
      <c r="E20" s="52">
        <f t="shared" si="2"/>
        <v>0</v>
      </c>
      <c r="F20" s="51">
        <v>1</v>
      </c>
      <c r="G20" s="56"/>
      <c r="H20" s="52">
        <f t="shared" si="3"/>
        <v>0</v>
      </c>
    </row>
    <row r="21" spans="1:8" ht="30" customHeight="1" x14ac:dyDescent="0.25">
      <c r="A21" s="51">
        <v>12</v>
      </c>
      <c r="B21" s="48" t="s">
        <v>60</v>
      </c>
      <c r="C21" s="51">
        <v>2</v>
      </c>
      <c r="D21" s="55"/>
      <c r="E21" s="52">
        <f t="shared" si="2"/>
        <v>0</v>
      </c>
      <c r="F21" s="51">
        <v>1</v>
      </c>
      <c r="G21" s="56"/>
      <c r="H21" s="52">
        <f t="shared" si="3"/>
        <v>0</v>
      </c>
    </row>
    <row r="22" spans="1:8" ht="30" customHeight="1" x14ac:dyDescent="0.25">
      <c r="A22" s="51">
        <v>13</v>
      </c>
      <c r="B22" s="48" t="s">
        <v>1</v>
      </c>
      <c r="C22" s="51">
        <v>2</v>
      </c>
      <c r="D22" s="55"/>
      <c r="E22" s="52">
        <f t="shared" si="2"/>
        <v>0</v>
      </c>
      <c r="F22" s="51">
        <v>1</v>
      </c>
      <c r="G22" s="56"/>
      <c r="H22" s="52">
        <f t="shared" si="3"/>
        <v>0</v>
      </c>
    </row>
    <row r="23" spans="1:8" ht="30" customHeight="1" x14ac:dyDescent="0.25">
      <c r="A23" s="51">
        <v>14</v>
      </c>
      <c r="B23" s="48" t="s">
        <v>1</v>
      </c>
      <c r="C23" s="51">
        <v>2</v>
      </c>
      <c r="D23" s="55"/>
      <c r="E23" s="52">
        <f t="shared" si="2"/>
        <v>0</v>
      </c>
      <c r="F23" s="51">
        <v>1</v>
      </c>
      <c r="G23" s="56"/>
      <c r="H23" s="52">
        <f t="shared" si="3"/>
        <v>0</v>
      </c>
    </row>
    <row r="24" spans="1:8" ht="30" customHeight="1" x14ac:dyDescent="0.25">
      <c r="A24" s="51">
        <v>15</v>
      </c>
      <c r="B24" s="48" t="s">
        <v>69</v>
      </c>
      <c r="C24" s="51">
        <v>1</v>
      </c>
      <c r="D24" s="55"/>
      <c r="E24" s="52">
        <f t="shared" si="2"/>
        <v>0</v>
      </c>
      <c r="F24" s="51">
        <v>1</v>
      </c>
      <c r="G24" s="56"/>
      <c r="H24" s="52">
        <f t="shared" si="3"/>
        <v>0</v>
      </c>
    </row>
    <row r="25" spans="1:8" ht="30" customHeight="1" x14ac:dyDescent="0.25">
      <c r="A25" s="51">
        <v>16</v>
      </c>
      <c r="B25" s="54" t="s">
        <v>61</v>
      </c>
      <c r="C25" s="51">
        <v>1</v>
      </c>
      <c r="D25" s="55"/>
      <c r="E25" s="52">
        <f t="shared" si="2"/>
        <v>0</v>
      </c>
      <c r="F25" s="51">
        <v>1</v>
      </c>
      <c r="G25" s="56"/>
      <c r="H25" s="52">
        <f t="shared" si="3"/>
        <v>0</v>
      </c>
    </row>
    <row r="26" spans="1:8" ht="30" customHeight="1" x14ac:dyDescent="0.25">
      <c r="A26" s="51">
        <v>17</v>
      </c>
      <c r="B26" s="48" t="s">
        <v>70</v>
      </c>
      <c r="C26" s="51">
        <v>1</v>
      </c>
      <c r="D26" s="55"/>
      <c r="E26" s="52">
        <f t="shared" si="2"/>
        <v>0</v>
      </c>
      <c r="F26" s="51">
        <v>1</v>
      </c>
      <c r="G26" s="56"/>
      <c r="H26" s="52">
        <f t="shared" si="3"/>
        <v>0</v>
      </c>
    </row>
    <row r="27" spans="1:8" ht="30" customHeight="1" x14ac:dyDescent="0.25">
      <c r="A27" s="51">
        <v>18</v>
      </c>
      <c r="B27" s="48" t="s">
        <v>71</v>
      </c>
      <c r="C27" s="51">
        <v>1</v>
      </c>
      <c r="D27" s="55"/>
      <c r="E27" s="52">
        <f t="shared" si="2"/>
        <v>0</v>
      </c>
      <c r="F27" s="51">
        <v>1</v>
      </c>
      <c r="G27" s="56"/>
      <c r="H27" s="52">
        <f t="shared" si="3"/>
        <v>0</v>
      </c>
    </row>
    <row r="28" spans="1:8" ht="30" customHeight="1" x14ac:dyDescent="0.25">
      <c r="A28" s="51">
        <v>19</v>
      </c>
      <c r="B28" s="48" t="s">
        <v>8</v>
      </c>
      <c r="C28" s="51">
        <v>2</v>
      </c>
      <c r="D28" s="55"/>
      <c r="E28" s="52">
        <f t="shared" si="2"/>
        <v>0</v>
      </c>
      <c r="F28" s="51">
        <v>1</v>
      </c>
      <c r="G28" s="56"/>
      <c r="H28" s="52">
        <f t="shared" si="3"/>
        <v>0</v>
      </c>
    </row>
    <row r="29" spans="1:8" ht="30" customHeight="1" x14ac:dyDescent="0.25">
      <c r="A29" s="51">
        <v>20</v>
      </c>
      <c r="B29" s="48" t="s">
        <v>8</v>
      </c>
      <c r="C29" s="51">
        <v>2</v>
      </c>
      <c r="D29" s="55"/>
      <c r="E29" s="52">
        <f t="shared" si="2"/>
        <v>0</v>
      </c>
      <c r="F29" s="51">
        <v>1</v>
      </c>
      <c r="G29" s="56"/>
      <c r="H29" s="52">
        <f t="shared" si="3"/>
        <v>0</v>
      </c>
    </row>
    <row r="30" spans="1:8" ht="30" customHeight="1" x14ac:dyDescent="0.25">
      <c r="A30" s="51">
        <v>21</v>
      </c>
      <c r="B30" s="48" t="s">
        <v>72</v>
      </c>
      <c r="C30" s="51">
        <v>2</v>
      </c>
      <c r="D30" s="55"/>
      <c r="E30" s="52">
        <f t="shared" si="2"/>
        <v>0</v>
      </c>
      <c r="F30" s="51">
        <v>1</v>
      </c>
      <c r="G30" s="56"/>
      <c r="H30" s="52">
        <f t="shared" si="3"/>
        <v>0</v>
      </c>
    </row>
    <row r="31" spans="1:8" ht="30" customHeight="1" x14ac:dyDescent="0.25">
      <c r="A31" s="51">
        <v>22</v>
      </c>
      <c r="B31" s="48" t="s">
        <v>9</v>
      </c>
      <c r="C31" s="51">
        <v>1</v>
      </c>
      <c r="D31" s="55"/>
      <c r="E31" s="52">
        <f t="shared" si="2"/>
        <v>0</v>
      </c>
      <c r="F31" s="51">
        <v>1</v>
      </c>
      <c r="G31" s="56"/>
      <c r="H31" s="52">
        <f t="shared" si="3"/>
        <v>0</v>
      </c>
    </row>
    <row r="32" spans="1:8" ht="30" customHeight="1" x14ac:dyDescent="0.25">
      <c r="A32" s="51">
        <v>23</v>
      </c>
      <c r="B32" s="48" t="s">
        <v>9</v>
      </c>
      <c r="C32" s="51">
        <v>1</v>
      </c>
      <c r="D32" s="55"/>
      <c r="E32" s="52">
        <f t="shared" si="2"/>
        <v>0</v>
      </c>
      <c r="F32" s="51">
        <v>1</v>
      </c>
      <c r="G32" s="56"/>
      <c r="H32" s="52">
        <f t="shared" si="3"/>
        <v>0</v>
      </c>
    </row>
    <row r="33" spans="1:8" ht="30" customHeight="1" x14ac:dyDescent="0.25">
      <c r="A33" s="51">
        <v>24</v>
      </c>
      <c r="B33" s="48" t="s">
        <v>9</v>
      </c>
      <c r="C33" s="51">
        <v>1</v>
      </c>
      <c r="D33" s="55"/>
      <c r="E33" s="52">
        <f t="shared" si="2"/>
        <v>0</v>
      </c>
      <c r="F33" s="51">
        <v>1</v>
      </c>
      <c r="G33" s="56"/>
      <c r="H33" s="52">
        <f t="shared" si="3"/>
        <v>0</v>
      </c>
    </row>
    <row r="34" spans="1:8" ht="30" customHeight="1" x14ac:dyDescent="0.25">
      <c r="A34" s="51">
        <v>25</v>
      </c>
      <c r="B34" s="48" t="s">
        <v>9</v>
      </c>
      <c r="C34" s="51">
        <v>1</v>
      </c>
      <c r="D34" s="55"/>
      <c r="E34" s="52">
        <f t="shared" si="2"/>
        <v>0</v>
      </c>
      <c r="F34" s="51">
        <v>1</v>
      </c>
      <c r="G34" s="56"/>
      <c r="H34" s="52">
        <f t="shared" si="3"/>
        <v>0</v>
      </c>
    </row>
    <row r="35" spans="1:8" ht="30" customHeight="1" x14ac:dyDescent="0.25">
      <c r="A35" s="51">
        <v>26</v>
      </c>
      <c r="B35" s="48" t="s">
        <v>73</v>
      </c>
      <c r="C35" s="51">
        <v>1</v>
      </c>
      <c r="D35" s="55"/>
      <c r="E35" s="52">
        <f t="shared" si="2"/>
        <v>0</v>
      </c>
      <c r="F35" s="51">
        <v>1</v>
      </c>
      <c r="G35" s="56"/>
      <c r="H35" s="52">
        <f t="shared" si="3"/>
        <v>0</v>
      </c>
    </row>
    <row r="36" spans="1:8" ht="30" customHeight="1" x14ac:dyDescent="0.25">
      <c r="A36" s="51">
        <v>27</v>
      </c>
      <c r="B36" s="54" t="s">
        <v>7</v>
      </c>
      <c r="C36" s="57">
        <v>2</v>
      </c>
      <c r="D36" s="55"/>
      <c r="E36" s="50">
        <f t="shared" si="2"/>
        <v>0</v>
      </c>
      <c r="F36" s="57">
        <v>1</v>
      </c>
      <c r="G36" s="56"/>
      <c r="H36" s="50">
        <f t="shared" si="3"/>
        <v>0</v>
      </c>
    </row>
    <row r="37" spans="1:8" ht="30" customHeight="1" x14ac:dyDescent="0.25">
      <c r="A37" s="51">
        <v>28</v>
      </c>
      <c r="B37" s="48" t="s">
        <v>69</v>
      </c>
      <c r="C37" s="51">
        <v>1</v>
      </c>
      <c r="D37" s="55"/>
      <c r="E37" s="50">
        <f t="shared" si="2"/>
        <v>0</v>
      </c>
      <c r="F37" s="51">
        <v>1</v>
      </c>
      <c r="G37" s="56"/>
      <c r="H37" s="52">
        <f t="shared" si="3"/>
        <v>0</v>
      </c>
    </row>
    <row r="38" spans="1:8" ht="30" customHeight="1" x14ac:dyDescent="0.25">
      <c r="A38" s="51">
        <v>29</v>
      </c>
      <c r="B38" s="48" t="s">
        <v>62</v>
      </c>
      <c r="C38" s="51">
        <v>1</v>
      </c>
      <c r="D38" s="55"/>
      <c r="E38" s="59">
        <f t="shared" si="2"/>
        <v>0</v>
      </c>
      <c r="F38" s="51">
        <v>1</v>
      </c>
      <c r="G38" s="56"/>
      <c r="H38" s="52">
        <f t="shared" si="3"/>
        <v>0</v>
      </c>
    </row>
    <row r="39" spans="1:8" ht="30" customHeight="1" x14ac:dyDescent="0.25">
      <c r="A39" s="51">
        <v>30</v>
      </c>
      <c r="B39" s="48" t="s">
        <v>63</v>
      </c>
      <c r="C39" s="51">
        <v>0</v>
      </c>
      <c r="D39" s="55"/>
      <c r="E39" s="52">
        <f t="shared" si="2"/>
        <v>0</v>
      </c>
      <c r="F39" s="51">
        <v>1</v>
      </c>
      <c r="G39" s="56"/>
      <c r="H39" s="52">
        <f t="shared" si="3"/>
        <v>0</v>
      </c>
    </row>
    <row r="40" spans="1:8" ht="30" customHeight="1" x14ac:dyDescent="0.25">
      <c r="A40" s="51">
        <v>31</v>
      </c>
      <c r="B40" s="54" t="s">
        <v>64</v>
      </c>
      <c r="C40" s="57">
        <v>0</v>
      </c>
      <c r="D40" s="55"/>
      <c r="E40" s="50">
        <f t="shared" si="2"/>
        <v>0</v>
      </c>
      <c r="F40" s="57">
        <v>1</v>
      </c>
      <c r="G40" s="56"/>
      <c r="H40" s="50">
        <f t="shared" si="3"/>
        <v>0</v>
      </c>
    </row>
    <row r="41" spans="1:8" ht="30" customHeight="1" x14ac:dyDescent="0.25">
      <c r="A41" s="51">
        <v>32</v>
      </c>
      <c r="B41" s="54" t="s">
        <v>65</v>
      </c>
      <c r="C41" s="57">
        <v>1</v>
      </c>
      <c r="D41" s="55"/>
      <c r="E41" s="50">
        <f t="shared" si="2"/>
        <v>0</v>
      </c>
      <c r="F41" s="57">
        <v>1</v>
      </c>
      <c r="G41" s="56"/>
      <c r="H41" s="50">
        <f t="shared" si="3"/>
        <v>0</v>
      </c>
    </row>
    <row r="42" spans="1:8" ht="30" customHeight="1" x14ac:dyDescent="0.25">
      <c r="A42" s="51">
        <v>33</v>
      </c>
      <c r="B42" s="54" t="s">
        <v>74</v>
      </c>
      <c r="C42" s="57">
        <v>0</v>
      </c>
      <c r="D42" s="55"/>
      <c r="E42" s="50">
        <f t="shared" si="2"/>
        <v>0</v>
      </c>
      <c r="F42" s="57">
        <v>1</v>
      </c>
      <c r="G42" s="56"/>
      <c r="H42" s="50">
        <f t="shared" si="3"/>
        <v>0</v>
      </c>
    </row>
    <row r="43" spans="1:8" ht="30" customHeight="1" x14ac:dyDescent="0.25">
      <c r="A43" s="51">
        <v>34</v>
      </c>
      <c r="B43" s="54" t="s">
        <v>75</v>
      </c>
      <c r="C43" s="57">
        <v>2</v>
      </c>
      <c r="D43" s="55"/>
      <c r="E43" s="50">
        <f t="shared" si="2"/>
        <v>0</v>
      </c>
      <c r="F43" s="57">
        <v>1</v>
      </c>
      <c r="G43" s="56"/>
      <c r="H43" s="50">
        <f t="shared" si="3"/>
        <v>0</v>
      </c>
    </row>
    <row r="44" spans="1:8" ht="30" customHeight="1" x14ac:dyDescent="0.25">
      <c r="A44" s="51">
        <v>35</v>
      </c>
      <c r="B44" s="54" t="s">
        <v>74</v>
      </c>
      <c r="C44" s="53">
        <v>0</v>
      </c>
      <c r="D44" s="55"/>
      <c r="E44" s="55">
        <f t="shared" si="2"/>
        <v>0</v>
      </c>
      <c r="F44" s="53">
        <v>1</v>
      </c>
      <c r="G44" s="56"/>
      <c r="H44" s="55">
        <f t="shared" si="3"/>
        <v>0</v>
      </c>
    </row>
    <row r="45" spans="1:8" ht="30" customHeight="1" x14ac:dyDescent="0.25">
      <c r="A45" s="51">
        <v>36</v>
      </c>
      <c r="B45" s="51" t="s">
        <v>66</v>
      </c>
      <c r="C45" s="75">
        <f>SUM(C10:C44)</f>
        <v>43</v>
      </c>
      <c r="D45" s="75" t="s">
        <v>6</v>
      </c>
      <c r="E45" s="78">
        <f>SUM(E10:E44)</f>
        <v>0</v>
      </c>
      <c r="F45" s="77">
        <f>SUM(F10:F44)</f>
        <v>34</v>
      </c>
      <c r="G45" s="76" t="s">
        <v>6</v>
      </c>
      <c r="H45" s="78">
        <f>SUM(H10:H44)</f>
        <v>0</v>
      </c>
    </row>
    <row r="46" spans="1:8" ht="15" customHeight="1" x14ac:dyDescent="0.25">
      <c r="A46" s="22"/>
      <c r="B46" s="130"/>
      <c r="C46" s="130"/>
      <c r="D46" s="130"/>
      <c r="E46" s="130"/>
      <c r="F46" s="130"/>
      <c r="G46" s="130"/>
      <c r="H46" s="131"/>
    </row>
    <row r="47" spans="1:8" ht="27.75" customHeight="1" x14ac:dyDescent="0.25">
      <c r="A47" s="132" t="s">
        <v>79</v>
      </c>
      <c r="B47" s="133"/>
      <c r="C47" s="133"/>
      <c r="D47" s="133"/>
      <c r="E47" s="133"/>
      <c r="F47" s="133"/>
      <c r="G47" s="133"/>
      <c r="H47" s="134"/>
    </row>
    <row r="48" spans="1:8" ht="16.5" customHeight="1" x14ac:dyDescent="0.25">
      <c r="A48" s="7"/>
      <c r="B48" s="6"/>
      <c r="C48" s="6"/>
      <c r="D48" s="6"/>
      <c r="E48" s="6"/>
      <c r="F48" s="6"/>
      <c r="G48" s="6"/>
      <c r="H48" s="8"/>
    </row>
    <row r="49" spans="1:8" ht="30" customHeight="1" x14ac:dyDescent="0.25">
      <c r="A49" s="135" t="s">
        <v>80</v>
      </c>
      <c r="B49" s="136"/>
      <c r="C49" s="136"/>
      <c r="D49" s="136"/>
      <c r="E49" s="136"/>
      <c r="F49" s="136"/>
      <c r="G49" s="136"/>
      <c r="H49" s="137"/>
    </row>
    <row r="50" spans="1:8" ht="15.75" x14ac:dyDescent="0.25">
      <c r="A50" s="7"/>
      <c r="B50" s="6"/>
      <c r="C50" s="6"/>
      <c r="D50" s="6"/>
      <c r="E50" s="6"/>
      <c r="F50" s="6"/>
      <c r="G50" s="6"/>
      <c r="H50" s="8"/>
    </row>
    <row r="51" spans="1:8" x14ac:dyDescent="0.25">
      <c r="B51" s="107" t="s">
        <v>14</v>
      </c>
      <c r="C51" s="107"/>
      <c r="D51" s="107"/>
      <c r="E51" s="107"/>
      <c r="F51" s="12"/>
    </row>
    <row r="52" spans="1:8" ht="69" customHeight="1" x14ac:dyDescent="0.25">
      <c r="A52" s="23" t="s">
        <v>11</v>
      </c>
      <c r="B52" s="23" t="s">
        <v>10</v>
      </c>
      <c r="C52" s="23" t="s">
        <v>52</v>
      </c>
      <c r="D52" s="23" t="s">
        <v>41</v>
      </c>
      <c r="E52" s="23" t="s">
        <v>42</v>
      </c>
    </row>
    <row r="53" spans="1:8" x14ac:dyDescent="0.25">
      <c r="A53" s="24">
        <v>1</v>
      </c>
      <c r="B53" s="1">
        <v>2</v>
      </c>
      <c r="C53" s="24">
        <v>3</v>
      </c>
      <c r="D53" s="1">
        <v>4</v>
      </c>
      <c r="E53" s="25">
        <v>5</v>
      </c>
    </row>
    <row r="54" spans="1:8" ht="28.5" customHeight="1" x14ac:dyDescent="0.25">
      <c r="A54" s="26">
        <v>1</v>
      </c>
      <c r="B54" s="27" t="s">
        <v>12</v>
      </c>
      <c r="C54" s="82">
        <v>160</v>
      </c>
      <c r="D54" s="28"/>
      <c r="E54" s="29">
        <f>C54*D54</f>
        <v>0</v>
      </c>
    </row>
    <row r="55" spans="1:8" x14ac:dyDescent="0.25">
      <c r="F55" s="12"/>
    </row>
    <row r="56" spans="1:8" ht="28.5" customHeight="1" x14ac:dyDescent="0.25">
      <c r="B56" s="104" t="s">
        <v>88</v>
      </c>
      <c r="C56" s="105"/>
      <c r="D56" s="105"/>
      <c r="E56" s="105"/>
      <c r="F56" s="12"/>
    </row>
    <row r="57" spans="1:8" x14ac:dyDescent="0.25">
      <c r="F57" s="12"/>
    </row>
    <row r="58" spans="1:8" ht="40.5" customHeight="1" x14ac:dyDescent="0.25">
      <c r="B58" s="105" t="s">
        <v>87</v>
      </c>
      <c r="C58" s="105"/>
      <c r="D58" s="105"/>
      <c r="E58" s="105"/>
      <c r="F58" s="12"/>
    </row>
    <row r="59" spans="1:8" x14ac:dyDescent="0.25">
      <c r="F59" s="12"/>
    </row>
    <row r="60" spans="1:8" ht="29.25" customHeight="1" x14ac:dyDescent="0.25">
      <c r="B60" s="106" t="s">
        <v>43</v>
      </c>
      <c r="C60" s="106"/>
      <c r="D60" s="106"/>
      <c r="E60" s="106"/>
      <c r="F60" s="12"/>
    </row>
    <row r="61" spans="1:8" x14ac:dyDescent="0.25">
      <c r="F61" s="12"/>
    </row>
    <row r="62" spans="1:8" x14ac:dyDescent="0.25">
      <c r="F62" s="12"/>
    </row>
    <row r="63" spans="1:8" x14ac:dyDescent="0.25">
      <c r="B63" s="107" t="s">
        <v>17</v>
      </c>
      <c r="C63" s="107"/>
      <c r="D63" s="107"/>
      <c r="E63" s="107"/>
      <c r="F63" s="107"/>
      <c r="G63" s="107"/>
    </row>
    <row r="64" spans="1:8" x14ac:dyDescent="0.25">
      <c r="F64" s="12"/>
    </row>
    <row r="65" spans="1:7" ht="76.5" customHeight="1" x14ac:dyDescent="0.25">
      <c r="A65" s="30" t="s">
        <v>11</v>
      </c>
      <c r="B65" s="30" t="s">
        <v>16</v>
      </c>
      <c r="C65" s="109" t="s">
        <v>44</v>
      </c>
      <c r="D65" s="110"/>
      <c r="E65" s="79" t="s">
        <v>45</v>
      </c>
      <c r="F65" s="31" t="s">
        <v>46</v>
      </c>
      <c r="G65" s="79" t="s">
        <v>47</v>
      </c>
    </row>
    <row r="66" spans="1:7" x14ac:dyDescent="0.25">
      <c r="A66" s="64">
        <v>1</v>
      </c>
      <c r="B66" s="65">
        <v>2</v>
      </c>
      <c r="C66" s="120">
        <v>3</v>
      </c>
      <c r="D66" s="120"/>
      <c r="E66" s="66">
        <v>4</v>
      </c>
      <c r="F66" s="66">
        <v>5</v>
      </c>
      <c r="G66" s="66">
        <v>6</v>
      </c>
    </row>
    <row r="67" spans="1:7" ht="31.5" x14ac:dyDescent="0.25">
      <c r="A67" s="20">
        <v>1</v>
      </c>
      <c r="B67" s="32" t="s">
        <v>15</v>
      </c>
      <c r="C67" s="108">
        <v>82500</v>
      </c>
      <c r="D67" s="108"/>
      <c r="E67" s="33"/>
      <c r="F67" s="28">
        <f>C67*E67</f>
        <v>0</v>
      </c>
      <c r="G67" s="34">
        <f>C67-F67</f>
        <v>82500</v>
      </c>
    </row>
    <row r="68" spans="1:7" x14ac:dyDescent="0.25">
      <c r="F68" s="12"/>
      <c r="G68" s="3"/>
    </row>
    <row r="69" spans="1:7" x14ac:dyDescent="0.25">
      <c r="B69" s="121" t="s">
        <v>81</v>
      </c>
      <c r="C69" s="121"/>
      <c r="D69" s="121"/>
      <c r="E69" s="121"/>
      <c r="F69" s="121"/>
      <c r="G69" s="121"/>
    </row>
    <row r="70" spans="1:7" x14ac:dyDescent="0.25">
      <c r="F70" s="12"/>
      <c r="G70" s="3"/>
    </row>
    <row r="71" spans="1:7" ht="29.25" customHeight="1" x14ac:dyDescent="0.25">
      <c r="B71" s="105" t="s">
        <v>82</v>
      </c>
      <c r="C71" s="105"/>
      <c r="D71" s="105"/>
      <c r="E71" s="105"/>
      <c r="F71" s="105"/>
      <c r="G71" s="105"/>
    </row>
    <row r="72" spans="1:7" x14ac:dyDescent="0.25">
      <c r="F72" s="12"/>
      <c r="G72" s="3"/>
    </row>
    <row r="73" spans="1:7" ht="28.5" customHeight="1" x14ac:dyDescent="0.25">
      <c r="B73" s="105" t="s">
        <v>83</v>
      </c>
      <c r="C73" s="105"/>
      <c r="D73" s="105"/>
      <c r="E73" s="105"/>
      <c r="F73" s="105"/>
      <c r="G73" s="105"/>
    </row>
    <row r="74" spans="1:7" x14ac:dyDescent="0.25">
      <c r="F74" s="12"/>
      <c r="G74" s="3"/>
    </row>
    <row r="75" spans="1:7" ht="18" customHeight="1" x14ac:dyDescent="0.25">
      <c r="B75" s="122" t="s">
        <v>48</v>
      </c>
      <c r="C75" s="123"/>
      <c r="D75" s="123"/>
      <c r="E75" s="123"/>
      <c r="F75" s="123"/>
      <c r="G75" s="124"/>
    </row>
    <row r="76" spans="1:7" x14ac:dyDescent="0.25">
      <c r="F76" s="12"/>
      <c r="G76" s="3"/>
    </row>
    <row r="77" spans="1:7" x14ac:dyDescent="0.25">
      <c r="F77" s="12"/>
      <c r="G77" s="3"/>
    </row>
    <row r="78" spans="1:7" ht="30" customHeight="1" x14ac:dyDescent="0.25">
      <c r="B78" s="118" t="s">
        <v>18</v>
      </c>
      <c r="C78" s="118"/>
      <c r="D78" s="118"/>
      <c r="E78" s="118"/>
      <c r="F78" s="118"/>
      <c r="G78" s="3"/>
    </row>
    <row r="79" spans="1:7" x14ac:dyDescent="0.25">
      <c r="F79" s="12"/>
      <c r="G79" s="3"/>
    </row>
    <row r="80" spans="1:7" ht="75" customHeight="1" x14ac:dyDescent="0.25">
      <c r="A80" s="80" t="s">
        <v>11</v>
      </c>
      <c r="B80" s="80" t="s">
        <v>10</v>
      </c>
      <c r="C80" s="119" t="s">
        <v>53</v>
      </c>
      <c r="D80" s="119"/>
      <c r="E80" s="45" t="s">
        <v>49</v>
      </c>
      <c r="F80" s="45" t="s">
        <v>50</v>
      </c>
      <c r="G80" s="3"/>
    </row>
    <row r="81" spans="1:7" ht="15.75" customHeight="1" x14ac:dyDescent="0.25">
      <c r="A81" s="4">
        <v>1</v>
      </c>
      <c r="B81" s="4">
        <v>2</v>
      </c>
      <c r="C81" s="114">
        <v>3</v>
      </c>
      <c r="D81" s="115"/>
      <c r="E81" s="4">
        <v>4</v>
      </c>
      <c r="F81" s="35">
        <v>5</v>
      </c>
      <c r="G81" s="3"/>
    </row>
    <row r="82" spans="1:7" ht="28.5" customHeight="1" x14ac:dyDescent="0.25">
      <c r="A82" s="21">
        <v>1</v>
      </c>
      <c r="B82" s="47" t="s">
        <v>19</v>
      </c>
      <c r="C82" s="125">
        <v>300</v>
      </c>
      <c r="D82" s="125"/>
      <c r="E82" s="28"/>
      <c r="F82" s="5">
        <f>C82*E82</f>
        <v>0</v>
      </c>
      <c r="G82" s="3"/>
    </row>
    <row r="83" spans="1:7" x14ac:dyDescent="0.25">
      <c r="F83" s="12"/>
      <c r="G83" s="3"/>
    </row>
    <row r="84" spans="1:7" ht="28.5" customHeight="1" x14ac:dyDescent="0.25">
      <c r="B84" s="116" t="s">
        <v>84</v>
      </c>
      <c r="C84" s="116"/>
      <c r="D84" s="116"/>
      <c r="E84" s="116"/>
      <c r="F84" s="116"/>
      <c r="G84" s="3"/>
    </row>
    <row r="85" spans="1:7" x14ac:dyDescent="0.25">
      <c r="F85" s="12"/>
      <c r="G85" s="3"/>
    </row>
    <row r="86" spans="1:7" ht="40.5" customHeight="1" x14ac:dyDescent="0.25">
      <c r="B86" s="116" t="s">
        <v>85</v>
      </c>
      <c r="C86" s="116"/>
      <c r="D86" s="116"/>
      <c r="E86" s="116"/>
      <c r="F86" s="116"/>
      <c r="G86" s="3"/>
    </row>
    <row r="87" spans="1:7" x14ac:dyDescent="0.25">
      <c r="F87" s="12"/>
      <c r="G87" s="3"/>
    </row>
    <row r="88" spans="1:7" ht="30" customHeight="1" x14ac:dyDescent="0.25">
      <c r="B88" s="117" t="s">
        <v>51</v>
      </c>
      <c r="C88" s="117"/>
      <c r="D88" s="117"/>
      <c r="E88" s="117"/>
      <c r="F88" s="117"/>
      <c r="G88" s="3"/>
    </row>
    <row r="89" spans="1:7" x14ac:dyDescent="0.25">
      <c r="B89" s="46"/>
      <c r="F89" s="12"/>
      <c r="G89" s="3"/>
    </row>
    <row r="90" spans="1:7" x14ac:dyDescent="0.25">
      <c r="B90" s="46"/>
      <c r="F90" s="12"/>
      <c r="G90" s="3"/>
    </row>
    <row r="91" spans="1:7" ht="57" customHeight="1" x14ac:dyDescent="0.25">
      <c r="B91" s="111" t="s">
        <v>93</v>
      </c>
      <c r="C91" s="112"/>
      <c r="D91" s="112"/>
      <c r="E91" s="113"/>
      <c r="F91" s="12"/>
      <c r="G91" s="3"/>
    </row>
    <row r="92" spans="1:7" x14ac:dyDescent="0.25">
      <c r="B92" s="46"/>
      <c r="F92" s="12"/>
      <c r="G92" s="3"/>
    </row>
    <row r="93" spans="1:7" ht="30" x14ac:dyDescent="0.25">
      <c r="A93" s="21" t="s">
        <v>11</v>
      </c>
      <c r="B93" s="36" t="s">
        <v>10</v>
      </c>
      <c r="C93" s="37" t="s">
        <v>21</v>
      </c>
      <c r="D93" s="37" t="s">
        <v>31</v>
      </c>
      <c r="E93" s="37" t="s">
        <v>20</v>
      </c>
      <c r="F93" s="12"/>
      <c r="G93" s="3"/>
    </row>
    <row r="94" spans="1:7" x14ac:dyDescent="0.25">
      <c r="A94" s="4">
        <v>1</v>
      </c>
      <c r="B94" s="4">
        <v>2</v>
      </c>
      <c r="C94" s="4">
        <v>3</v>
      </c>
      <c r="D94" s="4">
        <v>4</v>
      </c>
      <c r="E94" s="4">
        <v>5</v>
      </c>
      <c r="F94" s="12"/>
      <c r="G94" s="3"/>
    </row>
    <row r="95" spans="1:7" ht="33" customHeight="1" x14ac:dyDescent="0.25">
      <c r="A95" s="21">
        <v>1</v>
      </c>
      <c r="B95" s="38" t="s">
        <v>24</v>
      </c>
      <c r="C95" s="20">
        <v>1</v>
      </c>
      <c r="D95" s="9" t="s">
        <v>54</v>
      </c>
      <c r="E95" s="67">
        <f>E45+H45</f>
        <v>0</v>
      </c>
      <c r="F95" s="12"/>
      <c r="G95" s="3"/>
    </row>
    <row r="96" spans="1:7" x14ac:dyDescent="0.25">
      <c r="A96" s="21">
        <v>2</v>
      </c>
      <c r="B96" s="39" t="s">
        <v>25</v>
      </c>
      <c r="C96" s="20">
        <v>2</v>
      </c>
      <c r="D96" s="21" t="s">
        <v>26</v>
      </c>
      <c r="E96" s="67">
        <f>E54</f>
        <v>0</v>
      </c>
      <c r="F96" s="12"/>
      <c r="G96" s="3"/>
    </row>
    <row r="97" spans="1:7" ht="30" x14ac:dyDescent="0.25">
      <c r="A97" s="21">
        <v>3</v>
      </c>
      <c r="B97" s="38" t="s">
        <v>27</v>
      </c>
      <c r="C97" s="20">
        <v>3</v>
      </c>
      <c r="D97" s="21" t="s">
        <v>28</v>
      </c>
      <c r="E97" s="67">
        <f>G67</f>
        <v>82500</v>
      </c>
      <c r="F97" s="12"/>
      <c r="G97" s="3"/>
    </row>
    <row r="98" spans="1:7" ht="30" x14ac:dyDescent="0.25">
      <c r="A98" s="21">
        <v>4</v>
      </c>
      <c r="B98" s="38" t="s">
        <v>29</v>
      </c>
      <c r="C98" s="20">
        <v>4</v>
      </c>
      <c r="D98" s="21" t="s">
        <v>30</v>
      </c>
      <c r="E98" s="68">
        <f>F82</f>
        <v>0</v>
      </c>
      <c r="F98" s="12"/>
      <c r="G98" s="3"/>
    </row>
    <row r="99" spans="1:7" ht="94.5" customHeight="1" x14ac:dyDescent="0.25">
      <c r="A99" s="21">
        <v>5</v>
      </c>
      <c r="B99" s="40" t="s">
        <v>94</v>
      </c>
      <c r="C99" s="20" t="s">
        <v>6</v>
      </c>
      <c r="D99" s="20" t="s">
        <v>6</v>
      </c>
      <c r="E99" s="69">
        <f>SUM(E95:E98)</f>
        <v>82500</v>
      </c>
      <c r="F99" s="12"/>
      <c r="G99" s="3"/>
    </row>
    <row r="100" spans="1:7" x14ac:dyDescent="0.25">
      <c r="A100" s="13"/>
      <c r="B100" s="41"/>
      <c r="C100" s="13"/>
      <c r="D100" s="13"/>
      <c r="E100" s="13"/>
      <c r="F100" s="12"/>
      <c r="G100" s="3"/>
    </row>
    <row r="101" spans="1:7" x14ac:dyDescent="0.25">
      <c r="A101" s="13"/>
      <c r="B101" s="41"/>
      <c r="C101" s="13"/>
      <c r="D101" s="13"/>
      <c r="E101" s="13"/>
      <c r="F101" s="12"/>
      <c r="G101" s="3"/>
    </row>
    <row r="102" spans="1:7" ht="26.25" customHeight="1" x14ac:dyDescent="0.25">
      <c r="B102" s="91" t="s">
        <v>95</v>
      </c>
      <c r="C102" s="92"/>
      <c r="D102" s="92"/>
      <c r="E102" s="92"/>
      <c r="F102" s="92"/>
      <c r="G102" s="93"/>
    </row>
    <row r="103" spans="1:7" x14ac:dyDescent="0.25">
      <c r="F103" s="12"/>
    </row>
    <row r="104" spans="1:7" ht="60" x14ac:dyDescent="0.25">
      <c r="A104" s="81" t="s">
        <v>35</v>
      </c>
      <c r="B104" s="42" t="s">
        <v>96</v>
      </c>
      <c r="C104" s="42" t="s">
        <v>36</v>
      </c>
      <c r="D104" s="42" t="s">
        <v>37</v>
      </c>
      <c r="F104" s="12"/>
    </row>
    <row r="105" spans="1:7" x14ac:dyDescent="0.25">
      <c r="A105" s="10">
        <v>1</v>
      </c>
      <c r="B105" s="11">
        <v>2</v>
      </c>
      <c r="C105" s="11">
        <v>3</v>
      </c>
      <c r="D105" s="11">
        <v>4</v>
      </c>
      <c r="F105" s="12"/>
    </row>
    <row r="106" spans="1:7" x14ac:dyDescent="0.25">
      <c r="A106" s="20">
        <v>1</v>
      </c>
      <c r="B106" s="28">
        <f>E99</f>
        <v>82500</v>
      </c>
      <c r="C106" s="43">
        <v>0.2</v>
      </c>
      <c r="D106" s="70">
        <f>B106*C106</f>
        <v>16500</v>
      </c>
      <c r="F106" s="12"/>
    </row>
    <row r="107" spans="1:7" ht="75" x14ac:dyDescent="0.25">
      <c r="A107" s="20">
        <v>2</v>
      </c>
      <c r="B107" s="44" t="s">
        <v>86</v>
      </c>
      <c r="C107" s="20" t="s">
        <v>6</v>
      </c>
      <c r="D107" s="71">
        <f>D106</f>
        <v>16500</v>
      </c>
      <c r="F107" s="12"/>
    </row>
    <row r="108" spans="1:7" x14ac:dyDescent="0.25">
      <c r="F108" s="12"/>
    </row>
    <row r="109" spans="1:7" x14ac:dyDescent="0.25">
      <c r="F109" s="12"/>
    </row>
    <row r="110" spans="1:7" ht="30.75" customHeight="1" x14ac:dyDescent="0.25">
      <c r="B110" s="91" t="s">
        <v>97</v>
      </c>
      <c r="C110" s="92"/>
      <c r="D110" s="92"/>
      <c r="E110" s="92"/>
      <c r="F110" s="92"/>
      <c r="G110" s="93"/>
    </row>
    <row r="111" spans="1:7" x14ac:dyDescent="0.25">
      <c r="F111" s="12"/>
    </row>
    <row r="112" spans="1:7" x14ac:dyDescent="0.25">
      <c r="A112" s="21" t="s">
        <v>11</v>
      </c>
      <c r="B112" s="94" t="s">
        <v>10</v>
      </c>
      <c r="C112" s="94"/>
      <c r="D112" s="94"/>
      <c r="E112" s="100" t="s">
        <v>38</v>
      </c>
      <c r="F112" s="100"/>
      <c r="G112" s="100"/>
    </row>
    <row r="113" spans="1:8" x14ac:dyDescent="0.25">
      <c r="A113" s="72">
        <v>1</v>
      </c>
      <c r="B113" s="95">
        <v>2</v>
      </c>
      <c r="C113" s="96"/>
      <c r="D113" s="97"/>
      <c r="E113" s="101">
        <v>3</v>
      </c>
      <c r="F113" s="102"/>
      <c r="G113" s="103"/>
    </row>
    <row r="114" spans="1:8" ht="30.75" customHeight="1" x14ac:dyDescent="0.25">
      <c r="A114" s="21">
        <v>1</v>
      </c>
      <c r="B114" s="98" t="s">
        <v>98</v>
      </c>
      <c r="C114" s="98"/>
      <c r="D114" s="98"/>
      <c r="E114" s="87">
        <f>E99</f>
        <v>82500</v>
      </c>
      <c r="F114" s="87"/>
      <c r="G114" s="87"/>
    </row>
    <row r="115" spans="1:8" ht="33" customHeight="1" x14ac:dyDescent="0.25">
      <c r="A115" s="21">
        <v>2</v>
      </c>
      <c r="B115" s="98" t="s">
        <v>39</v>
      </c>
      <c r="C115" s="98"/>
      <c r="D115" s="98"/>
      <c r="E115" s="99">
        <f>D107</f>
        <v>16500</v>
      </c>
      <c r="F115" s="99"/>
      <c r="G115" s="99"/>
    </row>
    <row r="116" spans="1:8" ht="29.25" customHeight="1" x14ac:dyDescent="0.25">
      <c r="A116" s="21">
        <v>3</v>
      </c>
      <c r="B116" s="84" t="s">
        <v>99</v>
      </c>
      <c r="C116" s="85"/>
      <c r="D116" s="86"/>
      <c r="E116" s="87">
        <f>SUM(E114:E115)</f>
        <v>99000</v>
      </c>
      <c r="F116" s="87"/>
      <c r="G116" s="87"/>
    </row>
    <row r="117" spans="1:8" x14ac:dyDescent="0.25">
      <c r="F117" s="12"/>
    </row>
    <row r="118" spans="1:8" x14ac:dyDescent="0.25">
      <c r="A118" s="83"/>
      <c r="B118" s="12" t="s">
        <v>40</v>
      </c>
      <c r="F118" s="12"/>
    </row>
    <row r="119" spans="1:8" x14ac:dyDescent="0.25">
      <c r="F119" s="12"/>
    </row>
    <row r="120" spans="1:8" x14ac:dyDescent="0.25">
      <c r="F120" s="12"/>
    </row>
    <row r="121" spans="1:8" x14ac:dyDescent="0.25">
      <c r="F121" s="12"/>
    </row>
    <row r="122" spans="1:8" x14ac:dyDescent="0.25">
      <c r="F122" s="12"/>
    </row>
    <row r="123" spans="1:8" x14ac:dyDescent="0.25">
      <c r="B123" s="12" t="s">
        <v>33</v>
      </c>
      <c r="C123" s="88" t="s">
        <v>5</v>
      </c>
      <c r="D123" s="88"/>
      <c r="E123" s="88"/>
      <c r="F123" s="88"/>
      <c r="G123" s="88"/>
      <c r="H123" s="88"/>
    </row>
    <row r="124" spans="1:8" ht="28.5" customHeight="1" x14ac:dyDescent="0.25">
      <c r="B124" s="12" t="s">
        <v>34</v>
      </c>
      <c r="C124" s="89" t="s">
        <v>92</v>
      </c>
      <c r="D124" s="90"/>
      <c r="E124" s="90"/>
      <c r="F124" s="90"/>
      <c r="G124" s="90"/>
      <c r="H124" s="90"/>
    </row>
    <row r="125" spans="1:8" x14ac:dyDescent="0.25">
      <c r="F125" s="12"/>
    </row>
    <row r="126" spans="1:8" x14ac:dyDescent="0.25">
      <c r="F126" s="12"/>
    </row>
  </sheetData>
  <mergeCells count="42">
    <mergeCell ref="B51:E51"/>
    <mergeCell ref="B1:C1"/>
    <mergeCell ref="G1:H1"/>
    <mergeCell ref="G2:H2"/>
    <mergeCell ref="B6:H6"/>
    <mergeCell ref="B46:H46"/>
    <mergeCell ref="A47:H47"/>
    <mergeCell ref="A49:H49"/>
    <mergeCell ref="B4:H4"/>
    <mergeCell ref="B102:G102"/>
    <mergeCell ref="C65:D65"/>
    <mergeCell ref="B91:E91"/>
    <mergeCell ref="C81:D81"/>
    <mergeCell ref="B84:F84"/>
    <mergeCell ref="B86:F86"/>
    <mergeCell ref="B88:F88"/>
    <mergeCell ref="B78:F78"/>
    <mergeCell ref="C80:D80"/>
    <mergeCell ref="C66:D66"/>
    <mergeCell ref="B69:G69"/>
    <mergeCell ref="B71:G71"/>
    <mergeCell ref="B73:G73"/>
    <mergeCell ref="B75:G75"/>
    <mergeCell ref="C82:D82"/>
    <mergeCell ref="B56:E56"/>
    <mergeCell ref="B58:E58"/>
    <mergeCell ref="B60:E60"/>
    <mergeCell ref="B63:G63"/>
    <mergeCell ref="C67:D67"/>
    <mergeCell ref="B116:D116"/>
    <mergeCell ref="E116:G116"/>
    <mergeCell ref="C123:H123"/>
    <mergeCell ref="C124:H124"/>
    <mergeCell ref="B110:G110"/>
    <mergeCell ref="B112:D112"/>
    <mergeCell ref="B113:D113"/>
    <mergeCell ref="B114:D114"/>
    <mergeCell ref="B115:D115"/>
    <mergeCell ref="E115:G115"/>
    <mergeCell ref="E112:G112"/>
    <mergeCell ref="E113:G113"/>
    <mergeCell ref="E114:G114"/>
  </mergeCells>
  <pageMargins left="0.7" right="0.7" top="0.75" bottom="0.75" header="0.3" footer="0.3"/>
  <pageSetup paperSize="8" fitToHeight="0" orientation="portrait" r:id="rId1"/>
  <rowBreaks count="2" manualBreakCount="2">
    <brk id="40" max="7" man="1"/>
    <brk id="8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Krosno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Sobiecki</dc:creator>
  <cp:lastModifiedBy>Wojtas Anna 2</cp:lastModifiedBy>
  <cp:lastPrinted>2018-11-26T10:53:05Z</cp:lastPrinted>
  <dcterms:created xsi:type="dcterms:W3CDTF">2016-01-14T08:29:31Z</dcterms:created>
  <dcterms:modified xsi:type="dcterms:W3CDTF">2025-03-31T12:24:18Z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UxC4dwLulzfINJ8nQH+xvX5LNGipWa4BRSZhPgxsCvksnVmLeiC0NoRl0ROjaFyh18qNpzo9lhVnvLIbdEG4BA==</vt:lpwstr>
  </property>
  <property fmtid="{D5CDD505-2E9C-101B-9397-08002B2CF9AE}" pid="4" name="MFClassificationDate">
    <vt:lpwstr>2024-01-23T09:46:04.4608198+01:00</vt:lpwstr>
  </property>
  <property fmtid="{D5CDD505-2E9C-101B-9397-08002B2CF9AE}" pid="5" name="MFClassifiedBySID">
    <vt:lpwstr>UxC4dwLulzfINJ8nQH+xvX5LNGipWa4BRSZhPgxsCvm42mrIC/DSDv0ggS+FjUN/2v1BBotkLlY5aAiEhoi6ubZ8xht1wWYy9Dl/I8xMq91/0RZ6VQXR4NRtsDj8iqZQ</vt:lpwstr>
  </property>
  <property fmtid="{D5CDD505-2E9C-101B-9397-08002B2CF9AE}" pid="6" name="MFGRNItemId">
    <vt:lpwstr>GRN-50d55aa6-3b64-4cff-903e-58125b92b8b9</vt:lpwstr>
  </property>
  <property fmtid="{D5CDD505-2E9C-101B-9397-08002B2CF9AE}" pid="7" name="MFHash">
    <vt:lpwstr>frGuRMqfALBZBiyKu8QFv8b2t9tHSjPqLoIZHmqcRvg=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