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1832"/>
  </bookViews>
  <sheets>
    <sheet name="Załącznik nr 1- dane pkt PP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7" i="1" l="1"/>
  <c r="AC13" i="1"/>
  <c r="AC12" i="1"/>
  <c r="AC11" i="1"/>
  <c r="AC10" i="1"/>
  <c r="AC9" i="1"/>
  <c r="AC8" i="1"/>
  <c r="AC7" i="1"/>
  <c r="AC6" i="1"/>
  <c r="AC5" i="1"/>
</calcChain>
</file>

<file path=xl/sharedStrings.xml><?xml version="1.0" encoding="utf-8"?>
<sst xmlns="http://schemas.openxmlformats.org/spreadsheetml/2006/main" count="330" uniqueCount="100">
  <si>
    <t>Lp.</t>
  </si>
  <si>
    <t>Nr UMOWY KOMPLEKSOWEJ SPRZEDAŻY ENERGII
ELEKTRYCZNEJ I ŚWIADCZENIA USŁUG DYSTRYBUCJI</t>
  </si>
  <si>
    <t xml:space="preserve">Okres obowiązywania umowy sprzedaży </t>
  </si>
  <si>
    <t>Nazwa Sprzedawcy</t>
  </si>
  <si>
    <t>NAZWA NABYWCY</t>
  </si>
  <si>
    <t>MIEJSCOWOŚĆ</t>
  </si>
  <si>
    <t>KOD POCZTOWY</t>
  </si>
  <si>
    <t>POCZTA</t>
  </si>
  <si>
    <t>ULICA</t>
  </si>
  <si>
    <t>nr  DOMU</t>
  </si>
  <si>
    <t>NAZWA ODBIORCY</t>
  </si>
  <si>
    <t>Adres punktu poboru energii elektrycznej - GMINA</t>
  </si>
  <si>
    <t>Adres punktu poboru energii elektrycznej - MIEJSCOWOŚĆ</t>
  </si>
  <si>
    <t>Adres korespondencyjny punktu poboru energii elektrycznej - ULICA</t>
  </si>
  <si>
    <t xml:space="preserve">Adresat </t>
  </si>
  <si>
    <t>Przeznaczenie PPE</t>
  </si>
  <si>
    <t>Grupa taryfowa sprzedawcy</t>
  </si>
  <si>
    <t>Moc obowiązująca [kW]</t>
  </si>
  <si>
    <t>Roczne zużycie energii elektrycznej  na punkcie poboru w kWh</t>
  </si>
  <si>
    <t xml:space="preserve">NUMER LICZNIKA </t>
  </si>
  <si>
    <t xml:space="preserve">Układ zasilania </t>
  </si>
  <si>
    <t xml:space="preserve">Taryfa dzienna </t>
  </si>
  <si>
    <t xml:space="preserve">Taryfa  nocna </t>
  </si>
  <si>
    <t>OSD</t>
  </si>
  <si>
    <t xml:space="preserve">Sprzedawca rezerwowy wskazany w obowiązującej umowie </t>
  </si>
  <si>
    <t>Instalacja fotowoltaiki 
Moc (kWp)</t>
  </si>
  <si>
    <t xml:space="preserve">Rodzaj licznika </t>
  </si>
  <si>
    <t>KrHF44/29302917581/10/21</t>
  </si>
  <si>
    <t>31.12.2024 r.</t>
  </si>
  <si>
    <t xml:space="preserve">TAURON Sprzedaż sp. z o.o. </t>
  </si>
  <si>
    <t xml:space="preserve">Gmina Miejska Kraków </t>
  </si>
  <si>
    <t xml:space="preserve">Kraków </t>
  </si>
  <si>
    <t>31-004</t>
  </si>
  <si>
    <t xml:space="preserve">Pl. Wszystkich Świętych </t>
  </si>
  <si>
    <t>3-4</t>
  </si>
  <si>
    <t>Dom Pomocy Społecznej im. św. Jana Pawła II</t>
  </si>
  <si>
    <t>d</t>
  </si>
  <si>
    <t>30-329</t>
  </si>
  <si>
    <t>Praska</t>
  </si>
  <si>
    <t>Kraków</t>
  </si>
  <si>
    <t>G11</t>
  </si>
  <si>
    <t>nr 5903222429302917581</t>
  </si>
  <si>
    <t xml:space="preserve">3 fazowy </t>
  </si>
  <si>
    <t>NIE</t>
  </si>
  <si>
    <t>TAURON Dystrybucja SA</t>
  </si>
  <si>
    <t>TAURON Sprzedaż SA</t>
  </si>
  <si>
    <t xml:space="preserve">dwukiernunkowy </t>
  </si>
  <si>
    <t>K/00000229/0/01/22</t>
  </si>
  <si>
    <t>BUDYNEK MIESZKALNO-GARAŻOWY</t>
  </si>
  <si>
    <t>nr 5903222429302915211</t>
  </si>
  <si>
    <t>Z102220592848</t>
  </si>
  <si>
    <t>-</t>
  </si>
  <si>
    <t>jednokierunkowy</t>
  </si>
  <si>
    <t>K/00000150/0/01/22</t>
  </si>
  <si>
    <t>nr 5903222429302915228</t>
  </si>
  <si>
    <t>Z102220592846</t>
  </si>
  <si>
    <t>1 fazowy</t>
  </si>
  <si>
    <t>K/00000103/0/01/22</t>
  </si>
  <si>
    <t>nr 5903222429302915204</t>
  </si>
  <si>
    <t>Z102220592837</t>
  </si>
  <si>
    <t xml:space="preserve">1 fazowy </t>
  </si>
  <si>
    <t>30-224</t>
  </si>
  <si>
    <t xml:space="preserve">Modrzewiowa </t>
  </si>
  <si>
    <t>nr 590322429400734608</t>
  </si>
  <si>
    <t>322056254968</t>
  </si>
  <si>
    <t>30-447</t>
  </si>
  <si>
    <t xml:space="preserve">Ludwisarzy </t>
  </si>
  <si>
    <t>Ludwisarzy</t>
  </si>
  <si>
    <t>G12</t>
  </si>
  <si>
    <t>nr 590322429302221268</t>
  </si>
  <si>
    <t>S322371610503</t>
  </si>
  <si>
    <t>TAK</t>
  </si>
  <si>
    <t>nr 590322429300237896</t>
  </si>
  <si>
    <t>30-412</t>
  </si>
  <si>
    <t xml:space="preserve">Tokarska </t>
  </si>
  <si>
    <t>nr 590322429302568486</t>
  </si>
  <si>
    <t>Znak sprawy: A-271-.../24</t>
  </si>
  <si>
    <t>Załącznik nr 1</t>
  </si>
  <si>
    <t>Adres punktu poboru energii elektrycznej - KOD POCZTOWY</t>
  </si>
  <si>
    <t>Adres punktu poboru energii elektrycznej - POCZTA</t>
  </si>
  <si>
    <t>Adres punktu poboru energii elektrycznej - ULICA</t>
  </si>
  <si>
    <t>Adres korespondencyjny punktu poboru energii elektryczne- GMINA</t>
  </si>
  <si>
    <t>Adres korespondencyjny punktu poboru  energii elektrycznej - MIEJSCOWOŚĆ</t>
  </si>
  <si>
    <t>Adres korespondencyjny punktu poboru energii elektrycznej - KOD POCZTOWY</t>
  </si>
  <si>
    <t>Adres korespondencyjny punktu poboru energii elektrycznej - POCZTA</t>
  </si>
  <si>
    <t>BUDYNEK MIESZKALNY</t>
  </si>
  <si>
    <t>K/00045950/0/01/24</t>
  </si>
  <si>
    <t>K/00045895/0/01/24</t>
  </si>
  <si>
    <t>K/00060964/0/11/23</t>
  </si>
  <si>
    <t>nr 590322429302936612</t>
  </si>
  <si>
    <t>NUMER PUNKTU POBORU</t>
  </si>
  <si>
    <t>net-biling</t>
  </si>
  <si>
    <t>net-metering</t>
  </si>
  <si>
    <t>K/00035447/0/01/24</t>
  </si>
  <si>
    <t>D UK/B300/TS/300/0025/24</t>
  </si>
  <si>
    <t>Zestawienie danych punktu poboru energii elektrycznej</t>
  </si>
  <si>
    <t>Prawo odbiorcy do obiektu: a. własność; b. użytkowanie wieczyste; c. umowa najmu;  d. władanie budynkiem na podstawie zarządzenia PMK</t>
  </si>
  <si>
    <t>Adres punktu poboru energii elektrycznej - nr DOMU</t>
  </si>
  <si>
    <t xml:space="preserve">System rozliczania </t>
  </si>
  <si>
    <t>RAZEM w roku 2025 i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</si>
</sst>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4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2" borderId="0" xfId="0" applyFont="1" applyFill="1"/>
    <xf numFmtId="0" fontId="3" fillId="0" borderId="0" xfId="0" applyFont="1"/>
    <xf numFmtId="0" fontId="5" fillId="2" borderId="1" xfId="0" applyNumberFormat="1" applyFont="1" applyFill="1" applyBorder="1" applyAlignment="1">
      <alignment horizontal="center" vertical="center" textRotation="90" wrapText="1"/>
    </xf>
    <xf numFmtId="0" fontId="4" fillId="3" borderId="1" xfId="0" applyFont="1" applyFill="1" applyBorder="1" applyAlignment="1">
      <alignment horizontal="center" vertical="center" textRotation="90" wrapText="1"/>
    </xf>
    <xf numFmtId="0" fontId="4" fillId="3" borderId="1" xfId="0" applyNumberFormat="1" applyFont="1" applyFill="1" applyBorder="1" applyAlignment="1">
      <alignment horizontal="center" vertical="center" textRotation="90" wrapText="1"/>
    </xf>
    <xf numFmtId="0" fontId="5" fillId="2" borderId="1" xfId="0" applyFont="1" applyFill="1" applyBorder="1" applyAlignment="1">
      <alignment horizontal="center" vertical="center" textRotation="90" wrapText="1"/>
    </xf>
    <xf numFmtId="0" fontId="5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0" fontId="4" fillId="5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/>
    </xf>
    <xf numFmtId="0" fontId="1" fillId="4" borderId="1" xfId="0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8" fillId="2" borderId="1" xfId="0" applyNumberFormat="1" applyFont="1" applyFill="1" applyBorder="1" applyAlignment="1">
      <alignment horizontal="center" vertical="center" textRotation="90" wrapText="1"/>
    </xf>
    <xf numFmtId="0" fontId="7" fillId="0" borderId="1" xfId="0" applyNumberFormat="1" applyFont="1" applyFill="1" applyBorder="1" applyAlignment="1">
      <alignment horizontal="center" vertical="center" textRotation="90" wrapText="1"/>
    </xf>
    <xf numFmtId="0" fontId="4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6" fillId="4" borderId="1" xfId="0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/>
    </xf>
    <xf numFmtId="0" fontId="9" fillId="0" borderId="3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7"/>
  <sheetViews>
    <sheetView tabSelected="1" topLeftCell="A4" zoomScale="82" zoomScaleNormal="82" workbookViewId="0">
      <selection activeCell="K4" sqref="K4"/>
    </sheetView>
  </sheetViews>
  <sheetFormatPr defaultRowHeight="14.4" x14ac:dyDescent="0.3"/>
  <cols>
    <col min="1" max="1" width="6.6640625" customWidth="1"/>
    <col min="2" max="2" width="30.33203125" customWidth="1"/>
    <col min="3" max="3" width="13.6640625" customWidth="1"/>
    <col min="4" max="4" width="19.109375" customWidth="1"/>
    <col min="5" max="5" width="15" customWidth="1"/>
    <col min="9" max="9" width="11.6640625" customWidth="1"/>
    <col min="11" max="11" width="17" customWidth="1"/>
    <col min="17" max="17" width="17.88671875" customWidth="1"/>
    <col min="25" max="25" width="14.88671875" customWidth="1"/>
    <col min="26" max="26" width="20.6640625" customWidth="1"/>
    <col min="29" max="29" width="18.44140625" bestFit="1" customWidth="1"/>
    <col min="30" max="30" width="26" customWidth="1"/>
    <col min="31" max="31" width="17.33203125" customWidth="1"/>
    <col min="35" max="35" width="16.6640625" customWidth="1"/>
    <col min="36" max="36" width="12.33203125" customWidth="1"/>
    <col min="38" max="38" width="20.44140625" customWidth="1"/>
    <col min="39" max="39" width="15.44140625" customWidth="1"/>
  </cols>
  <sheetData>
    <row r="1" spans="1:39" ht="15.6" x14ac:dyDescent="0.3">
      <c r="A1" s="25" t="s">
        <v>76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6" t="s">
        <v>77</v>
      </c>
      <c r="AH1" s="26"/>
      <c r="AI1" s="26"/>
      <c r="AJ1" s="26"/>
      <c r="AK1" s="26"/>
      <c r="AL1" s="26"/>
    </row>
    <row r="2" spans="1:39" ht="15.7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</row>
    <row r="3" spans="1:39" ht="18.75" x14ac:dyDescent="0.25">
      <c r="A3" s="28" t="s">
        <v>95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</row>
    <row r="4" spans="1:39" ht="348.75" customHeight="1" x14ac:dyDescent="0.3">
      <c r="A4" s="3" t="s">
        <v>0</v>
      </c>
      <c r="B4" s="3" t="s">
        <v>1</v>
      </c>
      <c r="C4" s="3" t="s">
        <v>2</v>
      </c>
      <c r="D4" s="3" t="s">
        <v>3</v>
      </c>
      <c r="E4" s="4" t="s">
        <v>4</v>
      </c>
      <c r="F4" s="3" t="s">
        <v>5</v>
      </c>
      <c r="G4" s="3" t="s">
        <v>6</v>
      </c>
      <c r="H4" s="3" t="s">
        <v>7</v>
      </c>
      <c r="I4" s="3" t="s">
        <v>8</v>
      </c>
      <c r="J4" s="3" t="s">
        <v>9</v>
      </c>
      <c r="K4" s="5" t="s">
        <v>10</v>
      </c>
      <c r="L4" s="6" t="s">
        <v>96</v>
      </c>
      <c r="M4" s="6" t="s">
        <v>11</v>
      </c>
      <c r="N4" s="3" t="s">
        <v>12</v>
      </c>
      <c r="O4" s="3" t="s">
        <v>78</v>
      </c>
      <c r="P4" s="3" t="s">
        <v>79</v>
      </c>
      <c r="Q4" s="3" t="s">
        <v>80</v>
      </c>
      <c r="R4" s="20" t="s">
        <v>97</v>
      </c>
      <c r="S4" s="21" t="s">
        <v>81</v>
      </c>
      <c r="T4" s="20" t="s">
        <v>82</v>
      </c>
      <c r="U4" s="20" t="s">
        <v>83</v>
      </c>
      <c r="V4" s="20" t="s">
        <v>84</v>
      </c>
      <c r="W4" s="20" t="s">
        <v>13</v>
      </c>
      <c r="X4" s="20" t="s">
        <v>97</v>
      </c>
      <c r="Y4" s="20" t="s">
        <v>14</v>
      </c>
      <c r="Z4" s="20" t="s">
        <v>15</v>
      </c>
      <c r="AA4" s="20" t="s">
        <v>16</v>
      </c>
      <c r="AB4" s="20" t="s">
        <v>17</v>
      </c>
      <c r="AC4" s="22" t="s">
        <v>18</v>
      </c>
      <c r="AD4" s="22" t="s">
        <v>90</v>
      </c>
      <c r="AE4" s="22" t="s">
        <v>19</v>
      </c>
      <c r="AF4" s="20" t="s">
        <v>20</v>
      </c>
      <c r="AG4" s="20" t="s">
        <v>21</v>
      </c>
      <c r="AH4" s="20" t="s">
        <v>22</v>
      </c>
      <c r="AI4" s="20" t="s">
        <v>23</v>
      </c>
      <c r="AJ4" s="20" t="s">
        <v>24</v>
      </c>
      <c r="AK4" s="23" t="s">
        <v>25</v>
      </c>
      <c r="AL4" s="20" t="s">
        <v>26</v>
      </c>
      <c r="AM4" s="23" t="s">
        <v>98</v>
      </c>
    </row>
    <row r="5" spans="1:39" ht="46.8" x14ac:dyDescent="0.3">
      <c r="A5" s="7">
        <v>1</v>
      </c>
      <c r="B5" s="17" t="s">
        <v>27</v>
      </c>
      <c r="C5" s="7" t="s">
        <v>28</v>
      </c>
      <c r="D5" s="8" t="s">
        <v>29</v>
      </c>
      <c r="E5" s="8" t="s">
        <v>30</v>
      </c>
      <c r="F5" s="8" t="s">
        <v>31</v>
      </c>
      <c r="G5" s="8" t="s">
        <v>32</v>
      </c>
      <c r="H5" s="8" t="s">
        <v>31</v>
      </c>
      <c r="I5" s="8" t="s">
        <v>33</v>
      </c>
      <c r="J5" s="9" t="s">
        <v>34</v>
      </c>
      <c r="K5" s="8" t="s">
        <v>35</v>
      </c>
      <c r="L5" s="8" t="s">
        <v>36</v>
      </c>
      <c r="M5" s="8" t="s">
        <v>31</v>
      </c>
      <c r="N5" s="8" t="s">
        <v>31</v>
      </c>
      <c r="O5" s="8" t="s">
        <v>37</v>
      </c>
      <c r="P5" s="8" t="s">
        <v>31</v>
      </c>
      <c r="Q5" s="8" t="s">
        <v>38</v>
      </c>
      <c r="R5" s="8">
        <v>25</v>
      </c>
      <c r="S5" s="7" t="s">
        <v>39</v>
      </c>
      <c r="T5" s="7" t="s">
        <v>39</v>
      </c>
      <c r="U5" s="8" t="s">
        <v>37</v>
      </c>
      <c r="V5" s="7" t="s">
        <v>31</v>
      </c>
      <c r="W5" s="8" t="s">
        <v>38</v>
      </c>
      <c r="X5" s="7">
        <v>25</v>
      </c>
      <c r="Y5" s="7">
        <v>33142381</v>
      </c>
      <c r="Z5" s="10" t="s">
        <v>85</v>
      </c>
      <c r="AA5" s="7" t="s">
        <v>40</v>
      </c>
      <c r="AB5" s="7">
        <v>110</v>
      </c>
      <c r="AC5" s="16">
        <f>2*133269</f>
        <v>266538</v>
      </c>
      <c r="AD5" s="11" t="s">
        <v>41</v>
      </c>
      <c r="AE5" s="7">
        <v>96483006</v>
      </c>
      <c r="AF5" s="12" t="s">
        <v>42</v>
      </c>
      <c r="AG5" s="7" t="s">
        <v>43</v>
      </c>
      <c r="AH5" s="7" t="s">
        <v>43</v>
      </c>
      <c r="AI5" s="8" t="s">
        <v>44</v>
      </c>
      <c r="AJ5" s="8" t="s">
        <v>45</v>
      </c>
      <c r="AK5" s="12">
        <v>18</v>
      </c>
      <c r="AL5" s="13">
        <v>0</v>
      </c>
      <c r="AM5" s="13" t="s">
        <v>91</v>
      </c>
    </row>
    <row r="6" spans="1:39" ht="46.8" x14ac:dyDescent="0.3">
      <c r="A6" s="7">
        <v>2</v>
      </c>
      <c r="B6" s="17" t="s">
        <v>47</v>
      </c>
      <c r="C6" s="7" t="s">
        <v>28</v>
      </c>
      <c r="D6" s="8" t="s">
        <v>29</v>
      </c>
      <c r="E6" s="8" t="s">
        <v>30</v>
      </c>
      <c r="F6" s="8" t="s">
        <v>31</v>
      </c>
      <c r="G6" s="8" t="s">
        <v>32</v>
      </c>
      <c r="H6" s="8" t="s">
        <v>31</v>
      </c>
      <c r="I6" s="8" t="s">
        <v>33</v>
      </c>
      <c r="J6" s="9" t="s">
        <v>34</v>
      </c>
      <c r="K6" s="8" t="s">
        <v>35</v>
      </c>
      <c r="L6" s="8" t="s">
        <v>36</v>
      </c>
      <c r="M6" s="8" t="s">
        <v>31</v>
      </c>
      <c r="N6" s="8" t="s">
        <v>31</v>
      </c>
      <c r="O6" s="8" t="s">
        <v>37</v>
      </c>
      <c r="P6" s="8" t="s">
        <v>31</v>
      </c>
      <c r="Q6" s="8" t="s">
        <v>38</v>
      </c>
      <c r="R6" s="8">
        <v>25</v>
      </c>
      <c r="S6" s="7" t="s">
        <v>39</v>
      </c>
      <c r="T6" s="7" t="s">
        <v>39</v>
      </c>
      <c r="U6" s="8" t="s">
        <v>37</v>
      </c>
      <c r="V6" s="7" t="s">
        <v>31</v>
      </c>
      <c r="W6" s="8" t="s">
        <v>38</v>
      </c>
      <c r="X6" s="7">
        <v>25</v>
      </c>
      <c r="Y6" s="7">
        <v>33142381</v>
      </c>
      <c r="Z6" s="10" t="s">
        <v>48</v>
      </c>
      <c r="AA6" s="7" t="s">
        <v>40</v>
      </c>
      <c r="AB6" s="7">
        <v>4</v>
      </c>
      <c r="AC6" s="16">
        <f>2*2100</f>
        <v>4200</v>
      </c>
      <c r="AD6" s="7" t="s">
        <v>49</v>
      </c>
      <c r="AE6" s="7" t="s">
        <v>50</v>
      </c>
      <c r="AF6" s="12" t="s">
        <v>42</v>
      </c>
      <c r="AG6" s="7" t="s">
        <v>43</v>
      </c>
      <c r="AH6" s="7" t="s">
        <v>43</v>
      </c>
      <c r="AI6" s="8" t="s">
        <v>44</v>
      </c>
      <c r="AJ6" s="8" t="s">
        <v>45</v>
      </c>
      <c r="AK6" s="12" t="s">
        <v>51</v>
      </c>
      <c r="AL6" s="13" t="s">
        <v>52</v>
      </c>
      <c r="AM6" s="12" t="s">
        <v>51</v>
      </c>
    </row>
    <row r="7" spans="1:39" ht="46.8" x14ac:dyDescent="0.3">
      <c r="A7" s="7">
        <v>3</v>
      </c>
      <c r="B7" s="17" t="s">
        <v>53</v>
      </c>
      <c r="C7" s="7" t="s">
        <v>28</v>
      </c>
      <c r="D7" s="8" t="s">
        <v>29</v>
      </c>
      <c r="E7" s="8" t="s">
        <v>30</v>
      </c>
      <c r="F7" s="8" t="s">
        <v>31</v>
      </c>
      <c r="G7" s="8" t="s">
        <v>32</v>
      </c>
      <c r="H7" s="8" t="s">
        <v>31</v>
      </c>
      <c r="I7" s="8" t="s">
        <v>33</v>
      </c>
      <c r="J7" s="9" t="s">
        <v>34</v>
      </c>
      <c r="K7" s="8" t="s">
        <v>35</v>
      </c>
      <c r="L7" s="8" t="s">
        <v>36</v>
      </c>
      <c r="M7" s="8" t="s">
        <v>31</v>
      </c>
      <c r="N7" s="8" t="s">
        <v>31</v>
      </c>
      <c r="O7" s="8" t="s">
        <v>37</v>
      </c>
      <c r="P7" s="8" t="s">
        <v>31</v>
      </c>
      <c r="Q7" s="8" t="s">
        <v>38</v>
      </c>
      <c r="R7" s="8">
        <v>25</v>
      </c>
      <c r="S7" s="7" t="s">
        <v>39</v>
      </c>
      <c r="T7" s="7" t="s">
        <v>39</v>
      </c>
      <c r="U7" s="8" t="s">
        <v>37</v>
      </c>
      <c r="V7" s="7" t="s">
        <v>31</v>
      </c>
      <c r="W7" s="8" t="s">
        <v>38</v>
      </c>
      <c r="X7" s="7">
        <v>25</v>
      </c>
      <c r="Y7" s="7">
        <v>33142381</v>
      </c>
      <c r="Z7" s="10" t="s">
        <v>85</v>
      </c>
      <c r="AA7" s="7" t="s">
        <v>40</v>
      </c>
      <c r="AB7" s="7">
        <v>4</v>
      </c>
      <c r="AC7" s="16">
        <f>2*290</f>
        <v>580</v>
      </c>
      <c r="AD7" s="7" t="s">
        <v>54</v>
      </c>
      <c r="AE7" s="7" t="s">
        <v>55</v>
      </c>
      <c r="AF7" s="12" t="s">
        <v>56</v>
      </c>
      <c r="AG7" s="7" t="s">
        <v>43</v>
      </c>
      <c r="AH7" s="7" t="s">
        <v>43</v>
      </c>
      <c r="AI7" s="8" t="s">
        <v>44</v>
      </c>
      <c r="AJ7" s="8" t="s">
        <v>45</v>
      </c>
      <c r="AK7" s="12" t="s">
        <v>51</v>
      </c>
      <c r="AL7" s="13" t="s">
        <v>52</v>
      </c>
      <c r="AM7" s="12" t="s">
        <v>51</v>
      </c>
    </row>
    <row r="8" spans="1:39" ht="46.8" x14ac:dyDescent="0.3">
      <c r="A8" s="7">
        <v>4</v>
      </c>
      <c r="B8" s="17" t="s">
        <v>57</v>
      </c>
      <c r="C8" s="7" t="s">
        <v>28</v>
      </c>
      <c r="D8" s="8" t="s">
        <v>29</v>
      </c>
      <c r="E8" s="8" t="s">
        <v>30</v>
      </c>
      <c r="F8" s="8" t="s">
        <v>31</v>
      </c>
      <c r="G8" s="8" t="s">
        <v>32</v>
      </c>
      <c r="H8" s="8" t="s">
        <v>31</v>
      </c>
      <c r="I8" s="8" t="s">
        <v>33</v>
      </c>
      <c r="J8" s="9" t="s">
        <v>34</v>
      </c>
      <c r="K8" s="8" t="s">
        <v>35</v>
      </c>
      <c r="L8" s="8" t="s">
        <v>36</v>
      </c>
      <c r="M8" s="8" t="s">
        <v>31</v>
      </c>
      <c r="N8" s="8" t="s">
        <v>31</v>
      </c>
      <c r="O8" s="8" t="s">
        <v>37</v>
      </c>
      <c r="P8" s="8" t="s">
        <v>31</v>
      </c>
      <c r="Q8" s="8" t="s">
        <v>38</v>
      </c>
      <c r="R8" s="8">
        <v>25</v>
      </c>
      <c r="S8" s="7" t="s">
        <v>39</v>
      </c>
      <c r="T8" s="7" t="s">
        <v>39</v>
      </c>
      <c r="U8" s="8" t="s">
        <v>37</v>
      </c>
      <c r="V8" s="7" t="s">
        <v>31</v>
      </c>
      <c r="W8" s="8" t="s">
        <v>38</v>
      </c>
      <c r="X8" s="7">
        <v>25</v>
      </c>
      <c r="Y8" s="7">
        <v>33142381</v>
      </c>
      <c r="Z8" s="10" t="s">
        <v>85</v>
      </c>
      <c r="AA8" s="7" t="s">
        <v>40</v>
      </c>
      <c r="AB8" s="7">
        <v>4</v>
      </c>
      <c r="AC8" s="16">
        <f>2*524</f>
        <v>1048</v>
      </c>
      <c r="AD8" s="7" t="s">
        <v>58</v>
      </c>
      <c r="AE8" s="7" t="s">
        <v>59</v>
      </c>
      <c r="AF8" s="12" t="s">
        <v>60</v>
      </c>
      <c r="AG8" s="7" t="s">
        <v>43</v>
      </c>
      <c r="AH8" s="7" t="s">
        <v>43</v>
      </c>
      <c r="AI8" s="8" t="s">
        <v>44</v>
      </c>
      <c r="AJ8" s="8" t="s">
        <v>45</v>
      </c>
      <c r="AK8" s="12" t="s">
        <v>51</v>
      </c>
      <c r="AL8" s="13" t="s">
        <v>52</v>
      </c>
      <c r="AM8" s="12" t="s">
        <v>51</v>
      </c>
    </row>
    <row r="9" spans="1:39" ht="48.75" customHeight="1" x14ac:dyDescent="0.3">
      <c r="A9" s="7">
        <v>5</v>
      </c>
      <c r="B9" s="18" t="s">
        <v>88</v>
      </c>
      <c r="C9" s="7" t="s">
        <v>28</v>
      </c>
      <c r="D9" s="8" t="s">
        <v>29</v>
      </c>
      <c r="E9" s="8" t="s">
        <v>30</v>
      </c>
      <c r="F9" s="8" t="s">
        <v>31</v>
      </c>
      <c r="G9" s="8" t="s">
        <v>32</v>
      </c>
      <c r="H9" s="8" t="s">
        <v>31</v>
      </c>
      <c r="I9" s="8" t="s">
        <v>33</v>
      </c>
      <c r="J9" s="9" t="s">
        <v>34</v>
      </c>
      <c r="K9" s="8" t="s">
        <v>35</v>
      </c>
      <c r="L9" s="8" t="s">
        <v>36</v>
      </c>
      <c r="M9" s="8" t="s">
        <v>31</v>
      </c>
      <c r="N9" s="8" t="s">
        <v>31</v>
      </c>
      <c r="O9" s="7" t="s">
        <v>61</v>
      </c>
      <c r="P9" s="8" t="s">
        <v>31</v>
      </c>
      <c r="Q9" s="7" t="s">
        <v>62</v>
      </c>
      <c r="R9" s="7">
        <v>25</v>
      </c>
      <c r="S9" s="7" t="s">
        <v>39</v>
      </c>
      <c r="T9" s="7" t="s">
        <v>39</v>
      </c>
      <c r="U9" s="8" t="s">
        <v>37</v>
      </c>
      <c r="V9" s="7" t="s">
        <v>31</v>
      </c>
      <c r="W9" s="8" t="s">
        <v>38</v>
      </c>
      <c r="X9" s="7">
        <v>25</v>
      </c>
      <c r="Y9" s="7">
        <v>60572516</v>
      </c>
      <c r="Z9" s="10" t="s">
        <v>85</v>
      </c>
      <c r="AA9" s="7" t="s">
        <v>40</v>
      </c>
      <c r="AB9" s="7">
        <v>38</v>
      </c>
      <c r="AC9" s="16">
        <f>2*28226</f>
        <v>56452</v>
      </c>
      <c r="AD9" s="7" t="s">
        <v>63</v>
      </c>
      <c r="AE9" s="7" t="s">
        <v>64</v>
      </c>
      <c r="AF9" s="12" t="s">
        <v>42</v>
      </c>
      <c r="AG9" s="7" t="s">
        <v>43</v>
      </c>
      <c r="AH9" s="7" t="s">
        <v>43</v>
      </c>
      <c r="AI9" s="8" t="s">
        <v>44</v>
      </c>
      <c r="AJ9" s="8" t="s">
        <v>45</v>
      </c>
      <c r="AK9" s="12">
        <v>24.09</v>
      </c>
      <c r="AL9" s="13" t="s">
        <v>46</v>
      </c>
      <c r="AM9" s="13" t="s">
        <v>92</v>
      </c>
    </row>
    <row r="10" spans="1:39" ht="37.5" customHeight="1" x14ac:dyDescent="0.3">
      <c r="A10" s="7">
        <v>6</v>
      </c>
      <c r="B10" s="18" t="s">
        <v>93</v>
      </c>
      <c r="C10" s="7" t="s">
        <v>28</v>
      </c>
      <c r="D10" s="8" t="s">
        <v>29</v>
      </c>
      <c r="E10" s="8" t="s">
        <v>30</v>
      </c>
      <c r="F10" s="8" t="s">
        <v>31</v>
      </c>
      <c r="G10" s="8" t="s">
        <v>32</v>
      </c>
      <c r="H10" s="8" t="s">
        <v>31</v>
      </c>
      <c r="I10" s="8" t="s">
        <v>33</v>
      </c>
      <c r="J10" s="9" t="s">
        <v>34</v>
      </c>
      <c r="K10" s="8" t="s">
        <v>35</v>
      </c>
      <c r="L10" s="8" t="s">
        <v>36</v>
      </c>
      <c r="M10" s="8" t="s">
        <v>31</v>
      </c>
      <c r="N10" s="8" t="s">
        <v>31</v>
      </c>
      <c r="O10" s="7" t="s">
        <v>65</v>
      </c>
      <c r="P10" s="8" t="s">
        <v>31</v>
      </c>
      <c r="Q10" s="7" t="s">
        <v>66</v>
      </c>
      <c r="R10" s="7">
        <v>6</v>
      </c>
      <c r="S10" s="7" t="s">
        <v>39</v>
      </c>
      <c r="T10" s="7" t="s">
        <v>39</v>
      </c>
      <c r="U10" s="8" t="s">
        <v>37</v>
      </c>
      <c r="V10" s="7" t="s">
        <v>31</v>
      </c>
      <c r="W10" s="8" t="s">
        <v>38</v>
      </c>
      <c r="X10" s="7">
        <v>25</v>
      </c>
      <c r="Y10" s="7">
        <v>60388386</v>
      </c>
      <c r="Z10" s="10" t="s">
        <v>85</v>
      </c>
      <c r="AA10" s="7" t="s">
        <v>40</v>
      </c>
      <c r="AB10" s="7">
        <v>28</v>
      </c>
      <c r="AC10" s="16">
        <f>2*7260</f>
        <v>14520</v>
      </c>
      <c r="AD10" s="7" t="s">
        <v>89</v>
      </c>
      <c r="AE10" s="7">
        <v>70875933</v>
      </c>
      <c r="AF10" s="12" t="s">
        <v>42</v>
      </c>
      <c r="AG10" s="7" t="s">
        <v>43</v>
      </c>
      <c r="AH10" s="7" t="s">
        <v>43</v>
      </c>
      <c r="AI10" s="8" t="s">
        <v>44</v>
      </c>
      <c r="AJ10" s="8" t="s">
        <v>45</v>
      </c>
      <c r="AK10" s="12">
        <v>8.8000000000000007</v>
      </c>
      <c r="AL10" s="13" t="s">
        <v>46</v>
      </c>
      <c r="AM10" s="13" t="s">
        <v>91</v>
      </c>
    </row>
    <row r="11" spans="1:39" ht="39.75" customHeight="1" x14ac:dyDescent="0.3">
      <c r="A11" s="7">
        <v>7</v>
      </c>
      <c r="B11" s="24" t="s">
        <v>94</v>
      </c>
      <c r="C11" s="7" t="s">
        <v>28</v>
      </c>
      <c r="D11" s="8" t="s">
        <v>29</v>
      </c>
      <c r="E11" s="8" t="s">
        <v>30</v>
      </c>
      <c r="F11" s="8" t="s">
        <v>31</v>
      </c>
      <c r="G11" s="8" t="s">
        <v>32</v>
      </c>
      <c r="H11" s="8" t="s">
        <v>31</v>
      </c>
      <c r="I11" s="8" t="s">
        <v>33</v>
      </c>
      <c r="J11" s="9" t="s">
        <v>34</v>
      </c>
      <c r="K11" s="8" t="s">
        <v>35</v>
      </c>
      <c r="L11" s="8" t="s">
        <v>36</v>
      </c>
      <c r="M11" s="8" t="s">
        <v>31</v>
      </c>
      <c r="N11" s="8" t="s">
        <v>31</v>
      </c>
      <c r="O11" s="14" t="s">
        <v>65</v>
      </c>
      <c r="P11" s="8" t="s">
        <v>31</v>
      </c>
      <c r="Q11" s="7" t="s">
        <v>67</v>
      </c>
      <c r="R11" s="7">
        <v>12</v>
      </c>
      <c r="S11" s="7" t="s">
        <v>39</v>
      </c>
      <c r="T11" s="7" t="s">
        <v>39</v>
      </c>
      <c r="U11" s="8" t="s">
        <v>37</v>
      </c>
      <c r="V11" s="7" t="s">
        <v>31</v>
      </c>
      <c r="W11" s="8" t="s">
        <v>38</v>
      </c>
      <c r="X11" s="7">
        <v>25</v>
      </c>
      <c r="Y11" s="7">
        <v>33142381</v>
      </c>
      <c r="Z11" s="10" t="s">
        <v>85</v>
      </c>
      <c r="AA11" s="7" t="s">
        <v>68</v>
      </c>
      <c r="AB11" s="7">
        <v>11</v>
      </c>
      <c r="AC11" s="16">
        <f>2*3629</f>
        <v>7258</v>
      </c>
      <c r="AD11" s="15" t="s">
        <v>69</v>
      </c>
      <c r="AE11" s="7" t="s">
        <v>70</v>
      </c>
      <c r="AF11" s="12" t="s">
        <v>42</v>
      </c>
      <c r="AG11" s="7" t="s">
        <v>71</v>
      </c>
      <c r="AH11" s="7" t="s">
        <v>71</v>
      </c>
      <c r="AI11" s="8" t="s">
        <v>44</v>
      </c>
      <c r="AJ11" s="8" t="s">
        <v>45</v>
      </c>
      <c r="AK11" s="12" t="s">
        <v>51</v>
      </c>
      <c r="AL11" s="13" t="s">
        <v>52</v>
      </c>
      <c r="AM11" s="12" t="s">
        <v>51</v>
      </c>
    </row>
    <row r="12" spans="1:39" ht="46.8" x14ac:dyDescent="0.3">
      <c r="A12" s="7">
        <v>8</v>
      </c>
      <c r="B12" s="18" t="s">
        <v>86</v>
      </c>
      <c r="C12" s="7" t="s">
        <v>28</v>
      </c>
      <c r="D12" s="8" t="s">
        <v>29</v>
      </c>
      <c r="E12" s="8" t="s">
        <v>30</v>
      </c>
      <c r="F12" s="8" t="s">
        <v>31</v>
      </c>
      <c r="G12" s="8" t="s">
        <v>32</v>
      </c>
      <c r="H12" s="8" t="s">
        <v>31</v>
      </c>
      <c r="I12" s="8" t="s">
        <v>33</v>
      </c>
      <c r="J12" s="9" t="s">
        <v>34</v>
      </c>
      <c r="K12" s="8" t="s">
        <v>35</v>
      </c>
      <c r="L12" s="8" t="s">
        <v>36</v>
      </c>
      <c r="M12" s="8" t="s">
        <v>31</v>
      </c>
      <c r="N12" s="8" t="s">
        <v>31</v>
      </c>
      <c r="O12" s="14" t="s">
        <v>65</v>
      </c>
      <c r="P12" s="8" t="s">
        <v>31</v>
      </c>
      <c r="Q12" s="7" t="s">
        <v>66</v>
      </c>
      <c r="R12" s="7">
        <v>22</v>
      </c>
      <c r="S12" s="7" t="s">
        <v>39</v>
      </c>
      <c r="T12" s="7" t="s">
        <v>39</v>
      </c>
      <c r="U12" s="8" t="s">
        <v>37</v>
      </c>
      <c r="V12" s="7" t="s">
        <v>31</v>
      </c>
      <c r="W12" s="8" t="s">
        <v>38</v>
      </c>
      <c r="X12" s="7">
        <v>25</v>
      </c>
      <c r="Y12" s="7">
        <v>60572516</v>
      </c>
      <c r="Z12" s="10" t="s">
        <v>85</v>
      </c>
      <c r="AA12" s="7" t="s">
        <v>40</v>
      </c>
      <c r="AB12" s="7">
        <v>39</v>
      </c>
      <c r="AC12" s="16">
        <f>2*8870</f>
        <v>17740</v>
      </c>
      <c r="AD12" s="15" t="s">
        <v>72</v>
      </c>
      <c r="AE12" s="7">
        <v>70872395</v>
      </c>
      <c r="AF12" s="12" t="s">
        <v>42</v>
      </c>
      <c r="AG12" s="7" t="s">
        <v>43</v>
      </c>
      <c r="AH12" s="7" t="s">
        <v>43</v>
      </c>
      <c r="AI12" s="8" t="s">
        <v>44</v>
      </c>
      <c r="AJ12" s="8" t="s">
        <v>45</v>
      </c>
      <c r="AK12" s="12">
        <v>6</v>
      </c>
      <c r="AL12" s="13" t="s">
        <v>46</v>
      </c>
      <c r="AM12" s="13" t="s">
        <v>91</v>
      </c>
    </row>
    <row r="13" spans="1:39" ht="46.8" x14ac:dyDescent="0.3">
      <c r="A13" s="7">
        <v>9</v>
      </c>
      <c r="B13" s="18" t="s">
        <v>87</v>
      </c>
      <c r="C13" s="7" t="s">
        <v>28</v>
      </c>
      <c r="D13" s="8" t="s">
        <v>29</v>
      </c>
      <c r="E13" s="8" t="s">
        <v>30</v>
      </c>
      <c r="F13" s="8" t="s">
        <v>31</v>
      </c>
      <c r="G13" s="8" t="s">
        <v>32</v>
      </c>
      <c r="H13" s="8" t="s">
        <v>31</v>
      </c>
      <c r="I13" s="8" t="s">
        <v>33</v>
      </c>
      <c r="J13" s="9" t="s">
        <v>34</v>
      </c>
      <c r="K13" s="8" t="s">
        <v>35</v>
      </c>
      <c r="L13" s="8" t="s">
        <v>36</v>
      </c>
      <c r="M13" s="8" t="s">
        <v>31</v>
      </c>
      <c r="N13" s="8" t="s">
        <v>31</v>
      </c>
      <c r="O13" s="14" t="s">
        <v>73</v>
      </c>
      <c r="P13" s="8" t="s">
        <v>31</v>
      </c>
      <c r="Q13" s="7" t="s">
        <v>74</v>
      </c>
      <c r="R13" s="7">
        <v>16</v>
      </c>
      <c r="S13" s="7" t="s">
        <v>39</v>
      </c>
      <c r="T13" s="7" t="s">
        <v>39</v>
      </c>
      <c r="U13" s="8" t="s">
        <v>37</v>
      </c>
      <c r="V13" s="7" t="s">
        <v>31</v>
      </c>
      <c r="W13" s="8" t="s">
        <v>38</v>
      </c>
      <c r="X13" s="7">
        <v>25</v>
      </c>
      <c r="Y13" s="7">
        <v>60572516</v>
      </c>
      <c r="Z13" s="10" t="s">
        <v>85</v>
      </c>
      <c r="AA13" s="7" t="s">
        <v>40</v>
      </c>
      <c r="AB13" s="7">
        <v>12</v>
      </c>
      <c r="AC13" s="16">
        <f>2*553</f>
        <v>1106</v>
      </c>
      <c r="AD13" s="15" t="s">
        <v>75</v>
      </c>
      <c r="AE13" s="7">
        <v>70776647</v>
      </c>
      <c r="AF13" s="12" t="s">
        <v>42</v>
      </c>
      <c r="AG13" s="7" t="s">
        <v>43</v>
      </c>
      <c r="AH13" s="7" t="s">
        <v>43</v>
      </c>
      <c r="AI13" s="8" t="s">
        <v>44</v>
      </c>
      <c r="AJ13" s="8" t="s">
        <v>45</v>
      </c>
      <c r="AK13" s="12">
        <v>6</v>
      </c>
      <c r="AL13" s="13" t="s">
        <v>46</v>
      </c>
      <c r="AM13" s="13" t="s">
        <v>92</v>
      </c>
    </row>
    <row r="17" spans="26:30" ht="31.5" customHeight="1" x14ac:dyDescent="0.45">
      <c r="Z17" s="27" t="s">
        <v>99</v>
      </c>
      <c r="AA17" s="27"/>
      <c r="AB17" s="27"/>
      <c r="AC17" s="19">
        <f>SUM(AC5:AC13)</f>
        <v>369442</v>
      </c>
      <c r="AD17" s="1"/>
    </row>
  </sheetData>
  <mergeCells count="4">
    <mergeCell ref="A1:AF1"/>
    <mergeCell ref="AG1:AL1"/>
    <mergeCell ref="Z17:AB17"/>
    <mergeCell ref="A3:AM3"/>
  </mergeCells>
  <pageMargins left="0.7" right="0.7" top="0.75" bottom="0.75" header="0.3" footer="0.3"/>
  <pageSetup paperSize="9" orientation="portrait" r:id="rId1"/>
  <ignoredErrors>
    <ignoredError sqref="AE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1- dane pkt PPE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RStabrawa-Głogowska</dc:creator>
  <cp:lastModifiedBy>Alina Kaczmarczyk</cp:lastModifiedBy>
  <dcterms:created xsi:type="dcterms:W3CDTF">2024-10-14T08:37:41Z</dcterms:created>
  <dcterms:modified xsi:type="dcterms:W3CDTF">2024-11-26T09:02:07Z</dcterms:modified>
</cp:coreProperties>
</file>