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OSTĘPOWANIA\2024\16_UBEZPIECZENIE GMINY\4_SWZ\"/>
    </mc:Choice>
  </mc:AlternateContent>
  <xr:revisionPtr revIDLastSave="0" documentId="8_{A02B65E6-5EF4-4BB0-803E-0ADD1D2007A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udynki , budowle, urządzenia " sheetId="1" r:id="rId1"/>
    <sheet name="Sprzęt elektroniczny- all risk " sheetId="2" r:id="rId2"/>
    <sheet name="Sprzęt elektroniczny - EEL" sheetId="3" r:id="rId3"/>
    <sheet name="NNW" sheetId="4" r:id="rId4"/>
  </sheets>
  <definedNames>
    <definedName name="_xlnm.Print_Area" localSheetId="2">'Sprzęt elektroniczny - EEL'!$A$1:$F$29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" i="3" l="1"/>
  <c r="F14" i="3"/>
  <c r="F13" i="3"/>
  <c r="F12" i="3"/>
  <c r="F11" i="3"/>
  <c r="F10" i="3"/>
  <c r="F9" i="3"/>
  <c r="F20" i="3"/>
  <c r="F18" i="3"/>
  <c r="F17" i="3"/>
  <c r="F16" i="3"/>
  <c r="F15" i="3"/>
  <c r="F8" i="3"/>
  <c r="F7" i="3"/>
  <c r="F29" i="2"/>
  <c r="F28" i="2"/>
  <c r="F27" i="2"/>
  <c r="F26" i="2"/>
  <c r="F25" i="2"/>
  <c r="F24" i="2"/>
  <c r="F23" i="2"/>
  <c r="F22" i="2"/>
  <c r="B23" i="1"/>
  <c r="B18" i="1"/>
  <c r="B10" i="1"/>
  <c r="B27" i="3" l="1"/>
  <c r="B28" i="3"/>
  <c r="F39" i="2"/>
  <c r="F24" i="3"/>
  <c r="B27" i="1"/>
  <c r="B29" i="3" l="1"/>
</calcChain>
</file>

<file path=xl/sharedStrings.xml><?xml version="1.0" encoding="utf-8"?>
<sst xmlns="http://schemas.openxmlformats.org/spreadsheetml/2006/main" count="185" uniqueCount="125">
  <si>
    <t>Nazwa</t>
  </si>
  <si>
    <t xml:space="preserve"> SZKOŁA PODSTAWOWA IM. OLIMPIJCZYKÓW POLSKICH W KRZYMOWIE</t>
  </si>
  <si>
    <t>Adres</t>
  </si>
  <si>
    <t>Krzymów 29 ,74-500 Chojna</t>
  </si>
  <si>
    <t>Regon</t>
  </si>
  <si>
    <t>001222671</t>
  </si>
  <si>
    <t>Budynki, budowle, urządzenia, wyposażenie</t>
  </si>
  <si>
    <t>Wartość</t>
  </si>
  <si>
    <t xml:space="preserve">Budynki </t>
  </si>
  <si>
    <t>budynek szkolny</t>
  </si>
  <si>
    <t>sala gimnastyczna</t>
  </si>
  <si>
    <t xml:space="preserve">Razem </t>
  </si>
  <si>
    <t xml:space="preserve">Budowle </t>
  </si>
  <si>
    <t>dół gnilny</t>
  </si>
  <si>
    <t>droga podjazdowa</t>
  </si>
  <si>
    <t>ogrodzenie</t>
  </si>
  <si>
    <t>zbiornik naziemny</t>
  </si>
  <si>
    <t>plac zabaw</t>
  </si>
  <si>
    <t xml:space="preserve">Urządzenia </t>
  </si>
  <si>
    <t>kocioł grzejny</t>
  </si>
  <si>
    <t>Wyposażenie</t>
  </si>
  <si>
    <t>meble,szafki,biurka,ławki itp.</t>
  </si>
  <si>
    <t>Wykaz sprzętu komputerowego - all risks</t>
  </si>
  <si>
    <t>Typ</t>
  </si>
  <si>
    <t>Ilość</t>
  </si>
  <si>
    <t>Data uruchomienia</t>
  </si>
  <si>
    <t>Wartość jednostkowa</t>
  </si>
  <si>
    <t>Komputer ADAX Delta PC360</t>
  </si>
  <si>
    <t>Zestaw komputerowy</t>
  </si>
  <si>
    <t>25.06.2007</t>
  </si>
  <si>
    <t>ADAX Delta PP925</t>
  </si>
  <si>
    <t>Zestaw komputerowy - serwer</t>
  </si>
  <si>
    <t>Komputer ADAX Delta PC360+FW</t>
  </si>
  <si>
    <t>MONITOR LG L1753S-SF</t>
  </si>
  <si>
    <t>monitor</t>
  </si>
  <si>
    <t>Laptop Asus PRO31F</t>
  </si>
  <si>
    <t>Komputer przenośny</t>
  </si>
  <si>
    <t>Projektor BenQ MP721c</t>
  </si>
  <si>
    <t>Projektor</t>
  </si>
  <si>
    <t>PC Libro</t>
  </si>
  <si>
    <t>09.08.2006</t>
  </si>
  <si>
    <t>MONITOR LG T710PH</t>
  </si>
  <si>
    <t>Monitor</t>
  </si>
  <si>
    <t>Drukarka Canon</t>
  </si>
  <si>
    <t>Drukarka</t>
  </si>
  <si>
    <t>Aparat fotograficzny Benq 321, kolor srebrny</t>
  </si>
  <si>
    <t>Aparat</t>
  </si>
  <si>
    <t>18.03.2011r.</t>
  </si>
  <si>
    <t>Dyktafon cyfrowy Olympus VN-8500PC</t>
  </si>
  <si>
    <t>Dyktafon</t>
  </si>
  <si>
    <t xml:space="preserve">Mikroskop cyfrowy USB </t>
  </si>
  <si>
    <t>Mikroskop</t>
  </si>
  <si>
    <t>28.04.2011r.</t>
  </si>
  <si>
    <t>NEC NP.02WK uchwyt projektora</t>
  </si>
  <si>
    <t>Medion boombox 82853</t>
  </si>
  <si>
    <t>Dmuchawa spalinowa do liści GBV 325</t>
  </si>
  <si>
    <t>10.09.2015r</t>
  </si>
  <si>
    <t>Tablica interaktywna ENO 2610 160x120</t>
  </si>
  <si>
    <t>Tablica interaktywna</t>
  </si>
  <si>
    <t>13.12.2011</t>
  </si>
  <si>
    <t>Projektor ACER X1110 ECO</t>
  </si>
  <si>
    <t>7.12.2011</t>
  </si>
  <si>
    <t>Notebook ACER TM5744Z 15,6"</t>
  </si>
  <si>
    <t>Notebook</t>
  </si>
  <si>
    <t xml:space="preserve">Kamera cyfrowa JVC GZ-MG750BE </t>
  </si>
  <si>
    <t>Kamera</t>
  </si>
  <si>
    <t>18.03.2011</t>
  </si>
  <si>
    <t>Projektor NEC M350X ANSI</t>
  </si>
  <si>
    <t>10.2012</t>
  </si>
  <si>
    <t>Komputer laptop – notebook  Dell Vostro</t>
  </si>
  <si>
    <t>Laptop</t>
  </si>
  <si>
    <t>Notebook HP 650 + MS Office 2010 STD MOLP</t>
  </si>
  <si>
    <t>Nec Projektor M260XS</t>
  </si>
  <si>
    <t>RAZEM</t>
  </si>
  <si>
    <t>Wykaz sprzętu komputerowego - EEL</t>
  </si>
  <si>
    <t>Notebook Acer TM5744</t>
  </si>
  <si>
    <t>Sprzęt nagłaśniający</t>
  </si>
  <si>
    <t xml:space="preserve">Konsola wzmacniająca (wzmacniacz)XR800F, Odtwarzacz CMP 30 AUDAC PAVEY, Mikrofon ILIVE, 2xMikrofon – mikroport ILIVE
 </t>
  </si>
  <si>
    <t>Projektor Vivitek D556</t>
  </si>
  <si>
    <t>projektor</t>
  </si>
  <si>
    <t>Drukarka laserowa Canon MF-4370</t>
  </si>
  <si>
    <t>02.06.2015r</t>
  </si>
  <si>
    <t>Komputer PC HP 8000 SFF
C2D/4GB RAM/128GB SSD
system operacyjny 
Windows 7 Pro PL</t>
  </si>
  <si>
    <t xml:space="preserve">komputer </t>
  </si>
  <si>
    <t xml:space="preserve">Zestaw Interaktywny </t>
  </si>
  <si>
    <t>Tablica interaktywna + projektor</t>
  </si>
  <si>
    <t>Tablica interaktywna + projektor
+ zestaw głośników</t>
  </si>
  <si>
    <t xml:space="preserve">Tablica interaktywna </t>
  </si>
  <si>
    <t xml:space="preserve">Tablica Interaktywna </t>
  </si>
  <si>
    <t xml:space="preserve"> IdeaPad Lenowo</t>
  </si>
  <si>
    <t>Ideapad Lenowo</t>
  </si>
  <si>
    <t>IdeaPad lenowo</t>
  </si>
  <si>
    <t>WARTOŚĆ BRUTTO</t>
  </si>
  <si>
    <t xml:space="preserve">Rodzaj sprzętu </t>
  </si>
  <si>
    <t xml:space="preserve">Łaczna wartość do ubezpieczenia </t>
  </si>
  <si>
    <t xml:space="preserve">Sprzęt stacjonarny </t>
  </si>
  <si>
    <t xml:space="preserve">Sprzęt przenośny </t>
  </si>
  <si>
    <t>NNW pracowników, praktykantów, stażystów, osób wykonujących pracę interwencyjne oraz roboty publiczne</t>
  </si>
  <si>
    <t>Liczba pracowników SP KRZYMÓW</t>
  </si>
  <si>
    <t>Drukarka 3D Flashforge</t>
  </si>
  <si>
    <t>Aparat cyfrowy LUMIX</t>
  </si>
  <si>
    <t>Aparat fotograficzny</t>
  </si>
  <si>
    <t>ClassVR laboratorium wirtualne</t>
  </si>
  <si>
    <t>Okulary wirtualne</t>
  </si>
  <si>
    <t>Photon Moduł Robotyka i Kodowanie</t>
  </si>
  <si>
    <t>Robot</t>
  </si>
  <si>
    <t>Photon EDU pakiet rozszerzony</t>
  </si>
  <si>
    <t>Mikroport Saramonic Blink</t>
  </si>
  <si>
    <t>Mikrofon</t>
  </si>
  <si>
    <t>Gimbal do smartfona</t>
  </si>
  <si>
    <t>elektroniczny statyw</t>
  </si>
  <si>
    <t>Mikrofon kierunkowy Saramonic</t>
  </si>
  <si>
    <t>Kserokopiarka Canon iRAC</t>
  </si>
  <si>
    <t>Kopiarka</t>
  </si>
  <si>
    <t xml:space="preserve">Laptop </t>
  </si>
  <si>
    <t>Lenovo TAB M10 FHD Plus</t>
  </si>
  <si>
    <t>Monitor interaktywny AVTEK TouchScreen</t>
  </si>
  <si>
    <t>Tablet Lenovo Tab M9</t>
  </si>
  <si>
    <t>Tablet</t>
  </si>
  <si>
    <t>Laptop z ekranem dotykowym</t>
  </si>
  <si>
    <t>uchwyt</t>
  </si>
  <si>
    <t>odtwarzacz</t>
  </si>
  <si>
    <t>dmuchawa</t>
  </si>
  <si>
    <t>wyliczone wartością odtworzeniową</t>
  </si>
  <si>
    <t>Załacznik 5_7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</si>
</sst>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&quot; zł&quot;;[Red]\-#,##0.00&quot; zł&quot;"/>
  </numFmts>
  <fonts count="23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70C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0070C0"/>
      <name val="Calibri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9CC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Border="0" applyProtection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9" fillId="0" borderId="6" xfId="1" applyFont="1" applyBorder="1" applyAlignment="1" applyProtection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4" fontId="10" fillId="0" borderId="6" xfId="1" applyFont="1" applyBorder="1" applyAlignment="1" applyProtection="1">
      <alignment horizontal="center" vertical="center" wrapText="1"/>
    </xf>
    <xf numFmtId="164" fontId="9" fillId="0" borderId="6" xfId="1" applyFont="1" applyBorder="1" applyAlignment="1" applyProtection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6" xfId="1" applyFont="1" applyBorder="1" applyAlignment="1" applyProtection="1">
      <alignment horizontal="center" vertical="center"/>
    </xf>
    <xf numFmtId="164" fontId="5" fillId="0" borderId="8" xfId="1" applyFont="1" applyBorder="1" applyAlignment="1" applyProtection="1">
      <alignment horizontal="center" vertical="center"/>
    </xf>
    <xf numFmtId="164" fontId="10" fillId="0" borderId="6" xfId="1" applyFont="1" applyBorder="1" applyAlignment="1" applyProtection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4" fontId="7" fillId="0" borderId="10" xfId="1" applyFont="1" applyBorder="1" applyAlignment="1" applyProtection="1">
      <alignment horizontal="center" vertical="center"/>
    </xf>
    <xf numFmtId="0" fontId="7" fillId="0" borderId="4" xfId="0" applyFont="1" applyBorder="1" applyAlignment="1">
      <alignment horizontal="center" vertical="center"/>
    </xf>
    <xf numFmtId="164" fontId="7" fillId="0" borderId="5" xfId="1" applyFont="1" applyBorder="1" applyAlignment="1" applyProtection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7" fillId="0" borderId="8" xfId="1" applyFont="1" applyBorder="1" applyAlignment="1" applyProtection="1">
      <alignment horizontal="center" vertical="center"/>
    </xf>
    <xf numFmtId="0" fontId="11" fillId="0" borderId="12" xfId="0" applyFont="1" applyBorder="1" applyAlignment="1">
      <alignment horizontal="center" vertical="center"/>
    </xf>
    <xf numFmtId="164" fontId="11" fillId="0" borderId="13" xfId="1" applyFont="1" applyBorder="1" applyAlignment="1" applyProtection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/>
    </xf>
    <xf numFmtId="164" fontId="5" fillId="0" borderId="14" xfId="1" applyFont="1" applyBorder="1" applyProtection="1"/>
    <xf numFmtId="0" fontId="14" fillId="4" borderId="1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164" fontId="5" fillId="0" borderId="14" xfId="1" applyFont="1" applyBorder="1"/>
    <xf numFmtId="164" fontId="14" fillId="4" borderId="14" xfId="1" applyFont="1" applyFill="1" applyBorder="1" applyAlignment="1" applyProtection="1">
      <alignment horizontal="center" vertical="center" wrapText="1"/>
    </xf>
    <xf numFmtId="164" fontId="14" fillId="4" borderId="14" xfId="1" applyFont="1" applyFill="1" applyBorder="1" applyAlignment="1" applyProtection="1">
      <alignment horizontal="center" vertical="center"/>
    </xf>
    <xf numFmtId="0" fontId="13" fillId="0" borderId="0" xfId="0" applyFont="1"/>
    <xf numFmtId="0" fontId="7" fillId="0" borderId="0" xfId="0" applyFont="1" applyAlignment="1">
      <alignment horizontal="center" vertical="center"/>
    </xf>
    <xf numFmtId="164" fontId="7" fillId="0" borderId="0" xfId="0" applyNumberFormat="1" applyFont="1"/>
    <xf numFmtId="164" fontId="5" fillId="0" borderId="14" xfId="1" applyFont="1" applyBorder="1" applyAlignment="1" applyProtection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164" fontId="7" fillId="0" borderId="6" xfId="1" applyFont="1" applyBorder="1" applyAlignment="1" applyProtection="1">
      <alignment horizontal="center" vertical="center"/>
    </xf>
    <xf numFmtId="0" fontId="18" fillId="0" borderId="0" xfId="0" applyFont="1"/>
    <xf numFmtId="14" fontId="13" fillId="4" borderId="14" xfId="0" applyNumberFormat="1" applyFont="1" applyFill="1" applyBorder="1" applyAlignment="1">
      <alignment horizontal="center" vertical="center"/>
    </xf>
    <xf numFmtId="164" fontId="5" fillId="0" borderId="14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9" fillId="0" borderId="14" xfId="1" applyFont="1" applyBorder="1" applyAlignment="1" applyProtection="1">
      <alignment horizontal="center" vertical="center"/>
    </xf>
    <xf numFmtId="165" fontId="14" fillId="4" borderId="14" xfId="1" applyNumberFormat="1" applyFont="1" applyFill="1" applyBorder="1" applyAlignment="1" applyProtection="1">
      <alignment horizontal="center" vertical="center" wrapText="1"/>
    </xf>
    <xf numFmtId="14" fontId="14" fillId="4" borderId="14" xfId="0" applyNumberFormat="1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164" fontId="10" fillId="0" borderId="14" xfId="1" applyFont="1" applyBorder="1" applyAlignment="1" applyProtection="1">
      <alignment horizontal="center" vertical="center"/>
    </xf>
    <xf numFmtId="0" fontId="14" fillId="0" borderId="0" xfId="0" applyFont="1"/>
    <xf numFmtId="164" fontId="10" fillId="0" borderId="0" xfId="1" applyFont="1" applyBorder="1" applyAlignment="1" applyProtection="1">
      <alignment horizontal="center" vertical="center"/>
    </xf>
    <xf numFmtId="0" fontId="11" fillId="0" borderId="12" xfId="0" applyFont="1" applyBorder="1"/>
    <xf numFmtId="0" fontId="11" fillId="0" borderId="13" xfId="0" applyFont="1" applyBorder="1"/>
    <xf numFmtId="0" fontId="14" fillId="0" borderId="15" xfId="0" applyFont="1" applyBorder="1"/>
    <xf numFmtId="164" fontId="14" fillId="0" borderId="16" xfId="1" applyFont="1" applyBorder="1" applyProtection="1"/>
    <xf numFmtId="0" fontId="14" fillId="0" borderId="19" xfId="0" applyFont="1" applyBorder="1"/>
    <xf numFmtId="164" fontId="14" fillId="0" borderId="20" xfId="1" applyFont="1" applyBorder="1" applyProtection="1"/>
    <xf numFmtId="0" fontId="19" fillId="0" borderId="0" xfId="0" applyFont="1"/>
    <xf numFmtId="164" fontId="20" fillId="0" borderId="0" xfId="0" applyNumberFormat="1" applyFont="1"/>
    <xf numFmtId="14" fontId="14" fillId="4" borderId="14" xfId="0" applyNumberFormat="1" applyFont="1" applyFill="1" applyBorder="1" applyAlignment="1">
      <alignment horizontal="center" vertical="center"/>
    </xf>
    <xf numFmtId="164" fontId="9" fillId="0" borderId="14" xfId="1" applyFont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 wrapText="1"/>
    </xf>
    <xf numFmtId="164" fontId="22" fillId="0" borderId="14" xfId="1" applyFont="1" applyBorder="1" applyAlignment="1" applyProtection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14" fontId="21" fillId="4" borderId="14" xfId="0" applyNumberFormat="1" applyFont="1" applyFill="1" applyBorder="1" applyAlignment="1">
      <alignment horizontal="center" vertical="center" wrapText="1"/>
    </xf>
    <xf numFmtId="165" fontId="21" fillId="4" borderId="14" xfId="1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/>
    <xf numFmtId="0" fontId="21" fillId="0" borderId="17" xfId="0" applyFont="1" applyBorder="1"/>
    <xf numFmtId="164" fontId="21" fillId="0" borderId="18" xfId="1" applyFont="1" applyBorder="1" applyProtection="1"/>
    <xf numFmtId="0" fontId="7" fillId="0" borderId="1" xfId="0" applyFont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49" fontId="12" fillId="4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center" vertical="top" wrapText="1"/>
    </xf>
    <xf numFmtId="0" fontId="16" fillId="6" borderId="24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0" fontId="16" fillId="6" borderId="27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/>
    </xf>
    <xf numFmtId="0" fontId="17" fillId="0" borderId="14" xfId="0" applyFont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Normal="100" workbookViewId="0">
      <selection activeCell="D27" sqref="D27"/>
    </sheetView>
  </sheetViews>
  <sheetFormatPr defaultColWidth="8.5703125" defaultRowHeight="15" x14ac:dyDescent="0.25"/>
  <cols>
    <col min="1" max="1" width="24.140625" customWidth="1"/>
    <col min="2" max="2" width="27.28515625" customWidth="1"/>
    <col min="3" max="3" width="14.7109375" customWidth="1"/>
    <col min="4" max="4" width="24.7109375" customWidth="1"/>
    <col min="5" max="5" width="19.28515625" customWidth="1"/>
    <col min="6" max="6" width="11.28515625" customWidth="1"/>
  </cols>
  <sheetData>
    <row r="1" spans="1:6" x14ac:dyDescent="0.25">
      <c r="A1" s="4"/>
      <c r="B1" s="4"/>
      <c r="C1" s="4"/>
      <c r="D1" s="4"/>
      <c r="E1" s="5" t="s">
        <v>124</v>
      </c>
      <c r="F1" s="4"/>
    </row>
    <row r="2" spans="1:6" ht="30.75" customHeight="1" x14ac:dyDescent="0.25">
      <c r="A2" s="6" t="s">
        <v>0</v>
      </c>
      <c r="B2" s="79" t="s">
        <v>1</v>
      </c>
      <c r="C2" s="79"/>
      <c r="D2" s="79"/>
      <c r="E2" s="79"/>
      <c r="F2" s="79"/>
    </row>
    <row r="3" spans="1:6" ht="21.75" customHeight="1" x14ac:dyDescent="0.25">
      <c r="A3" s="7" t="s">
        <v>2</v>
      </c>
      <c r="B3" s="79" t="s">
        <v>3</v>
      </c>
      <c r="C3" s="79"/>
      <c r="D3" s="79"/>
      <c r="E3" s="79"/>
      <c r="F3" s="79"/>
    </row>
    <row r="4" spans="1:6" ht="16.5" customHeight="1" x14ac:dyDescent="0.25">
      <c r="A4" s="7" t="s">
        <v>4</v>
      </c>
      <c r="B4" s="80" t="s">
        <v>5</v>
      </c>
      <c r="C4" s="80"/>
      <c r="D4" s="80"/>
      <c r="E4" s="80"/>
      <c r="F4" s="80"/>
    </row>
    <row r="5" spans="1:6" ht="39.75" customHeight="1" x14ac:dyDescent="0.25">
      <c r="A5" s="81" t="s">
        <v>6</v>
      </c>
      <c r="B5" s="81"/>
      <c r="C5" s="81"/>
      <c r="D5" s="81"/>
      <c r="E5" s="81"/>
      <c r="F5" s="81"/>
    </row>
    <row r="6" spans="1:6" ht="15.75" x14ac:dyDescent="0.25">
      <c r="A6" s="8" t="s">
        <v>0</v>
      </c>
      <c r="B6" s="8" t="s">
        <v>7</v>
      </c>
      <c r="C6" s="4"/>
      <c r="D6" s="4"/>
      <c r="E6" s="4"/>
      <c r="F6" s="4"/>
    </row>
    <row r="7" spans="1:6" ht="15.75" x14ac:dyDescent="0.25">
      <c r="A7" s="9" t="s">
        <v>8</v>
      </c>
      <c r="B7" s="10"/>
      <c r="C7" s="4"/>
      <c r="D7" s="4"/>
      <c r="E7" s="4"/>
      <c r="F7" s="4"/>
    </row>
    <row r="8" spans="1:6" ht="17.25" customHeight="1" x14ac:dyDescent="0.25">
      <c r="A8" s="11" t="s">
        <v>9</v>
      </c>
      <c r="B8" s="12">
        <v>8895698</v>
      </c>
      <c r="C8" s="4" t="s">
        <v>123</v>
      </c>
      <c r="D8" s="4"/>
      <c r="E8" s="4"/>
      <c r="F8" s="4"/>
    </row>
    <row r="9" spans="1:6" ht="13.5" customHeight="1" x14ac:dyDescent="0.25">
      <c r="A9" s="13" t="s">
        <v>10</v>
      </c>
      <c r="B9" s="12">
        <v>720475</v>
      </c>
      <c r="C9" s="4"/>
      <c r="D9" s="4"/>
      <c r="E9" s="4"/>
      <c r="F9" s="4"/>
    </row>
    <row r="10" spans="1:6" ht="14.25" customHeight="1" x14ac:dyDescent="0.25">
      <c r="A10" s="14" t="s">
        <v>11</v>
      </c>
      <c r="B10" s="15">
        <f>SUM(B8:B9)</f>
        <v>9616173</v>
      </c>
      <c r="C10" s="4"/>
      <c r="D10" s="4"/>
      <c r="E10" s="4"/>
      <c r="F10" s="4"/>
    </row>
    <row r="11" spans="1:6" ht="14.25" customHeight="1" x14ac:dyDescent="0.25">
      <c r="A11" s="14"/>
      <c r="B11" s="15"/>
      <c r="C11" s="4"/>
      <c r="D11" s="4"/>
      <c r="E11" s="4"/>
      <c r="F11" s="4"/>
    </row>
    <row r="12" spans="1:6" ht="14.25" customHeight="1" x14ac:dyDescent="0.25">
      <c r="A12" s="14" t="s">
        <v>12</v>
      </c>
      <c r="B12" s="12"/>
      <c r="C12" s="4"/>
      <c r="D12" s="4"/>
      <c r="E12" s="4"/>
      <c r="F12" s="4"/>
    </row>
    <row r="13" spans="1:6" x14ac:dyDescent="0.25">
      <c r="A13" s="13" t="s">
        <v>13</v>
      </c>
      <c r="B13" s="16">
        <v>10000</v>
      </c>
      <c r="C13" s="4"/>
      <c r="D13" s="4"/>
      <c r="E13" s="4"/>
      <c r="F13" s="4"/>
    </row>
    <row r="14" spans="1:6" x14ac:dyDescent="0.25">
      <c r="A14" s="13" t="s">
        <v>14</v>
      </c>
      <c r="B14" s="16">
        <v>25978.46</v>
      </c>
      <c r="C14" s="4"/>
      <c r="D14" s="4"/>
      <c r="E14" s="4"/>
      <c r="F14" s="4"/>
    </row>
    <row r="15" spans="1:6" x14ac:dyDescent="0.25">
      <c r="A15" s="13" t="s">
        <v>15</v>
      </c>
      <c r="B15" s="16">
        <v>21000</v>
      </c>
      <c r="C15" s="4"/>
      <c r="D15" s="4"/>
      <c r="E15" s="4"/>
      <c r="F15" s="4"/>
    </row>
    <row r="16" spans="1:6" x14ac:dyDescent="0.25">
      <c r="A16" s="17" t="s">
        <v>16</v>
      </c>
      <c r="B16" s="18">
        <v>15000</v>
      </c>
      <c r="C16" s="4"/>
      <c r="D16" s="4"/>
      <c r="E16" s="4"/>
      <c r="F16" s="4"/>
    </row>
    <row r="17" spans="1:6" x14ac:dyDescent="0.25">
      <c r="A17" s="17" t="s">
        <v>17</v>
      </c>
      <c r="B17" s="19">
        <v>126800</v>
      </c>
      <c r="C17" s="4"/>
      <c r="D17" s="4"/>
      <c r="E17" s="4"/>
      <c r="F17" s="4"/>
    </row>
    <row r="18" spans="1:6" x14ac:dyDescent="0.25">
      <c r="A18" s="14" t="s">
        <v>11</v>
      </c>
      <c r="B18" s="20">
        <f>SUM(B13:B17)</f>
        <v>198778.46</v>
      </c>
      <c r="C18" s="4"/>
      <c r="D18" s="4"/>
      <c r="E18" s="4"/>
      <c r="F18" s="4"/>
    </row>
    <row r="19" spans="1:6" x14ac:dyDescent="0.25">
      <c r="A19" s="14"/>
      <c r="B19" s="20"/>
      <c r="C19" s="4"/>
      <c r="D19" s="4"/>
      <c r="E19" s="4"/>
      <c r="F19" s="4"/>
    </row>
    <row r="20" spans="1:6" x14ac:dyDescent="0.25">
      <c r="A20" s="14" t="s">
        <v>18</v>
      </c>
      <c r="B20" s="16"/>
      <c r="C20" s="4"/>
      <c r="D20" s="4"/>
      <c r="E20" s="4"/>
      <c r="F20" s="4"/>
    </row>
    <row r="21" spans="1:6" x14ac:dyDescent="0.25">
      <c r="A21" s="13" t="s">
        <v>19</v>
      </c>
      <c r="B21" s="16">
        <v>3718.09</v>
      </c>
      <c r="C21" s="4"/>
      <c r="D21" s="4"/>
      <c r="E21" s="4"/>
      <c r="F21" s="4"/>
    </row>
    <row r="22" spans="1:6" x14ac:dyDescent="0.25">
      <c r="A22" s="17" t="s">
        <v>19</v>
      </c>
      <c r="B22" s="18">
        <v>42444</v>
      </c>
      <c r="C22" s="4"/>
      <c r="D22" s="4"/>
      <c r="E22" s="4"/>
      <c r="F22" s="4"/>
    </row>
    <row r="23" spans="1:6" x14ac:dyDescent="0.25">
      <c r="A23" s="21" t="s">
        <v>11</v>
      </c>
      <c r="B23" s="49">
        <f>SUM(B21:B22)</f>
        <v>46162.09</v>
      </c>
      <c r="C23" s="4"/>
      <c r="D23" s="4"/>
      <c r="E23" s="4"/>
      <c r="F23" s="4"/>
    </row>
    <row r="24" spans="1:6" x14ac:dyDescent="0.25">
      <c r="A24" s="22"/>
      <c r="B24" s="23"/>
      <c r="C24" s="4"/>
      <c r="D24" s="4"/>
      <c r="E24" s="4"/>
      <c r="F24" s="4"/>
    </row>
    <row r="25" spans="1:6" x14ac:dyDescent="0.25">
      <c r="A25" s="24" t="s">
        <v>20</v>
      </c>
      <c r="B25" s="25"/>
      <c r="C25" s="4"/>
      <c r="D25" s="4"/>
      <c r="E25" s="4"/>
      <c r="F25" s="4"/>
    </row>
    <row r="26" spans="1:6" x14ac:dyDescent="0.25">
      <c r="A26" s="26" t="s">
        <v>21</v>
      </c>
      <c r="B26" s="27">
        <v>30000</v>
      </c>
      <c r="C26" s="4"/>
      <c r="D26" s="4"/>
      <c r="E26" s="4"/>
      <c r="F26" s="4"/>
    </row>
    <row r="27" spans="1:6" x14ac:dyDescent="0.25">
      <c r="A27" s="28"/>
      <c r="B27" s="29">
        <f>B10+B18+B23+B26</f>
        <v>9891113.5500000007</v>
      </c>
      <c r="C27" s="4"/>
      <c r="D27" s="4"/>
      <c r="E27" s="4"/>
      <c r="F27" s="4"/>
    </row>
  </sheetData>
  <mergeCells count="4">
    <mergeCell ref="B2:F2"/>
    <mergeCell ref="B3:F3"/>
    <mergeCell ref="B4:F4"/>
    <mergeCell ref="A5:F5"/>
  </mergeCells>
  <pageMargins left="0.7" right="0.7" top="0.75" bottom="0.75" header="0.51180555555555496" footer="0.51180555555555496"/>
  <pageSetup paperSize="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I39"/>
  <sheetViews>
    <sheetView topLeftCell="A30" zoomScaleNormal="100" workbookViewId="0">
      <selection activeCell="F39" sqref="F39"/>
    </sheetView>
  </sheetViews>
  <sheetFormatPr defaultColWidth="8.85546875" defaultRowHeight="15" x14ac:dyDescent="0.25"/>
  <cols>
    <col min="1" max="1" width="24.140625" style="1" customWidth="1"/>
    <col min="2" max="2" width="27.28515625" style="1" customWidth="1"/>
    <col min="3" max="3" width="14.7109375" style="1" customWidth="1"/>
    <col min="4" max="4" width="24.7109375" style="1" customWidth="1"/>
    <col min="5" max="5" width="20.7109375" style="1" customWidth="1"/>
    <col min="6" max="6" width="14.7109375" style="1" customWidth="1"/>
    <col min="7" max="1023" width="8.85546875" style="1"/>
  </cols>
  <sheetData>
    <row r="1" spans="1:6" ht="13.5" customHeight="1" x14ac:dyDescent="0.25">
      <c r="A1" s="30" t="s">
        <v>0</v>
      </c>
      <c r="B1" s="82" t="s">
        <v>1</v>
      </c>
      <c r="C1" s="82"/>
      <c r="D1" s="82"/>
      <c r="E1" s="82"/>
      <c r="F1" s="82"/>
    </row>
    <row r="2" spans="1:6" ht="13.5" customHeight="1" x14ac:dyDescent="0.25">
      <c r="A2" s="31" t="s">
        <v>2</v>
      </c>
      <c r="B2" s="82" t="s">
        <v>3</v>
      </c>
      <c r="C2" s="82"/>
      <c r="D2" s="82"/>
      <c r="E2" s="82"/>
      <c r="F2" s="82"/>
    </row>
    <row r="3" spans="1:6" ht="13.5" customHeight="1" x14ac:dyDescent="0.25">
      <c r="A3" s="31" t="s">
        <v>4</v>
      </c>
      <c r="B3" s="83" t="s">
        <v>5</v>
      </c>
      <c r="C3" s="83"/>
      <c r="D3" s="83"/>
      <c r="E3" s="83"/>
      <c r="F3" s="83"/>
    </row>
    <row r="4" spans="1:6" x14ac:dyDescent="0.25">
      <c r="A4" s="84" t="s">
        <v>22</v>
      </c>
      <c r="B4" s="84"/>
      <c r="C4" s="84"/>
      <c r="D4" s="84"/>
      <c r="E4" s="84"/>
      <c r="F4" s="84"/>
    </row>
    <row r="5" spans="1:6" x14ac:dyDescent="0.25">
      <c r="A5" s="84"/>
      <c r="B5" s="84"/>
      <c r="C5" s="84"/>
      <c r="D5" s="84"/>
      <c r="E5" s="84"/>
      <c r="F5" s="84"/>
    </row>
    <row r="6" spans="1:6" x14ac:dyDescent="0.25">
      <c r="A6" s="32" t="s">
        <v>0</v>
      </c>
      <c r="B6" s="32" t="s">
        <v>23</v>
      </c>
      <c r="C6" s="32" t="s">
        <v>24</v>
      </c>
      <c r="D6" s="33" t="s">
        <v>25</v>
      </c>
      <c r="E6" s="33" t="s">
        <v>26</v>
      </c>
      <c r="F6" s="32" t="s">
        <v>7</v>
      </c>
    </row>
    <row r="7" spans="1:6" ht="25.5" x14ac:dyDescent="0.25">
      <c r="A7" s="34" t="s">
        <v>27</v>
      </c>
      <c r="B7" s="35" t="s">
        <v>28</v>
      </c>
      <c r="C7" s="35">
        <v>9</v>
      </c>
      <c r="D7" s="35" t="s">
        <v>29</v>
      </c>
      <c r="E7" s="36">
        <v>1871.62</v>
      </c>
      <c r="F7" s="36">
        <v>16844.580000000002</v>
      </c>
    </row>
    <row r="8" spans="1:6" x14ac:dyDescent="0.25">
      <c r="A8" s="34" t="s">
        <v>30</v>
      </c>
      <c r="B8" s="34" t="s">
        <v>31</v>
      </c>
      <c r="C8" s="35">
        <v>1</v>
      </c>
      <c r="D8" s="35" t="s">
        <v>29</v>
      </c>
      <c r="E8" s="36">
        <v>2356.19</v>
      </c>
      <c r="F8" s="36">
        <v>2356.19</v>
      </c>
    </row>
    <row r="9" spans="1:6" ht="25.5" x14ac:dyDescent="0.25">
      <c r="A9" s="34" t="s">
        <v>32</v>
      </c>
      <c r="B9" s="35" t="s">
        <v>28</v>
      </c>
      <c r="C9" s="35">
        <v>1</v>
      </c>
      <c r="D9" s="35" t="s">
        <v>29</v>
      </c>
      <c r="E9" s="36">
        <v>1914.97</v>
      </c>
      <c r="F9" s="36">
        <v>1914.97</v>
      </c>
    </row>
    <row r="10" spans="1:6" x14ac:dyDescent="0.25">
      <c r="A10" s="34" t="s">
        <v>33</v>
      </c>
      <c r="B10" s="35" t="s">
        <v>34</v>
      </c>
      <c r="C10" s="35">
        <v>11</v>
      </c>
      <c r="D10" s="35" t="s">
        <v>29</v>
      </c>
      <c r="E10" s="36">
        <v>642.70000000000005</v>
      </c>
      <c r="F10" s="36">
        <v>7069.7</v>
      </c>
    </row>
    <row r="11" spans="1:6" x14ac:dyDescent="0.25">
      <c r="A11" s="34" t="s">
        <v>35</v>
      </c>
      <c r="B11" s="35" t="s">
        <v>36</v>
      </c>
      <c r="C11" s="35">
        <v>1</v>
      </c>
      <c r="D11" s="35" t="s">
        <v>29</v>
      </c>
      <c r="E11" s="36">
        <v>2491.0300000000002</v>
      </c>
      <c r="F11" s="36">
        <v>2491.0300000000002</v>
      </c>
    </row>
    <row r="12" spans="1:6" x14ac:dyDescent="0.25">
      <c r="A12" s="34" t="s">
        <v>37</v>
      </c>
      <c r="B12" s="35" t="s">
        <v>38</v>
      </c>
      <c r="C12" s="35">
        <v>1</v>
      </c>
      <c r="D12" s="35" t="s">
        <v>29</v>
      </c>
      <c r="E12" s="36">
        <v>2376.8000000000002</v>
      </c>
      <c r="F12" s="36">
        <v>2376.8000000000002</v>
      </c>
    </row>
    <row r="13" spans="1:6" x14ac:dyDescent="0.25">
      <c r="A13" s="34" t="s">
        <v>39</v>
      </c>
      <c r="B13" s="35" t="s">
        <v>28</v>
      </c>
      <c r="C13" s="35">
        <v>4</v>
      </c>
      <c r="D13" s="35" t="s">
        <v>40</v>
      </c>
      <c r="E13" s="36">
        <v>2096.2399999999998</v>
      </c>
      <c r="F13" s="36">
        <v>8384.9599999999991</v>
      </c>
    </row>
    <row r="14" spans="1:6" x14ac:dyDescent="0.25">
      <c r="A14" s="34" t="s">
        <v>41</v>
      </c>
      <c r="B14" s="35" t="s">
        <v>42</v>
      </c>
      <c r="C14" s="35">
        <v>4</v>
      </c>
      <c r="D14" s="35" t="s">
        <v>40</v>
      </c>
      <c r="E14" s="36">
        <v>446.73</v>
      </c>
      <c r="F14" s="36">
        <v>1786.92</v>
      </c>
    </row>
    <row r="15" spans="1:6" x14ac:dyDescent="0.25">
      <c r="A15" s="34" t="s">
        <v>43</v>
      </c>
      <c r="B15" s="35" t="s">
        <v>44</v>
      </c>
      <c r="C15" s="35">
        <v>1</v>
      </c>
      <c r="D15" s="35">
        <v>2010</v>
      </c>
      <c r="E15" s="36">
        <v>280</v>
      </c>
      <c r="F15" s="36">
        <v>280</v>
      </c>
    </row>
    <row r="16" spans="1:6" ht="25.5" x14ac:dyDescent="0.25">
      <c r="A16" s="37" t="s">
        <v>45</v>
      </c>
      <c r="B16" s="37" t="s">
        <v>46</v>
      </c>
      <c r="C16" s="35">
        <v>1</v>
      </c>
      <c r="D16" s="37" t="s">
        <v>47</v>
      </c>
      <c r="E16" s="36">
        <v>412</v>
      </c>
      <c r="F16" s="36">
        <v>412</v>
      </c>
    </row>
    <row r="17" spans="1:6" ht="25.5" x14ac:dyDescent="0.25">
      <c r="A17" s="34" t="s">
        <v>48</v>
      </c>
      <c r="B17" s="37" t="s">
        <v>49</v>
      </c>
      <c r="C17" s="37">
        <v>3</v>
      </c>
      <c r="D17" s="37" t="s">
        <v>47</v>
      </c>
      <c r="E17" s="36">
        <v>210</v>
      </c>
      <c r="F17" s="36">
        <v>630</v>
      </c>
    </row>
    <row r="18" spans="1:6" x14ac:dyDescent="0.25">
      <c r="A18" s="37" t="s">
        <v>50</v>
      </c>
      <c r="B18" s="37" t="s">
        <v>51</v>
      </c>
      <c r="C18" s="37">
        <v>2</v>
      </c>
      <c r="D18" s="37" t="s">
        <v>52</v>
      </c>
      <c r="E18" s="36">
        <v>289.54000000000002</v>
      </c>
      <c r="F18" s="36">
        <v>579.08000000000004</v>
      </c>
    </row>
    <row r="19" spans="1:6" ht="25.5" x14ac:dyDescent="0.25">
      <c r="A19" s="37" t="s">
        <v>53</v>
      </c>
      <c r="B19" s="38" t="s">
        <v>120</v>
      </c>
      <c r="C19" s="38">
        <v>3</v>
      </c>
      <c r="D19" s="38">
        <v>2012</v>
      </c>
      <c r="E19" s="36">
        <v>567.89</v>
      </c>
      <c r="F19" s="36">
        <v>1703.67</v>
      </c>
    </row>
    <row r="20" spans="1:6" x14ac:dyDescent="0.25">
      <c r="A20" s="37" t="s">
        <v>54</v>
      </c>
      <c r="B20" s="38" t="s">
        <v>121</v>
      </c>
      <c r="C20" s="38">
        <v>1</v>
      </c>
      <c r="D20" s="38">
        <v>2012</v>
      </c>
      <c r="E20" s="36">
        <v>300.12</v>
      </c>
      <c r="F20" s="36">
        <v>300.12</v>
      </c>
    </row>
    <row r="21" spans="1:6" ht="25.5" x14ac:dyDescent="0.25">
      <c r="A21" s="34" t="s">
        <v>55</v>
      </c>
      <c r="B21" s="34" t="s">
        <v>122</v>
      </c>
      <c r="C21" s="35">
        <v>1</v>
      </c>
      <c r="D21" s="34" t="s">
        <v>56</v>
      </c>
      <c r="E21" s="36">
        <v>699</v>
      </c>
      <c r="F21" s="36">
        <v>699</v>
      </c>
    </row>
    <row r="22" spans="1:6" ht="25.5" x14ac:dyDescent="0.25">
      <c r="A22" s="37" t="s">
        <v>57</v>
      </c>
      <c r="B22" s="37" t="s">
        <v>58</v>
      </c>
      <c r="C22" s="38">
        <v>2</v>
      </c>
      <c r="D22" s="38" t="s">
        <v>59</v>
      </c>
      <c r="E22" s="36">
        <v>3700</v>
      </c>
      <c r="F22" s="36">
        <f t="shared" ref="F22:F29" si="0">PRODUCT(C22*E22)</f>
        <v>7400</v>
      </c>
    </row>
    <row r="23" spans="1:6" x14ac:dyDescent="0.25">
      <c r="A23" s="37" t="s">
        <v>60</v>
      </c>
      <c r="B23" s="38" t="s">
        <v>38</v>
      </c>
      <c r="C23" s="38">
        <v>1</v>
      </c>
      <c r="D23" s="38" t="s">
        <v>61</v>
      </c>
      <c r="E23" s="36">
        <v>1463</v>
      </c>
      <c r="F23" s="36">
        <f t="shared" si="0"/>
        <v>1463</v>
      </c>
    </row>
    <row r="24" spans="1:6" s="2" customFormat="1" ht="25.5" x14ac:dyDescent="0.25">
      <c r="A24" s="37" t="s">
        <v>62</v>
      </c>
      <c r="B24" s="38" t="s">
        <v>63</v>
      </c>
      <c r="C24" s="38">
        <v>1</v>
      </c>
      <c r="D24" s="38" t="s">
        <v>61</v>
      </c>
      <c r="E24" s="36">
        <v>1745</v>
      </c>
      <c r="F24" s="36">
        <f t="shared" si="0"/>
        <v>1745</v>
      </c>
    </row>
    <row r="25" spans="1:6" s="2" customFormat="1" ht="25.5" x14ac:dyDescent="0.25">
      <c r="A25" s="37" t="s">
        <v>64</v>
      </c>
      <c r="B25" s="38" t="s">
        <v>65</v>
      </c>
      <c r="C25" s="38">
        <v>1</v>
      </c>
      <c r="D25" s="38" t="s">
        <v>66</v>
      </c>
      <c r="E25" s="36">
        <v>990</v>
      </c>
      <c r="F25" s="36">
        <f t="shared" si="0"/>
        <v>990</v>
      </c>
    </row>
    <row r="26" spans="1:6" s="2" customFormat="1" x14ac:dyDescent="0.25">
      <c r="A26" s="37" t="s">
        <v>67</v>
      </c>
      <c r="B26" s="37" t="s">
        <v>38</v>
      </c>
      <c r="C26" s="38">
        <v>1</v>
      </c>
      <c r="D26" s="37" t="s">
        <v>68</v>
      </c>
      <c r="E26" s="36">
        <v>2643.27</v>
      </c>
      <c r="F26" s="36">
        <f t="shared" si="0"/>
        <v>2643.27</v>
      </c>
    </row>
    <row r="27" spans="1:6" s="2" customFormat="1" ht="25.5" x14ac:dyDescent="0.25">
      <c r="A27" s="37" t="s">
        <v>69</v>
      </c>
      <c r="B27" s="37" t="s">
        <v>70</v>
      </c>
      <c r="C27" s="37">
        <v>1</v>
      </c>
      <c r="D27" s="37" t="s">
        <v>68</v>
      </c>
      <c r="E27" s="36">
        <v>3550</v>
      </c>
      <c r="F27" s="36">
        <f t="shared" si="0"/>
        <v>3550</v>
      </c>
    </row>
    <row r="28" spans="1:6" s="2" customFormat="1" ht="25.5" x14ac:dyDescent="0.25">
      <c r="A28" s="37" t="s">
        <v>71</v>
      </c>
      <c r="B28" s="38" t="s">
        <v>70</v>
      </c>
      <c r="C28" s="38">
        <v>3</v>
      </c>
      <c r="D28" s="38">
        <v>2012</v>
      </c>
      <c r="E28" s="36">
        <v>2209.9899999999998</v>
      </c>
      <c r="F28" s="36">
        <f t="shared" si="0"/>
        <v>6629.9699999999993</v>
      </c>
    </row>
    <row r="29" spans="1:6" s="2" customFormat="1" x14ac:dyDescent="0.25">
      <c r="A29" s="37" t="s">
        <v>72</v>
      </c>
      <c r="B29" s="38" t="s">
        <v>38</v>
      </c>
      <c r="C29" s="39">
        <v>2</v>
      </c>
      <c r="D29" s="38">
        <v>2012</v>
      </c>
      <c r="E29" s="36">
        <v>3119.65</v>
      </c>
      <c r="F29" s="36">
        <f t="shared" si="0"/>
        <v>6239.3</v>
      </c>
    </row>
    <row r="30" spans="1:6" s="2" customFormat="1" ht="76.5" x14ac:dyDescent="0.25">
      <c r="A30" s="34" t="s">
        <v>76</v>
      </c>
      <c r="B30" s="34" t="s">
        <v>77</v>
      </c>
      <c r="C30" s="34">
        <v>1</v>
      </c>
      <c r="D30" s="35">
        <v>2014</v>
      </c>
      <c r="E30" s="40">
        <v>5400</v>
      </c>
      <c r="F30" s="36">
        <v>5400</v>
      </c>
    </row>
    <row r="31" spans="1:6" s="2" customFormat="1" x14ac:dyDescent="0.25">
      <c r="A31" s="34" t="s">
        <v>78</v>
      </c>
      <c r="B31" s="34" t="s">
        <v>79</v>
      </c>
      <c r="C31" s="34">
        <v>1</v>
      </c>
      <c r="D31" s="35">
        <v>2014</v>
      </c>
      <c r="E31" s="40">
        <v>5400</v>
      </c>
      <c r="F31" s="36">
        <v>1228</v>
      </c>
    </row>
    <row r="32" spans="1:6" s="2" customFormat="1" x14ac:dyDescent="0.25">
      <c r="A32" s="34" t="s">
        <v>107</v>
      </c>
      <c r="B32" s="34" t="s">
        <v>108</v>
      </c>
      <c r="C32" s="34">
        <v>1</v>
      </c>
      <c r="D32" s="51">
        <v>44545</v>
      </c>
      <c r="E32" s="40">
        <v>674.54</v>
      </c>
      <c r="F32" s="36">
        <v>674.54</v>
      </c>
    </row>
    <row r="33" spans="1:6" s="53" customFormat="1" ht="25.5" x14ac:dyDescent="0.25">
      <c r="A33" s="34" t="s">
        <v>80</v>
      </c>
      <c r="B33" s="34" t="s">
        <v>44</v>
      </c>
      <c r="C33" s="34">
        <v>1</v>
      </c>
      <c r="D33" s="35" t="s">
        <v>81</v>
      </c>
      <c r="E33" s="52">
        <v>615</v>
      </c>
      <c r="F33" s="46">
        <v>615</v>
      </c>
    </row>
    <row r="34" spans="1:6" s="53" customFormat="1" x14ac:dyDescent="0.25">
      <c r="A34" s="34" t="s">
        <v>109</v>
      </c>
      <c r="B34" s="34" t="s">
        <v>110</v>
      </c>
      <c r="C34" s="34">
        <v>1</v>
      </c>
      <c r="D34" s="51">
        <v>44545</v>
      </c>
      <c r="E34" s="52">
        <v>867.3</v>
      </c>
      <c r="F34" s="46">
        <v>867.3</v>
      </c>
    </row>
    <row r="35" spans="1:6" s="67" customFormat="1" ht="27" customHeight="1" x14ac:dyDescent="0.2">
      <c r="A35" s="37" t="s">
        <v>75</v>
      </c>
      <c r="B35" s="37" t="s">
        <v>70</v>
      </c>
      <c r="C35" s="37">
        <v>1</v>
      </c>
      <c r="D35" s="38">
        <v>2015</v>
      </c>
      <c r="E35" s="70">
        <v>1880</v>
      </c>
      <c r="F35" s="54">
        <v>1880</v>
      </c>
    </row>
    <row r="36" spans="1:6" s="67" customFormat="1" ht="51" x14ac:dyDescent="0.2">
      <c r="A36" s="37" t="s">
        <v>82</v>
      </c>
      <c r="B36" s="37" t="s">
        <v>83</v>
      </c>
      <c r="C36" s="37">
        <v>10</v>
      </c>
      <c r="D36" s="69">
        <v>43070</v>
      </c>
      <c r="E36" s="70">
        <v>580</v>
      </c>
      <c r="F36" s="54">
        <v>5800</v>
      </c>
    </row>
    <row r="37" spans="1:6" s="2" customFormat="1" x14ac:dyDescent="0.2">
      <c r="A37" s="34" t="s">
        <v>117</v>
      </c>
      <c r="B37" s="34" t="s">
        <v>118</v>
      </c>
      <c r="C37" s="34">
        <v>2</v>
      </c>
      <c r="D37" s="51">
        <v>45231</v>
      </c>
      <c r="E37" s="52">
        <v>550</v>
      </c>
      <c r="F37" s="46">
        <v>1100</v>
      </c>
    </row>
    <row r="38" spans="1:6" ht="25.5" x14ac:dyDescent="0.25">
      <c r="A38" s="37" t="s">
        <v>111</v>
      </c>
      <c r="B38" s="38" t="s">
        <v>108</v>
      </c>
      <c r="C38" s="39">
        <v>1</v>
      </c>
      <c r="D38" s="38">
        <v>2014</v>
      </c>
      <c r="E38" s="41">
        <v>250.48</v>
      </c>
      <c r="F38" s="42">
        <v>250.48</v>
      </c>
    </row>
    <row r="39" spans="1:6" x14ac:dyDescent="0.25">
      <c r="A39" s="43"/>
      <c r="B39" s="43"/>
      <c r="C39" s="43"/>
      <c r="D39" s="43"/>
      <c r="E39" s="44" t="s">
        <v>73</v>
      </c>
      <c r="F39" s="45">
        <f>SUM(F7:F38)</f>
        <v>96304.88</v>
      </c>
    </row>
  </sheetData>
  <mergeCells count="4">
    <mergeCell ref="B1:F1"/>
    <mergeCell ref="B2:F2"/>
    <mergeCell ref="B3:F3"/>
    <mergeCell ref="A4:F5"/>
  </mergeCells>
  <pageMargins left="0.7" right="0.7" top="0.75" bottom="0.75" header="0.51180555555555496" footer="0.51180555555555496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I30"/>
  <sheetViews>
    <sheetView topLeftCell="A16" zoomScaleNormal="100" workbookViewId="0">
      <selection activeCell="B39" sqref="B39"/>
    </sheetView>
  </sheetViews>
  <sheetFormatPr defaultColWidth="8.85546875" defaultRowHeight="15" x14ac:dyDescent="0.25"/>
  <cols>
    <col min="1" max="1" width="24.140625" style="1" customWidth="1"/>
    <col min="2" max="2" width="29.7109375" style="1" customWidth="1"/>
    <col min="3" max="3" width="14.7109375" style="1" customWidth="1"/>
    <col min="4" max="4" width="24.7109375" style="1" customWidth="1"/>
    <col min="5" max="5" width="19.28515625" style="1" customWidth="1"/>
    <col min="6" max="6" width="14.7109375" style="1" customWidth="1"/>
    <col min="7" max="8" width="8.85546875" style="1"/>
    <col min="9" max="9" width="11.5703125" style="1" bestFit="1" customWidth="1"/>
    <col min="10" max="1023" width="8.85546875" style="1"/>
  </cols>
  <sheetData>
    <row r="1" spans="1:1023" ht="13.5" customHeight="1" x14ac:dyDescent="0.25">
      <c r="A1" s="30" t="s">
        <v>0</v>
      </c>
      <c r="B1" s="82" t="s">
        <v>1</v>
      </c>
      <c r="C1" s="82"/>
      <c r="D1" s="82"/>
      <c r="E1" s="82"/>
      <c r="F1" s="82"/>
    </row>
    <row r="2" spans="1:1023" ht="13.5" customHeight="1" x14ac:dyDescent="0.25">
      <c r="A2" s="31" t="s">
        <v>2</v>
      </c>
      <c r="B2" s="82" t="s">
        <v>3</v>
      </c>
      <c r="C2" s="82"/>
      <c r="D2" s="82"/>
      <c r="E2" s="82"/>
      <c r="F2" s="82"/>
    </row>
    <row r="3" spans="1:1023" ht="13.5" customHeight="1" x14ac:dyDescent="0.25">
      <c r="A3" s="31" t="s">
        <v>4</v>
      </c>
      <c r="B3" s="83" t="s">
        <v>5</v>
      </c>
      <c r="C3" s="83"/>
      <c r="D3" s="83"/>
      <c r="E3" s="83"/>
      <c r="F3" s="83"/>
    </row>
    <row r="4" spans="1:1023" x14ac:dyDescent="0.25">
      <c r="A4" s="84" t="s">
        <v>74</v>
      </c>
      <c r="B4" s="84"/>
      <c r="C4" s="84"/>
      <c r="D4" s="84"/>
      <c r="E4" s="84"/>
      <c r="F4" s="84"/>
    </row>
    <row r="5" spans="1:1023" x14ac:dyDescent="0.25">
      <c r="A5" s="84"/>
      <c r="B5" s="84"/>
      <c r="C5" s="84"/>
      <c r="D5" s="84"/>
      <c r="E5" s="84"/>
      <c r="F5" s="84"/>
    </row>
    <row r="6" spans="1:1023" x14ac:dyDescent="0.25">
      <c r="A6" s="32" t="s">
        <v>0</v>
      </c>
      <c r="B6" s="32" t="s">
        <v>23</v>
      </c>
      <c r="C6" s="32" t="s">
        <v>24</v>
      </c>
      <c r="D6" s="33" t="s">
        <v>25</v>
      </c>
      <c r="E6" s="33" t="s">
        <v>26</v>
      </c>
      <c r="F6" s="32" t="s">
        <v>7</v>
      </c>
    </row>
    <row r="7" spans="1:1023" ht="22.5" customHeight="1" x14ac:dyDescent="0.25">
      <c r="A7" s="37" t="s">
        <v>84</v>
      </c>
      <c r="B7" s="37" t="s">
        <v>85</v>
      </c>
      <c r="C7" s="38">
        <v>1</v>
      </c>
      <c r="D7" s="56">
        <v>43096</v>
      </c>
      <c r="E7" s="55">
        <v>7750</v>
      </c>
      <c r="F7" s="54">
        <f t="shared" ref="F7:F20" si="0">PRODUCT(C7*E7)</f>
        <v>7750</v>
      </c>
    </row>
    <row r="8" spans="1:1023" ht="29.25" customHeight="1" x14ac:dyDescent="0.25">
      <c r="A8" s="37" t="s">
        <v>84</v>
      </c>
      <c r="B8" s="37" t="s">
        <v>86</v>
      </c>
      <c r="C8" s="38">
        <v>1</v>
      </c>
      <c r="D8" s="56">
        <v>43096</v>
      </c>
      <c r="E8" s="55">
        <v>7750</v>
      </c>
      <c r="F8" s="54">
        <f t="shared" si="0"/>
        <v>7750</v>
      </c>
    </row>
    <row r="9" spans="1:1023" ht="22.5" customHeight="1" x14ac:dyDescent="0.25">
      <c r="A9" s="37" t="s">
        <v>99</v>
      </c>
      <c r="B9" s="37" t="s">
        <v>44</v>
      </c>
      <c r="C9" s="38">
        <v>1</v>
      </c>
      <c r="D9" s="56">
        <v>44550</v>
      </c>
      <c r="E9" s="55">
        <v>5500</v>
      </c>
      <c r="F9" s="54">
        <f t="shared" si="0"/>
        <v>5500</v>
      </c>
    </row>
    <row r="10" spans="1:1023" s="50" customFormat="1" ht="22.5" customHeight="1" x14ac:dyDescent="0.25">
      <c r="A10" s="71" t="s">
        <v>100</v>
      </c>
      <c r="B10" s="71" t="s">
        <v>101</v>
      </c>
      <c r="C10" s="73">
        <v>1</v>
      </c>
      <c r="D10" s="74">
        <v>44545</v>
      </c>
      <c r="E10" s="75">
        <v>2023.83</v>
      </c>
      <c r="F10" s="72">
        <f t="shared" si="0"/>
        <v>2023.83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</row>
    <row r="11" spans="1:1023" s="50" customFormat="1" ht="22.5" customHeight="1" x14ac:dyDescent="0.25">
      <c r="A11" s="71" t="s">
        <v>102</v>
      </c>
      <c r="B11" s="71" t="s">
        <v>103</v>
      </c>
      <c r="C11" s="73">
        <v>1</v>
      </c>
      <c r="D11" s="74">
        <v>44545</v>
      </c>
      <c r="E11" s="75">
        <v>12047.1</v>
      </c>
      <c r="F11" s="72">
        <f t="shared" si="0"/>
        <v>12047.1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</row>
    <row r="12" spans="1:1023" ht="22.5" customHeight="1" x14ac:dyDescent="0.25">
      <c r="A12" s="37" t="s">
        <v>104</v>
      </c>
      <c r="B12" s="37" t="s">
        <v>105</v>
      </c>
      <c r="C12" s="38">
        <v>1</v>
      </c>
      <c r="D12" s="56">
        <v>44545</v>
      </c>
      <c r="E12" s="55">
        <v>2409.34</v>
      </c>
      <c r="F12" s="54">
        <f t="shared" si="0"/>
        <v>2409.34</v>
      </c>
    </row>
    <row r="13" spans="1:1023" ht="22.5" customHeight="1" x14ac:dyDescent="0.25">
      <c r="A13" s="37" t="s">
        <v>106</v>
      </c>
      <c r="B13" s="37" t="s">
        <v>105</v>
      </c>
      <c r="C13" s="38">
        <v>1</v>
      </c>
      <c r="D13" s="56">
        <v>44545</v>
      </c>
      <c r="E13" s="55">
        <v>1346.06</v>
      </c>
      <c r="F13" s="54">
        <f t="shared" si="0"/>
        <v>1346.06</v>
      </c>
    </row>
    <row r="14" spans="1:1023" ht="24" customHeight="1" x14ac:dyDescent="0.25">
      <c r="A14" s="37" t="s">
        <v>112</v>
      </c>
      <c r="B14" s="37" t="s">
        <v>113</v>
      </c>
      <c r="C14" s="38">
        <v>1</v>
      </c>
      <c r="D14" s="56">
        <v>44698</v>
      </c>
      <c r="E14" s="55">
        <v>5166</v>
      </c>
      <c r="F14" s="54">
        <f t="shared" si="0"/>
        <v>5166</v>
      </c>
    </row>
    <row r="15" spans="1:1023" ht="21" customHeight="1" x14ac:dyDescent="0.25">
      <c r="A15" s="37" t="s">
        <v>87</v>
      </c>
      <c r="B15" s="37" t="s">
        <v>88</v>
      </c>
      <c r="C15" s="38">
        <v>1</v>
      </c>
      <c r="D15" s="56">
        <v>43096</v>
      </c>
      <c r="E15" s="55">
        <v>2000</v>
      </c>
      <c r="F15" s="54">
        <f t="shared" si="0"/>
        <v>2000</v>
      </c>
    </row>
    <row r="16" spans="1:1023" s="50" customFormat="1" ht="24" customHeight="1" x14ac:dyDescent="0.25">
      <c r="A16" s="71" t="s">
        <v>89</v>
      </c>
      <c r="B16" s="71" t="s">
        <v>70</v>
      </c>
      <c r="C16" s="73">
        <v>1</v>
      </c>
      <c r="D16" s="74">
        <v>43945</v>
      </c>
      <c r="E16" s="75">
        <v>2333.3000000000002</v>
      </c>
      <c r="F16" s="72">
        <f t="shared" si="0"/>
        <v>2333.3000000000002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</row>
    <row r="17" spans="1:1023" s="50" customFormat="1" ht="21" customHeight="1" x14ac:dyDescent="0.25">
      <c r="A17" s="71" t="s">
        <v>90</v>
      </c>
      <c r="B17" s="71" t="s">
        <v>70</v>
      </c>
      <c r="C17" s="73">
        <v>1</v>
      </c>
      <c r="D17" s="74">
        <v>43945</v>
      </c>
      <c r="E17" s="75">
        <v>2333.3000000000002</v>
      </c>
      <c r="F17" s="72">
        <f t="shared" si="0"/>
        <v>2333.3000000000002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</row>
    <row r="18" spans="1:1023" s="50" customFormat="1" ht="24.6" customHeight="1" x14ac:dyDescent="0.25">
      <c r="A18" s="71" t="s">
        <v>91</v>
      </c>
      <c r="B18" s="71" t="s">
        <v>70</v>
      </c>
      <c r="C18" s="73">
        <v>1</v>
      </c>
      <c r="D18" s="74">
        <v>43945</v>
      </c>
      <c r="E18" s="75">
        <v>2333.3000000000002</v>
      </c>
      <c r="F18" s="72">
        <f t="shared" si="0"/>
        <v>2333.3000000000002</v>
      </c>
      <c r="G18" s="3"/>
      <c r="H18" s="3"/>
      <c r="I18" s="76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</row>
    <row r="19" spans="1:1023" s="50" customFormat="1" ht="25.15" customHeight="1" x14ac:dyDescent="0.25">
      <c r="A19" s="71" t="s">
        <v>90</v>
      </c>
      <c r="B19" s="71" t="s">
        <v>114</v>
      </c>
      <c r="C19" s="73">
        <v>1</v>
      </c>
      <c r="D19" s="74">
        <v>44550</v>
      </c>
      <c r="E19" s="75">
        <v>2390</v>
      </c>
      <c r="F19" s="72">
        <f t="shared" si="0"/>
        <v>2390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</row>
    <row r="20" spans="1:1023" s="50" customFormat="1" ht="26.45" customHeight="1" x14ac:dyDescent="0.25">
      <c r="A20" s="71" t="s">
        <v>90</v>
      </c>
      <c r="B20" s="71" t="s">
        <v>70</v>
      </c>
      <c r="C20" s="73">
        <v>1</v>
      </c>
      <c r="D20" s="74">
        <v>43945</v>
      </c>
      <c r="E20" s="75">
        <v>2333.3000000000002</v>
      </c>
      <c r="F20" s="72">
        <f t="shared" si="0"/>
        <v>2333.3000000000002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</row>
    <row r="21" spans="1:1023" s="50" customFormat="1" ht="26.45" customHeight="1" x14ac:dyDescent="0.25">
      <c r="A21" s="71" t="s">
        <v>115</v>
      </c>
      <c r="B21" s="71" t="s">
        <v>70</v>
      </c>
      <c r="C21" s="73">
        <v>2</v>
      </c>
      <c r="D21" s="74">
        <v>45231</v>
      </c>
      <c r="E21" s="75">
        <v>1314.8</v>
      </c>
      <c r="F21" s="72">
        <v>2629.6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</row>
    <row r="22" spans="1:1023" ht="26.45" customHeight="1" x14ac:dyDescent="0.25">
      <c r="A22" s="37" t="s">
        <v>116</v>
      </c>
      <c r="B22" s="37" t="s">
        <v>42</v>
      </c>
      <c r="C22" s="38">
        <v>1</v>
      </c>
      <c r="D22" s="56">
        <v>45231</v>
      </c>
      <c r="E22" s="55">
        <v>6000</v>
      </c>
      <c r="F22" s="54">
        <v>6000</v>
      </c>
    </row>
    <row r="23" spans="1:1023" s="50" customFormat="1" ht="26.45" customHeight="1" x14ac:dyDescent="0.25">
      <c r="A23" s="71" t="s">
        <v>119</v>
      </c>
      <c r="B23" s="71" t="s">
        <v>70</v>
      </c>
      <c r="C23" s="73">
        <v>1</v>
      </c>
      <c r="D23" s="74">
        <v>45231</v>
      </c>
      <c r="E23" s="75">
        <v>8805</v>
      </c>
      <c r="F23" s="72">
        <v>8805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</row>
    <row r="24" spans="1:1023" x14ac:dyDescent="0.25">
      <c r="A24" s="37"/>
      <c r="B24" s="37"/>
      <c r="C24" s="37"/>
      <c r="D24" s="37"/>
      <c r="E24" s="57" t="s">
        <v>92</v>
      </c>
      <c r="F24" s="58">
        <f>SUM(F7:F23)</f>
        <v>75150.13</v>
      </c>
    </row>
    <row r="25" spans="1:1023" x14ac:dyDescent="0.25">
      <c r="A25" s="59"/>
      <c r="B25" s="59"/>
      <c r="C25" s="59"/>
      <c r="D25" s="59"/>
      <c r="E25" s="59"/>
      <c r="F25" s="60"/>
    </row>
    <row r="26" spans="1:1023" x14ac:dyDescent="0.25">
      <c r="A26" s="61" t="s">
        <v>93</v>
      </c>
      <c r="B26" s="62" t="s">
        <v>94</v>
      </c>
      <c r="C26" s="59"/>
      <c r="D26" s="59"/>
      <c r="E26" s="59"/>
      <c r="F26" s="59"/>
    </row>
    <row r="27" spans="1:1023" x14ac:dyDescent="0.25">
      <c r="A27" s="63" t="s">
        <v>95</v>
      </c>
      <c r="B27" s="64">
        <f>+SUM(F7,F8,F9,F12,F13,F14,F15,F22)</f>
        <v>37921.4</v>
      </c>
      <c r="C27" s="59"/>
      <c r="D27" s="59"/>
      <c r="E27" s="59"/>
      <c r="F27" s="59"/>
    </row>
    <row r="28" spans="1:1023" x14ac:dyDescent="0.25">
      <c r="A28" s="77" t="s">
        <v>96</v>
      </c>
      <c r="B28" s="78">
        <f>SUM(F10,F11,F16,F17,F18,F19,F20,F21,F23)</f>
        <v>37228.729999999996</v>
      </c>
      <c r="C28" s="59"/>
      <c r="D28" s="59"/>
      <c r="E28" s="59"/>
      <c r="F28" s="59"/>
    </row>
    <row r="29" spans="1:1023" x14ac:dyDescent="0.25">
      <c r="A29" s="65"/>
      <c r="B29" s="66">
        <f>SUM(B27:B28)</f>
        <v>75150.13</v>
      </c>
      <c r="C29" s="59"/>
      <c r="D29" s="59"/>
      <c r="E29" s="59"/>
      <c r="F29" s="59"/>
    </row>
    <row r="30" spans="1:1023" x14ac:dyDescent="0.25">
      <c r="A30" s="67"/>
      <c r="B30" s="68"/>
      <c r="C30" s="67"/>
      <c r="D30" s="67"/>
      <c r="E30" s="67"/>
      <c r="F30" s="67"/>
    </row>
  </sheetData>
  <mergeCells count="4">
    <mergeCell ref="B1:F1"/>
    <mergeCell ref="B2:F2"/>
    <mergeCell ref="B3:F3"/>
    <mergeCell ref="A4:F5"/>
  </mergeCells>
  <pageMargins left="0.7" right="0.7" top="0.75" bottom="0.75" header="0.51180555555555496" footer="0.51180555555555496"/>
  <pageSetup paperSize="9" scale="83" fitToWidth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55289-686E-42B4-B59C-8195666B6AF4}">
  <dimension ref="A1:F6"/>
  <sheetViews>
    <sheetView workbookViewId="0">
      <selection activeCell="E7" sqref="E7"/>
    </sheetView>
  </sheetViews>
  <sheetFormatPr defaultRowHeight="15" x14ac:dyDescent="0.25"/>
  <cols>
    <col min="6" max="6" width="66.7109375" customWidth="1"/>
  </cols>
  <sheetData>
    <row r="1" spans="1:6" ht="15.75" thickBot="1" x14ac:dyDescent="0.3">
      <c r="A1" s="47" t="s">
        <v>0</v>
      </c>
      <c r="B1" s="85" t="s">
        <v>1</v>
      </c>
      <c r="C1" s="86"/>
      <c r="D1" s="86"/>
      <c r="E1" s="86"/>
      <c r="F1" s="87"/>
    </row>
    <row r="2" spans="1:6" ht="15.75" thickBot="1" x14ac:dyDescent="0.3">
      <c r="A2" s="48" t="s">
        <v>2</v>
      </c>
      <c r="B2" s="85" t="s">
        <v>3</v>
      </c>
      <c r="C2" s="86"/>
      <c r="D2" s="86"/>
      <c r="E2" s="86"/>
      <c r="F2" s="87"/>
    </row>
    <row r="3" spans="1:6" ht="16.5" customHeight="1" thickBot="1" x14ac:dyDescent="0.3">
      <c r="A3" s="48" t="s">
        <v>4</v>
      </c>
      <c r="B3" s="83" t="s">
        <v>5</v>
      </c>
      <c r="C3" s="83"/>
      <c r="D3" s="83"/>
      <c r="E3" s="83"/>
      <c r="F3" s="83"/>
    </row>
    <row r="4" spans="1:6" x14ac:dyDescent="0.25">
      <c r="A4" s="88" t="s">
        <v>97</v>
      </c>
      <c r="B4" s="89"/>
      <c r="C4" s="89"/>
      <c r="D4" s="89"/>
      <c r="E4" s="89"/>
      <c r="F4" s="90"/>
    </row>
    <row r="5" spans="1:6" x14ac:dyDescent="0.25">
      <c r="A5" s="91"/>
      <c r="B5" s="92"/>
      <c r="C5" s="92"/>
      <c r="D5" s="92"/>
      <c r="E5" s="92"/>
      <c r="F5" s="93"/>
    </row>
    <row r="6" spans="1:6" ht="15.75" x14ac:dyDescent="0.25">
      <c r="A6" s="94" t="s">
        <v>98</v>
      </c>
      <c r="B6" s="94"/>
      <c r="C6" s="94"/>
      <c r="D6" s="94"/>
      <c r="E6" s="95">
        <v>15</v>
      </c>
      <c r="F6" s="95"/>
    </row>
  </sheetData>
  <mergeCells count="6">
    <mergeCell ref="B1:F1"/>
    <mergeCell ref="B2:F2"/>
    <mergeCell ref="B3:F3"/>
    <mergeCell ref="A4:F5"/>
    <mergeCell ref="A6:D6"/>
    <mergeCell ref="E6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Budynki , budowle, urządzenia </vt:lpstr>
      <vt:lpstr>Sprzęt elektroniczny- all risk </vt:lpstr>
      <vt:lpstr>Sprzęt elektroniczny - EEL</vt:lpstr>
      <vt:lpstr>NNW</vt:lpstr>
      <vt:lpstr>'Sprzęt elektroniczny - EEL'!Obszar_wydruku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Marta Kałużniak</cp:lastModifiedBy>
  <cp:revision>1</cp:revision>
  <cp:lastPrinted>2024-09-11T11:52:48Z</cp:lastPrinted>
  <dcterms:created xsi:type="dcterms:W3CDTF">2006-09-16T00:00:00Z</dcterms:created>
  <dcterms:modified xsi:type="dcterms:W3CDTF">2024-11-15T13:07:26Z</dcterms:modified>
  <dc:language>pl-PL</dc:language>
</cp:coreProperties>
</file>