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ivft\Desktop\Postępowania\7. Usługi odbioru odpadów\Dokumenty elektroniczne\"/>
    </mc:Choice>
  </mc:AlternateContent>
  <xr:revisionPtr revIDLastSave="0" documentId="13_ncr:1_{F15180A4-0371-4D42-95BB-979A2DBF46F9}" xr6:coauthVersionLast="47" xr6:coauthVersionMax="47" xr10:uidLastSave="{00000000-0000-0000-0000-000000000000}"/>
  <bookViews>
    <workbookView xWindow="25490" yWindow="1440" windowWidth="19420" windowHeight="10300" xr2:uid="{00000000-000D-0000-FFFF-FFFF00000000}"/>
  </bookViews>
  <sheets>
    <sheet name="kalkulacja kosztów 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32" i="3" l="1"/>
  <c r="AD22" i="3"/>
  <c r="AE14" i="3"/>
  <c r="AF14" i="3" s="1"/>
  <c r="AE12" i="3"/>
  <c r="AE11" i="3"/>
  <c r="AE10" i="3"/>
  <c r="AF9" i="3"/>
  <c r="AD11" i="3"/>
  <c r="AE37" i="3"/>
  <c r="AF37" i="3" s="1"/>
  <c r="AE36" i="3"/>
  <c r="AF36" i="3" s="1"/>
  <c r="AF35" i="3"/>
  <c r="AE35" i="3"/>
  <c r="AE34" i="3"/>
  <c r="AE33" i="3"/>
  <c r="AE32" i="3"/>
  <c r="AE31" i="3"/>
  <c r="AF31" i="3" s="1"/>
  <c r="AF30" i="3"/>
  <c r="AE30" i="3"/>
  <c r="AF29" i="3"/>
  <c r="AE29" i="3"/>
  <c r="AE28" i="3"/>
  <c r="AF28" i="3" s="1"/>
  <c r="AE27" i="3"/>
  <c r="AE26" i="3"/>
  <c r="AE25" i="3"/>
  <c r="AE24" i="3"/>
  <c r="AE23" i="3"/>
  <c r="AE22" i="3"/>
  <c r="AE21" i="3"/>
  <c r="AF21" i="3" s="1"/>
  <c r="AE20" i="3"/>
  <c r="AF20" i="3" s="1"/>
  <c r="AF19" i="3"/>
  <c r="AE19" i="3"/>
  <c r="AF18" i="3"/>
  <c r="AE18" i="3"/>
  <c r="AE17" i="3"/>
  <c r="AF17" i="3" s="1"/>
  <c r="AE16" i="3"/>
  <c r="AF16" i="3" s="1"/>
  <c r="AF15" i="3"/>
  <c r="AE15" i="3"/>
  <c r="AE13" i="3"/>
  <c r="AF13" i="3" s="1"/>
  <c r="AE9" i="3"/>
  <c r="AE8" i="3"/>
  <c r="AF8" i="3" s="1"/>
  <c r="AB37" i="3"/>
  <c r="AB36" i="3"/>
  <c r="AB35" i="3"/>
  <c r="AB34" i="3"/>
  <c r="AB33" i="3"/>
  <c r="AB32" i="3"/>
  <c r="AB31" i="3"/>
  <c r="AB28" i="3"/>
  <c r="AB29" i="3"/>
  <c r="AB30" i="3"/>
  <c r="AB27" i="3"/>
  <c r="AB26" i="3"/>
  <c r="AB25" i="3"/>
  <c r="AB24" i="3"/>
  <c r="AB23" i="3"/>
  <c r="AB22" i="3"/>
  <c r="AB21" i="3"/>
  <c r="AB20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7" i="3"/>
  <c r="AA36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Y21" i="3"/>
  <c r="Y22" i="3"/>
  <c r="Y23" i="3"/>
  <c r="Y24" i="3"/>
  <c r="Y25" i="3"/>
  <c r="Y26" i="3"/>
  <c r="Y27" i="3"/>
  <c r="Y28" i="3"/>
  <c r="Y29" i="3"/>
  <c r="Y30" i="3"/>
  <c r="Y31" i="3"/>
  <c r="Y33" i="3"/>
  <c r="Y34" i="3"/>
  <c r="Y35" i="3"/>
  <c r="Y36" i="3"/>
  <c r="Y37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Y19" i="3"/>
  <c r="X20" i="3"/>
  <c r="X19" i="3"/>
  <c r="AB18" i="3"/>
  <c r="AB16" i="3"/>
  <c r="AB15" i="3"/>
  <c r="Y15" i="3"/>
  <c r="X15" i="3"/>
  <c r="AA14" i="3"/>
  <c r="Z14" i="3"/>
  <c r="Y14" i="3"/>
  <c r="X14" i="3"/>
  <c r="AB13" i="3"/>
  <c r="AA13" i="3"/>
  <c r="Z13" i="3"/>
  <c r="Y13" i="3"/>
  <c r="X13" i="3"/>
  <c r="AB12" i="3"/>
  <c r="AA12" i="3"/>
  <c r="Z12" i="3"/>
  <c r="Y12" i="3"/>
  <c r="X12" i="3"/>
  <c r="AB11" i="3"/>
  <c r="AA11" i="3"/>
  <c r="Z11" i="3"/>
  <c r="Y11" i="3"/>
  <c r="X11" i="3"/>
  <c r="AA10" i="3"/>
  <c r="Z10" i="3"/>
  <c r="Y10" i="3"/>
  <c r="X10" i="3"/>
  <c r="AB9" i="3"/>
  <c r="AA9" i="3"/>
  <c r="Z9" i="3"/>
  <c r="Y9" i="3"/>
  <c r="X9" i="3"/>
  <c r="AA8" i="3"/>
  <c r="Z8" i="3"/>
  <c r="Y8" i="3"/>
  <c r="X8" i="3"/>
  <c r="AF10" i="3" l="1"/>
  <c r="AB8" i="3"/>
  <c r="Y32" i="3" l="1"/>
  <c r="Y16" i="3"/>
  <c r="Y17" i="3"/>
  <c r="Y18" i="3"/>
  <c r="Y20" i="3"/>
  <c r="X16" i="3"/>
  <c r="X17" i="3"/>
  <c r="X18" i="3"/>
  <c r="AC8" i="3" l="1"/>
  <c r="AC12" i="3" l="1"/>
  <c r="AC34" i="3"/>
  <c r="AC13" i="3"/>
  <c r="AC11" i="3"/>
  <c r="Z16" i="3"/>
  <c r="AA16" i="3"/>
  <c r="Z15" i="3"/>
  <c r="AA15" i="3"/>
  <c r="AC37" i="3" l="1"/>
  <c r="AC16" i="3"/>
  <c r="AC30" i="3"/>
  <c r="AC15" i="3"/>
  <c r="AC35" i="3"/>
  <c r="AC36" i="3"/>
  <c r="Z18" i="3"/>
  <c r="AA18" i="3"/>
  <c r="Z19" i="3"/>
  <c r="AA19" i="3"/>
  <c r="AB19" i="3"/>
  <c r="AB14" i="3"/>
  <c r="AC33" i="3" l="1"/>
  <c r="AC32" i="3"/>
  <c r="AC29" i="3"/>
  <c r="AC31" i="3"/>
  <c r="AC28" i="3"/>
  <c r="AC19" i="3"/>
  <c r="AC18" i="3"/>
  <c r="AC14" i="3"/>
  <c r="AC20" i="3"/>
  <c r="AB10" i="3" l="1"/>
  <c r="AC9" i="3" l="1"/>
  <c r="AC10" i="3"/>
  <c r="Z17" i="3" l="1"/>
  <c r="AA17" i="3"/>
  <c r="AB17" i="3"/>
  <c r="AC21" i="3" l="1"/>
  <c r="AC17" i="3"/>
  <c r="AC25" i="3" l="1"/>
  <c r="AC26" i="3"/>
  <c r="AC27" i="3"/>
  <c r="AC24" i="3"/>
  <c r="AC23" i="3"/>
  <c r="AC2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O8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raz w roku</t>
        </r>
      </text>
    </comment>
    <comment ref="N15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3 raz w roku</t>
        </r>
      </text>
    </comment>
  </commentList>
</comments>
</file>

<file path=xl/sharedStrings.xml><?xml version="1.0" encoding="utf-8"?>
<sst xmlns="http://schemas.openxmlformats.org/spreadsheetml/2006/main" count="249" uniqueCount="114">
  <si>
    <t>Części</t>
  </si>
  <si>
    <t>Nazwa jednostki organizacyjnej</t>
  </si>
  <si>
    <t>Adres jednostki organizacyjnej</t>
  </si>
  <si>
    <t>Pojemność i rodzaj pojemnika</t>
  </si>
  <si>
    <t>Liczba pojemników</t>
  </si>
  <si>
    <t>Częstotliwość odbioru w miesiącu</t>
  </si>
  <si>
    <t>Cena jednostkowa wywozu jednego pojemnika brutto</t>
  </si>
  <si>
    <t>Wartość brutto</t>
  </si>
  <si>
    <t>Wartość zamówienia dla danej części</t>
  </si>
  <si>
    <t>odpady zmieszane</t>
  </si>
  <si>
    <t>szkło</t>
  </si>
  <si>
    <t>papier</t>
  </si>
  <si>
    <t>metale i tworzywa sztuczne</t>
  </si>
  <si>
    <t>odpady biodegradowalne</t>
  </si>
  <si>
    <t>a</t>
  </si>
  <si>
    <t>b</t>
  </si>
  <si>
    <t>c</t>
  </si>
  <si>
    <t>d</t>
  </si>
  <si>
    <t>e</t>
  </si>
  <si>
    <t>f</t>
  </si>
  <si>
    <t>g</t>
  </si>
  <si>
    <t>h
(e x f x g)</t>
  </si>
  <si>
    <t>i
(suma h)</t>
  </si>
  <si>
    <t>1100  l (własność)</t>
  </si>
  <si>
    <t>60 l (worek)*</t>
  </si>
  <si>
    <t>240 l (własność)</t>
  </si>
  <si>
    <t>120 l*</t>
  </si>
  <si>
    <t>240 l*</t>
  </si>
  <si>
    <t>Podkarpacki Urząd Celno-Skarbowy w Przemyślu Delegatura w Krośnie</t>
  </si>
  <si>
    <t>ul. Pużaka 18,                   38-400 Krosno</t>
  </si>
  <si>
    <t>Kp-7 (własność)</t>
  </si>
  <si>
    <t>120 l (worek)*</t>
  </si>
  <si>
    <t>Urząd Skarbowy w Tarnobrzegu</t>
  </si>
  <si>
    <t>ul. Wyspiańskiego 12, 39-400 Tarnobrzeg</t>
  </si>
  <si>
    <t>1100 l *</t>
  </si>
  <si>
    <t>240 l *</t>
  </si>
  <si>
    <t>Urząd Skarbowy w Ustrzykach Dolnych</t>
  </si>
  <si>
    <t>ul. Kopernika 1,             38-700 Ustrzyki Dolne</t>
  </si>
  <si>
    <t>240  l (własność)</t>
  </si>
  <si>
    <t xml:space="preserve">Urząd Skarbowy w Przemyślu  </t>
  </si>
  <si>
    <t>37-700 Przemyśl, ul. Lwowska 9 a</t>
  </si>
  <si>
    <t>1100 l (własność)</t>
  </si>
  <si>
    <t>PUCS Sielecka</t>
  </si>
  <si>
    <t>37-700 Przemyśl ul. Sielecka 9</t>
  </si>
  <si>
    <t xml:space="preserve">Delegatura PUCS Zaciszna </t>
  </si>
  <si>
    <t>37-700 Przemyśl ul. Zaciszna 4</t>
  </si>
  <si>
    <t xml:space="preserve">Delegatura Katedralna PUCS </t>
  </si>
  <si>
    <t>37-700 Przemyśl ul. Katedralna 3A</t>
  </si>
  <si>
    <t>Oddział Celny w Przemyśłu</t>
  </si>
  <si>
    <t>37-700 Przemyśl ul. Czarneckiego 10</t>
  </si>
  <si>
    <t>Urząd Skarbowy w Brzozowie</t>
  </si>
  <si>
    <t>Urząd Skarbowy w Dębicy</t>
  </si>
  <si>
    <t>Urząd Skarbowy w Leżajsku</t>
  </si>
  <si>
    <t>240  l *</t>
  </si>
  <si>
    <t>36-200 Brzozów ul. Kazimierzowska 1</t>
  </si>
  <si>
    <t>39-200 Dębica, ul. Kolejowa 21</t>
  </si>
  <si>
    <t>37-300 Leżajsk ul. Plac Targowy 3</t>
  </si>
  <si>
    <t>120 l (własność)</t>
  </si>
  <si>
    <t>ZAMÓWIENIE PODSTAWOWE</t>
  </si>
  <si>
    <t>Urząd Skarbowy w Jaśle</t>
  </si>
  <si>
    <t>Podkarpacki Urząd Celno-Skarbowy w Przemyślu Delegatura w Jaśle</t>
  </si>
  <si>
    <t>Urząd Skarbowy w Kolbuszowej</t>
  </si>
  <si>
    <t xml:space="preserve">Urząd Skarbowy w Krośnie </t>
  </si>
  <si>
    <t>Urząd Skarbowy w Lubaczowie</t>
  </si>
  <si>
    <t>Urząd Skarbowy w Łańcucie</t>
  </si>
  <si>
    <t>Oddział Celny w Mielcu</t>
  </si>
  <si>
    <t>Urząd Skarbowy w Przeworsku</t>
  </si>
  <si>
    <t>Urząd Skarbowy w Ropczycach</t>
  </si>
  <si>
    <t>I Urząd Skarbowy w Rzeszów</t>
  </si>
  <si>
    <t>II Urząd Skarbowy w Rzeszów</t>
  </si>
  <si>
    <t>Urząd Skarbowy w Strzyżowie</t>
  </si>
  <si>
    <t>Urząd Skarbowy w Lesku</t>
  </si>
  <si>
    <t>Urząd Skarbowy w Sanoku</t>
  </si>
  <si>
    <t>140 l (własność)</t>
  </si>
  <si>
    <t>120 l *</t>
  </si>
  <si>
    <t>240 l (worek)*</t>
  </si>
  <si>
    <t>39-300 Mielec, ul. Wojska Polskiego 2A</t>
  </si>
  <si>
    <t>80 l*</t>
  </si>
  <si>
    <t>900 l *</t>
  </si>
  <si>
    <t>700 l*</t>
  </si>
  <si>
    <t>Rzeszów ul. Przemysłowa 14</t>
  </si>
  <si>
    <t>Podkarpacki Urząd Celno -Skarbowy w Rzeszowie</t>
  </si>
  <si>
    <t>80 l (worek)*</t>
  </si>
  <si>
    <t>38-200 Jasło, ul. Staszica 3</t>
  </si>
  <si>
    <t>Jasło ul.3-go Maja 30</t>
  </si>
  <si>
    <t>36-100 Kolbuszowa, ul. Kościuszki 20</t>
  </si>
  <si>
    <t>38-400 Krosno, ul. Składowa 5</t>
  </si>
  <si>
    <t>38-600 Lesko, ul. Rynek 1</t>
  </si>
  <si>
    <t>37-600 Lubaczów, ul. Jana III Sobieskiego 16</t>
  </si>
  <si>
    <t>37-100 Łańcut, ul. Piłsudskiego 11</t>
  </si>
  <si>
    <t>37-200 Przeworsk, ul. Tysiąclecia 1</t>
  </si>
  <si>
    <t>39-100 Ropczyce, ul. Św. Barbary 12</t>
  </si>
  <si>
    <t>38-500 Sanok, ul. Sienkiewicza 1</t>
  </si>
  <si>
    <t>35-324 Rzeszów, ul. Siemieńskiego 18</t>
  </si>
  <si>
    <t>35-309 Rzeszów, ul. Powisłocze 42</t>
  </si>
  <si>
    <t>38-100 Strzyżów, ul. Daszyńskego 6</t>
  </si>
  <si>
    <t>100 l (własność)</t>
  </si>
  <si>
    <t>Krówniki</t>
  </si>
  <si>
    <t>240 (własność)</t>
  </si>
  <si>
    <t>120 l (worek) *</t>
  </si>
  <si>
    <t>PUCSPrzemyśl/Komórki IAS,  Czarneckiego 10</t>
  </si>
  <si>
    <t>1100 l*</t>
  </si>
  <si>
    <t>Razem Jasło:</t>
  </si>
  <si>
    <t>Razem Przemyśl:</t>
  </si>
  <si>
    <t>Razem Rzeszów:</t>
  </si>
  <si>
    <t>FORMULARZ CENOWY - ZAŁĄCZNIK NR 2/A DO SWZ</t>
  </si>
  <si>
    <t>Postępowanie nr 1801-ILZ1.260.51.2024
„Usługi odbioru, transportu i zagospodarowania odpadów komunalnych z nieruchomości niezamieszkałych będących jednostkami Izby Administracji Skarbowej w Rzeszowie"</t>
  </si>
  <si>
    <t>120  l  (własność)</t>
  </si>
  <si>
    <t>Wartość  prawa opcji dla danej części</t>
  </si>
  <si>
    <t xml:space="preserve">Wartość zamówienia podstawowego i prawa opcji łącznie </t>
  </si>
  <si>
    <t xml:space="preserve">j  </t>
  </si>
  <si>
    <t xml:space="preserve">k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</si>
  <si>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(10 % h)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</si>
  <si>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(suma i + 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</si>
</sst>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"/>
    <numFmt numFmtId="165" formatCode="#,##0.00&quot; zł&quot;"/>
  </numFmts>
  <fonts count="12" x14ac:knownFonts="1"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8"/>
      <name val="Calibri"/>
      <family val="2"/>
      <charset val="1"/>
    </font>
    <font>
      <sz val="12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948A54"/>
        <bgColor rgb="FF969696"/>
      </patternFill>
    </fill>
    <fill>
      <patternFill patternType="solid">
        <fgColor rgb="FF33CC33"/>
        <bgColor rgb="FF33CCCC"/>
      </patternFill>
    </fill>
    <fill>
      <patternFill patternType="solid">
        <fgColor rgb="FF8EB4E3"/>
        <bgColor rgb="FF9999FF"/>
      </patternFill>
    </fill>
    <fill>
      <patternFill patternType="solid">
        <fgColor rgb="FFFFFF00"/>
        <bgColor rgb="FFFFFF00"/>
      </patternFill>
    </fill>
    <fill>
      <patternFill patternType="solid">
        <fgColor rgb="FFE46C0A"/>
        <bgColor rgb="FFFF99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808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rgb="FFFF8080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165" fontId="0" fillId="4" borderId="21" xfId="0" applyNumberFormat="1" applyFill="1" applyBorder="1" applyAlignment="1">
      <alignment horizontal="center" vertical="center"/>
    </xf>
    <xf numFmtId="165" fontId="0" fillId="5" borderId="21" xfId="0" applyNumberFormat="1" applyFill="1" applyBorder="1" applyAlignment="1">
      <alignment horizontal="center" vertical="center"/>
    </xf>
    <xf numFmtId="165" fontId="0" fillId="6" borderId="21" xfId="0" applyNumberFormat="1" applyFill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0" fontId="0" fillId="8" borderId="18" xfId="0" applyFont="1" applyFill="1" applyBorder="1" applyAlignment="1">
      <alignment horizontal="center" vertical="center" wrapText="1"/>
    </xf>
    <xf numFmtId="0" fontId="0" fillId="8" borderId="16" xfId="0" applyFont="1" applyFill="1" applyBorder="1" applyAlignment="1">
      <alignment horizontal="center" vertical="center" wrapText="1"/>
    </xf>
    <xf numFmtId="164" fontId="0" fillId="8" borderId="18" xfId="0" applyNumberFormat="1" applyFont="1" applyFill="1" applyBorder="1" applyAlignment="1">
      <alignment horizontal="center" vertical="center" wrapText="1"/>
    </xf>
    <xf numFmtId="0" fontId="0" fillId="8" borderId="23" xfId="0" applyFont="1" applyFill="1" applyBorder="1" applyAlignment="1">
      <alignment horizontal="center" vertical="center" wrapText="1"/>
    </xf>
    <xf numFmtId="0" fontId="0" fillId="8" borderId="21" xfId="0" applyFont="1" applyFill="1" applyBorder="1" applyAlignment="1">
      <alignment horizontal="center" vertical="center" wrapText="1"/>
    </xf>
    <xf numFmtId="0" fontId="0" fillId="8" borderId="24" xfId="0" applyFont="1" applyFill="1" applyBorder="1" applyAlignment="1">
      <alignment horizontal="center" vertical="center" wrapText="1"/>
    </xf>
    <xf numFmtId="0" fontId="6" fillId="8" borderId="23" xfId="0" applyFont="1" applyFill="1" applyBorder="1" applyAlignment="1">
      <alignment horizontal="center" vertical="center" wrapText="1"/>
    </xf>
    <xf numFmtId="164" fontId="0" fillId="8" borderId="24" xfId="0" applyNumberFormat="1" applyFont="1" applyFill="1" applyBorder="1" applyAlignment="1">
      <alignment horizontal="center" vertical="center" wrapText="1"/>
    </xf>
    <xf numFmtId="0" fontId="0" fillId="9" borderId="21" xfId="0" applyFill="1" applyBorder="1" applyAlignment="1">
      <alignment horizontal="center" vertical="center" wrapText="1"/>
    </xf>
    <xf numFmtId="164" fontId="0" fillId="8" borderId="21" xfId="0" applyNumberFormat="1" applyFont="1" applyFill="1" applyBorder="1" applyAlignment="1">
      <alignment horizontal="center" vertical="center" wrapText="1"/>
    </xf>
    <xf numFmtId="0" fontId="6" fillId="8" borderId="17" xfId="0" applyNumberFormat="1" applyFont="1" applyFill="1" applyBorder="1" applyAlignment="1">
      <alignment horizontal="center" vertical="center" wrapText="1"/>
    </xf>
    <xf numFmtId="0" fontId="6" fillId="8" borderId="16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/>
    </xf>
    <xf numFmtId="0" fontId="6" fillId="8" borderId="18" xfId="0" applyFont="1" applyFill="1" applyBorder="1" applyAlignment="1">
      <alignment horizontal="center" vertical="center"/>
    </xf>
    <xf numFmtId="0" fontId="6" fillId="8" borderId="23" xfId="0" applyFont="1" applyFill="1" applyBorder="1" applyAlignment="1">
      <alignment horizontal="center" vertical="center"/>
    </xf>
    <xf numFmtId="0" fontId="6" fillId="8" borderId="21" xfId="0" applyFont="1" applyFill="1" applyBorder="1" applyAlignment="1">
      <alignment horizontal="center" vertical="center" wrapText="1"/>
    </xf>
    <xf numFmtId="0" fontId="6" fillId="8" borderId="24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/>
    </xf>
    <xf numFmtId="0" fontId="6" fillId="8" borderId="24" xfId="0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0" fontId="6" fillId="8" borderId="21" xfId="0" applyNumberFormat="1" applyFont="1" applyFill="1" applyBorder="1" applyAlignment="1">
      <alignment horizontal="center" vertical="center" wrapText="1"/>
    </xf>
    <xf numFmtId="165" fontId="0" fillId="3" borderId="21" xfId="0" applyNumberFormat="1" applyFill="1" applyBorder="1" applyAlignment="1">
      <alignment horizontal="center" vertical="center"/>
    </xf>
    <xf numFmtId="165" fontId="0" fillId="7" borderId="21" xfId="0" applyNumberFormat="1" applyFill="1" applyBorder="1" applyAlignment="1">
      <alignment horizontal="center" vertical="center"/>
    </xf>
    <xf numFmtId="165" fontId="4" fillId="10" borderId="21" xfId="0" applyNumberFormat="1" applyFont="1" applyFill="1" applyBorder="1" applyAlignment="1">
      <alignment horizontal="center" vertical="center"/>
    </xf>
    <xf numFmtId="0" fontId="0" fillId="9" borderId="7" xfId="0" applyFill="1" applyBorder="1" applyAlignment="1">
      <alignment vertical="center" wrapText="1"/>
    </xf>
    <xf numFmtId="0" fontId="6" fillId="8" borderId="29" xfId="0" applyFont="1" applyFill="1" applyBorder="1" applyAlignment="1">
      <alignment horizontal="center" vertical="center"/>
    </xf>
    <xf numFmtId="0" fontId="0" fillId="8" borderId="21" xfId="0" applyFont="1" applyFill="1" applyBorder="1" applyAlignment="1">
      <alignment vertical="center" wrapText="1"/>
    </xf>
    <xf numFmtId="0" fontId="0" fillId="8" borderId="17" xfId="0" applyFont="1" applyFill="1" applyBorder="1" applyAlignment="1">
      <alignment horizontal="center" vertical="center" wrapText="1"/>
    </xf>
    <xf numFmtId="0" fontId="0" fillId="9" borderId="21" xfId="0" applyFill="1" applyBorder="1" applyAlignment="1">
      <alignment horizontal="center" vertical="center"/>
    </xf>
    <xf numFmtId="0" fontId="6" fillId="8" borderId="18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164" fontId="5" fillId="8" borderId="21" xfId="0" applyNumberFormat="1" applyFont="1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0" fillId="9" borderId="0" xfId="0" applyFill="1"/>
    <xf numFmtId="0" fontId="4" fillId="9" borderId="0" xfId="0" applyFont="1" applyFill="1"/>
    <xf numFmtId="0" fontId="3" fillId="0" borderId="0" xfId="0" applyFont="1"/>
    <xf numFmtId="0" fontId="3" fillId="2" borderId="30" xfId="0" applyFont="1" applyFill="1" applyBorder="1" applyAlignment="1">
      <alignment horizontal="center" vertical="center" wrapText="1"/>
    </xf>
    <xf numFmtId="0" fontId="0" fillId="11" borderId="21" xfId="0" applyFill="1" applyBorder="1" applyAlignment="1">
      <alignment horizontal="center" vertical="center" wrapText="1"/>
    </xf>
    <xf numFmtId="0" fontId="6" fillId="11" borderId="21" xfId="0" applyFont="1" applyFill="1" applyBorder="1" applyAlignment="1">
      <alignment horizontal="center" vertical="center" wrapText="1"/>
    </xf>
    <xf numFmtId="0" fontId="3" fillId="11" borderId="37" xfId="0" applyFont="1" applyFill="1" applyBorder="1" applyAlignment="1">
      <alignment horizontal="center" vertical="center" wrapText="1"/>
    </xf>
    <xf numFmtId="0" fontId="3" fillId="11" borderId="38" xfId="0" applyFont="1" applyFill="1" applyBorder="1" applyAlignment="1">
      <alignment horizontal="center" vertical="center" wrapText="1"/>
    </xf>
    <xf numFmtId="0" fontId="0" fillId="0" borderId="21" xfId="0" applyBorder="1"/>
    <xf numFmtId="165" fontId="0" fillId="12" borderId="21" xfId="0" applyNumberFormat="1" applyFill="1" applyBorder="1"/>
    <xf numFmtId="165" fontId="4" fillId="13" borderId="21" xfId="0" applyNumberFormat="1" applyFont="1" applyFill="1" applyBorder="1" applyAlignment="1">
      <alignment horizontal="center" vertical="center"/>
    </xf>
    <xf numFmtId="4" fontId="0" fillId="14" borderId="0" xfId="0" applyNumberFormat="1" applyFill="1"/>
    <xf numFmtId="0" fontId="10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textRotation="90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9" borderId="17" xfId="0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28" xfId="0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0" fillId="8" borderId="8" xfId="0" applyFont="1" applyFill="1" applyBorder="1" applyAlignment="1">
      <alignment horizontal="center" vertical="center" wrapText="1"/>
    </xf>
    <xf numFmtId="0" fontId="0" fillId="8" borderId="1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27" xfId="0" applyFill="1" applyBorder="1" applyAlignment="1">
      <alignment horizontal="center" vertical="center" wrapText="1"/>
    </xf>
    <xf numFmtId="0" fontId="6" fillId="11" borderId="34" xfId="0" applyFont="1" applyFill="1" applyBorder="1" applyAlignment="1">
      <alignment horizontal="center" vertical="center" wrapText="1"/>
    </xf>
    <xf numFmtId="0" fontId="6" fillId="11" borderId="36" xfId="0" applyFont="1" applyFill="1" applyBorder="1" applyAlignment="1">
      <alignment horizontal="center" vertical="center" wrapText="1"/>
    </xf>
    <xf numFmtId="165" fontId="0" fillId="12" borderId="7" xfId="0" applyNumberFormat="1" applyFill="1" applyBorder="1" applyAlignment="1">
      <alignment horizontal="right"/>
    </xf>
    <xf numFmtId="165" fontId="0" fillId="12" borderId="27" xfId="0" applyNumberFormat="1" applyFill="1" applyBorder="1" applyAlignment="1">
      <alignment horizontal="right"/>
    </xf>
    <xf numFmtId="165" fontId="0" fillId="12" borderId="17" xfId="0" applyNumberFormat="1" applyFill="1" applyBorder="1" applyAlignment="1">
      <alignment horizontal="right"/>
    </xf>
    <xf numFmtId="0" fontId="6" fillId="0" borderId="2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48A54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CC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5" name="AutoShape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8" name="AutoShape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1" name="AutoShape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4" name="AutoShape 6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5" name="AutoShape 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7" name="AutoShape 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8" name="AutoShape 4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403860</xdr:colOff>
      <xdr:row>17</xdr:row>
      <xdr:rowOff>0</xdr:rowOff>
    </xdr:to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579120</xdr:colOff>
      <xdr:row>17</xdr:row>
      <xdr:rowOff>0</xdr:rowOff>
    </xdr:to>
    <xdr:sp macro="" textlink="">
      <xdr:nvSpPr>
        <xdr:cNvPr id="3078" name="AutoShape 6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579120</xdr:colOff>
      <xdr:row>17</xdr:row>
      <xdr:rowOff>0</xdr:rowOff>
    </xdr:to>
    <xdr:sp macro="" textlink="">
      <xdr:nvSpPr>
        <xdr:cNvPr id="3077" name="AutoShape 5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579120</xdr:colOff>
      <xdr:row>17</xdr:row>
      <xdr:rowOff>0</xdr:rowOff>
    </xdr:to>
    <xdr:sp macro="" textlink="">
      <xdr:nvSpPr>
        <xdr:cNvPr id="3076" name="AutoShape 4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579120</xdr:colOff>
      <xdr:row>20</xdr:row>
      <xdr:rowOff>0</xdr:rowOff>
    </xdr:to>
    <xdr:sp macro="" textlink="">
      <xdr:nvSpPr>
        <xdr:cNvPr id="20" name="AutoShape 6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9248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579120</xdr:colOff>
      <xdr:row>20</xdr:row>
      <xdr:rowOff>0</xdr:rowOff>
    </xdr:to>
    <xdr:sp macro="" textlink="">
      <xdr:nvSpPr>
        <xdr:cNvPr id="21" name="AutoShape 5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9248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579120</xdr:colOff>
      <xdr:row>20</xdr:row>
      <xdr:rowOff>0</xdr:rowOff>
    </xdr:to>
    <xdr:sp macro="" textlink="">
      <xdr:nvSpPr>
        <xdr:cNvPr id="22" name="AutoShape 4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9248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7"/>
  <sheetViews>
    <sheetView tabSelected="1" zoomScale="70" zoomScaleNormal="70" workbookViewId="0">
      <pane xSplit="3" ySplit="4" topLeftCell="D17" activePane="bottomRight" state="frozen"/>
      <selection pane="topRight" activeCell="D1" sqref="D1"/>
      <selection pane="bottomLeft" activeCell="A5" sqref="A5"/>
      <selection pane="bottomRight" activeCell="I32" sqref="I32"/>
    </sheetView>
  </sheetViews>
  <sheetFormatPr defaultColWidth="8.5546875" defaultRowHeight="14.4" x14ac:dyDescent="0.3"/>
  <cols>
    <col min="2" max="2" width="25.33203125" customWidth="1"/>
    <col min="3" max="3" width="39" customWidth="1"/>
    <col min="4" max="4" width="19.5546875" customWidth="1"/>
    <col min="5" max="5" width="16" customWidth="1"/>
    <col min="6" max="6" width="16.44140625" customWidth="1"/>
    <col min="7" max="7" width="15.6640625" customWidth="1"/>
    <col min="8" max="8" width="15.33203125" customWidth="1"/>
    <col min="19" max="19" width="13" customWidth="1"/>
    <col min="20" max="20" width="13.33203125" customWidth="1"/>
    <col min="21" max="21" width="11.5546875" customWidth="1"/>
    <col min="22" max="22" width="13.5546875" customWidth="1"/>
    <col min="23" max="24" width="11.5546875" customWidth="1"/>
    <col min="25" max="25" width="9" bestFit="1" customWidth="1"/>
    <col min="26" max="26" width="17.88671875" customWidth="1"/>
    <col min="27" max="27" width="20.44140625" customWidth="1"/>
    <col min="28" max="28" width="20" customWidth="1"/>
    <col min="29" max="29" width="31.88671875" customWidth="1"/>
    <col min="30" max="30" width="19.88671875" customWidth="1"/>
    <col min="31" max="32" width="12.77734375" customWidth="1"/>
  </cols>
  <sheetData>
    <row r="1" spans="1:32" ht="15.6" customHeight="1" x14ac:dyDescent="0.3">
      <c r="A1" s="67" t="s">
        <v>105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9"/>
    </row>
    <row r="2" spans="1:32" ht="15" customHeight="1" x14ac:dyDescent="0.3">
      <c r="A2" s="70" t="s">
        <v>106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2"/>
    </row>
    <row r="3" spans="1:32" ht="15" thickBot="1" x14ac:dyDescent="0.35">
      <c r="A3" s="73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2"/>
    </row>
    <row r="4" spans="1:32" ht="37.5" customHeight="1" thickBot="1" x14ac:dyDescent="0.35">
      <c r="A4" s="74" t="s">
        <v>0</v>
      </c>
      <c r="B4" s="75" t="s">
        <v>1</v>
      </c>
      <c r="C4" s="76" t="s">
        <v>2</v>
      </c>
      <c r="D4" s="77" t="s">
        <v>3</v>
      </c>
      <c r="E4" s="77"/>
      <c r="F4" s="77"/>
      <c r="G4" s="77"/>
      <c r="H4" s="77"/>
      <c r="I4" s="77" t="s">
        <v>4</v>
      </c>
      <c r="J4" s="77"/>
      <c r="K4" s="77"/>
      <c r="L4" s="77"/>
      <c r="M4" s="77"/>
      <c r="N4" s="77" t="s">
        <v>5</v>
      </c>
      <c r="O4" s="77"/>
      <c r="P4" s="77"/>
      <c r="Q4" s="77"/>
      <c r="R4" s="77"/>
      <c r="S4" s="78" t="s">
        <v>6</v>
      </c>
      <c r="T4" s="78"/>
      <c r="U4" s="78"/>
      <c r="V4" s="78"/>
      <c r="W4" s="78"/>
      <c r="X4" s="79" t="s">
        <v>7</v>
      </c>
      <c r="Y4" s="79"/>
      <c r="Z4" s="79"/>
      <c r="AA4" s="79"/>
      <c r="AB4" s="80"/>
      <c r="AC4" s="81" t="s">
        <v>8</v>
      </c>
      <c r="AE4" s="104" t="s">
        <v>108</v>
      </c>
      <c r="AF4" s="106" t="s">
        <v>109</v>
      </c>
    </row>
    <row r="5" spans="1:32" ht="106.5" customHeight="1" thickBot="1" x14ac:dyDescent="0.35">
      <c r="A5" s="74"/>
      <c r="B5" s="75"/>
      <c r="C5" s="76"/>
      <c r="D5" s="1" t="s">
        <v>9</v>
      </c>
      <c r="E5" s="2" t="s">
        <v>10</v>
      </c>
      <c r="F5" s="2" t="s">
        <v>11</v>
      </c>
      <c r="G5" s="2" t="s">
        <v>12</v>
      </c>
      <c r="H5" s="3" t="s">
        <v>13</v>
      </c>
      <c r="I5" s="1" t="s">
        <v>9</v>
      </c>
      <c r="J5" s="2" t="s">
        <v>10</v>
      </c>
      <c r="K5" s="2" t="s">
        <v>11</v>
      </c>
      <c r="L5" s="2" t="s">
        <v>12</v>
      </c>
      <c r="M5" s="3" t="s">
        <v>13</v>
      </c>
      <c r="N5" s="1" t="s">
        <v>9</v>
      </c>
      <c r="O5" s="2" t="s">
        <v>10</v>
      </c>
      <c r="P5" s="2" t="s">
        <v>11</v>
      </c>
      <c r="Q5" s="2" t="s">
        <v>12</v>
      </c>
      <c r="R5" s="3" t="s">
        <v>13</v>
      </c>
      <c r="S5" s="4" t="s">
        <v>9</v>
      </c>
      <c r="T5" s="2" t="s">
        <v>10</v>
      </c>
      <c r="U5" s="2" t="s">
        <v>11</v>
      </c>
      <c r="V5" s="2" t="s">
        <v>12</v>
      </c>
      <c r="W5" s="5" t="s">
        <v>13</v>
      </c>
      <c r="X5" s="1" t="s">
        <v>9</v>
      </c>
      <c r="Y5" s="2" t="s">
        <v>10</v>
      </c>
      <c r="Z5" s="2" t="s">
        <v>11</v>
      </c>
      <c r="AA5" s="2" t="s">
        <v>12</v>
      </c>
      <c r="AB5" s="5" t="s">
        <v>13</v>
      </c>
      <c r="AC5" s="81"/>
      <c r="AE5" s="105"/>
      <c r="AF5" s="107"/>
    </row>
    <row r="6" spans="1:32" ht="43.8" customHeight="1" thickBot="1" x14ac:dyDescent="0.35">
      <c r="A6" s="6" t="s">
        <v>14</v>
      </c>
      <c r="B6" s="7" t="s">
        <v>15</v>
      </c>
      <c r="C6" s="8" t="s">
        <v>16</v>
      </c>
      <c r="D6" s="102" t="s">
        <v>17</v>
      </c>
      <c r="E6" s="102"/>
      <c r="F6" s="102"/>
      <c r="G6" s="102"/>
      <c r="H6" s="102"/>
      <c r="I6" s="102" t="s">
        <v>18</v>
      </c>
      <c r="J6" s="102"/>
      <c r="K6" s="102"/>
      <c r="L6" s="102"/>
      <c r="M6" s="102"/>
      <c r="N6" s="102" t="s">
        <v>19</v>
      </c>
      <c r="O6" s="102"/>
      <c r="P6" s="102"/>
      <c r="Q6" s="102"/>
      <c r="R6" s="102"/>
      <c r="S6" s="103" t="s">
        <v>20</v>
      </c>
      <c r="T6" s="103"/>
      <c r="U6" s="103"/>
      <c r="V6" s="103"/>
      <c r="W6" s="103"/>
      <c r="X6" s="94" t="s">
        <v>21</v>
      </c>
      <c r="Y6" s="94"/>
      <c r="Z6" s="94"/>
      <c r="AA6" s="94"/>
      <c r="AB6" s="94"/>
      <c r="AC6" s="58" t="s">
        <v>22</v>
      </c>
      <c r="AE6" s="59" t="s">
        <v>110</v>
      </c>
      <c r="AF6" s="60" t="s">
        <v>111</v>
      </c>
    </row>
    <row r="7" spans="1:32" ht="30.75" customHeight="1" thickBot="1" x14ac:dyDescent="0.35">
      <c r="A7" s="95" t="s">
        <v>58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7"/>
      <c r="AE7" s="61" t="s">
        <v>112</v>
      </c>
      <c r="AF7" s="62" t="s">
        <v>113</v>
      </c>
    </row>
    <row r="8" spans="1:32" ht="85.95" customHeight="1" x14ac:dyDescent="0.3">
      <c r="A8" s="51">
        <v>1</v>
      </c>
      <c r="B8" s="22" t="s">
        <v>50</v>
      </c>
      <c r="C8" s="22" t="s">
        <v>54</v>
      </c>
      <c r="D8" s="22" t="s">
        <v>23</v>
      </c>
      <c r="E8" s="22" t="s">
        <v>107</v>
      </c>
      <c r="F8" s="22" t="s">
        <v>23</v>
      </c>
      <c r="G8" s="22" t="s">
        <v>23</v>
      </c>
      <c r="H8" s="27" t="s">
        <v>24</v>
      </c>
      <c r="I8" s="35">
        <v>1</v>
      </c>
      <c r="J8" s="35">
        <v>1</v>
      </c>
      <c r="K8" s="35">
        <v>1</v>
      </c>
      <c r="L8" s="35">
        <v>1</v>
      </c>
      <c r="M8" s="33">
        <v>4</v>
      </c>
      <c r="N8" s="35">
        <v>2</v>
      </c>
      <c r="O8" s="39">
        <v>1</v>
      </c>
      <c r="P8" s="35">
        <v>2</v>
      </c>
      <c r="Q8" s="35">
        <v>2</v>
      </c>
      <c r="R8" s="35">
        <v>1</v>
      </c>
      <c r="S8" s="40">
        <v>0</v>
      </c>
      <c r="T8" s="13">
        <v>0</v>
      </c>
      <c r="U8" s="14">
        <v>0</v>
      </c>
      <c r="V8" s="15">
        <v>0</v>
      </c>
      <c r="W8" s="41">
        <v>0</v>
      </c>
      <c r="X8" s="16">
        <f t="shared" ref="X8:Y15" si="0">ROUND(I8*N8*S8,2)</f>
        <v>0</v>
      </c>
      <c r="Y8" s="16">
        <f t="shared" si="0"/>
        <v>0</v>
      </c>
      <c r="Z8" s="16">
        <f t="shared" ref="Z8:AB9" si="1">K8*P8*U8</f>
        <v>0</v>
      </c>
      <c r="AA8" s="16">
        <f t="shared" si="1"/>
        <v>0</v>
      </c>
      <c r="AB8" s="17">
        <f t="shared" si="1"/>
        <v>0</v>
      </c>
      <c r="AC8" s="42">
        <f>(X8+Y8+Z8+AA8+AB8)*12</f>
        <v>0</v>
      </c>
      <c r="AE8" s="63">
        <f>ROUND(AC8*10%,2)</f>
        <v>0</v>
      </c>
      <c r="AF8" s="64">
        <f>SUM(AC8,AE8)</f>
        <v>0</v>
      </c>
    </row>
    <row r="9" spans="1:32" ht="75" customHeight="1" x14ac:dyDescent="0.3">
      <c r="A9" s="52">
        <v>2</v>
      </c>
      <c r="B9" s="46" t="s">
        <v>51</v>
      </c>
      <c r="C9" s="18" t="s">
        <v>55</v>
      </c>
      <c r="D9" s="19" t="s">
        <v>34</v>
      </c>
      <c r="E9" s="49" t="s">
        <v>26</v>
      </c>
      <c r="F9" s="19" t="s">
        <v>34</v>
      </c>
      <c r="G9" s="19" t="s">
        <v>34</v>
      </c>
      <c r="H9" s="20" t="s">
        <v>24</v>
      </c>
      <c r="I9" s="29">
        <v>1</v>
      </c>
      <c r="J9" s="30">
        <v>1</v>
      </c>
      <c r="K9" s="30">
        <v>1</v>
      </c>
      <c r="L9" s="30">
        <v>1</v>
      </c>
      <c r="M9" s="48">
        <v>4</v>
      </c>
      <c r="N9" s="29">
        <v>4</v>
      </c>
      <c r="O9" s="28">
        <v>1</v>
      </c>
      <c r="P9" s="30">
        <v>2</v>
      </c>
      <c r="Q9" s="30">
        <v>2</v>
      </c>
      <c r="R9" s="31">
        <v>1</v>
      </c>
      <c r="S9" s="40">
        <v>0</v>
      </c>
      <c r="T9" s="13">
        <v>0</v>
      </c>
      <c r="U9" s="14">
        <v>0</v>
      </c>
      <c r="V9" s="15">
        <v>0</v>
      </c>
      <c r="W9" s="41">
        <v>0</v>
      </c>
      <c r="X9" s="9">
        <f t="shared" si="0"/>
        <v>0</v>
      </c>
      <c r="Y9" s="10">
        <f t="shared" si="0"/>
        <v>0</v>
      </c>
      <c r="Z9" s="10">
        <f t="shared" si="1"/>
        <v>0</v>
      </c>
      <c r="AA9" s="10">
        <f t="shared" si="1"/>
        <v>0</v>
      </c>
      <c r="AB9" s="38">
        <f t="shared" si="1"/>
        <v>0</v>
      </c>
      <c r="AC9" s="42">
        <f t="shared" ref="AC9:AC27" si="2">(X9+Y9+Z9+AA9+AB9)*12</f>
        <v>0</v>
      </c>
      <c r="AE9" s="63">
        <f t="shared" ref="AE9:AE37" si="3">ROUND(AC9*10%,2)</f>
        <v>0</v>
      </c>
      <c r="AF9" s="64">
        <f>SUM(AC9,AE9)</f>
        <v>0</v>
      </c>
    </row>
    <row r="10" spans="1:32" ht="66" customHeight="1" x14ac:dyDescent="0.3">
      <c r="A10" s="89">
        <v>3</v>
      </c>
      <c r="B10" s="22" t="s">
        <v>59</v>
      </c>
      <c r="C10" s="23" t="s">
        <v>83</v>
      </c>
      <c r="D10" s="22" t="s">
        <v>23</v>
      </c>
      <c r="E10" s="22" t="s">
        <v>23</v>
      </c>
      <c r="F10" s="22" t="s">
        <v>23</v>
      </c>
      <c r="G10" s="22" t="s">
        <v>23</v>
      </c>
      <c r="H10" s="23" t="s">
        <v>24</v>
      </c>
      <c r="I10" s="32">
        <v>3</v>
      </c>
      <c r="J10" s="33">
        <v>1</v>
      </c>
      <c r="K10" s="33">
        <v>2</v>
      </c>
      <c r="L10" s="33">
        <v>1</v>
      </c>
      <c r="M10" s="34">
        <v>15</v>
      </c>
      <c r="N10" s="32">
        <v>1</v>
      </c>
      <c r="O10" s="33">
        <v>0.08</v>
      </c>
      <c r="P10" s="33">
        <v>1</v>
      </c>
      <c r="Q10" s="33">
        <v>1</v>
      </c>
      <c r="R10" s="34">
        <v>1</v>
      </c>
      <c r="S10" s="40">
        <v>0</v>
      </c>
      <c r="T10" s="13">
        <v>0</v>
      </c>
      <c r="U10" s="14">
        <v>0</v>
      </c>
      <c r="V10" s="15">
        <v>0</v>
      </c>
      <c r="W10" s="41">
        <v>0</v>
      </c>
      <c r="X10" s="16">
        <f t="shared" si="0"/>
        <v>0</v>
      </c>
      <c r="Y10" s="16">
        <f t="shared" si="0"/>
        <v>0</v>
      </c>
      <c r="Z10" s="16">
        <f t="shared" ref="Z10:AA14" si="4">K10*P10*U10</f>
        <v>0</v>
      </c>
      <c r="AA10" s="16">
        <f t="shared" si="4"/>
        <v>0</v>
      </c>
      <c r="AB10" s="17">
        <f t="shared" ref="AB10" si="5">M10*R10*W10</f>
        <v>0</v>
      </c>
      <c r="AC10" s="65">
        <f t="shared" si="2"/>
        <v>0</v>
      </c>
      <c r="AD10" s="57" t="s">
        <v>102</v>
      </c>
      <c r="AE10" s="63">
        <f>ROUND(AC10*10%,2)</f>
        <v>0</v>
      </c>
      <c r="AF10" s="108">
        <f>SUM(AC10:AC12,AE10:AE12)</f>
        <v>0</v>
      </c>
    </row>
    <row r="11" spans="1:32" ht="59.25" customHeight="1" x14ac:dyDescent="0.3">
      <c r="A11" s="90"/>
      <c r="B11" s="98" t="s">
        <v>60</v>
      </c>
      <c r="C11" s="100" t="s">
        <v>84</v>
      </c>
      <c r="D11" s="21" t="s">
        <v>57</v>
      </c>
      <c r="E11" s="92" t="s">
        <v>57</v>
      </c>
      <c r="F11" s="92" t="s">
        <v>25</v>
      </c>
      <c r="G11" s="92" t="s">
        <v>25</v>
      </c>
      <c r="H11" s="100" t="s">
        <v>24</v>
      </c>
      <c r="I11" s="32">
        <v>3</v>
      </c>
      <c r="J11" s="35">
        <v>1</v>
      </c>
      <c r="K11" s="35">
        <v>2</v>
      </c>
      <c r="L11" s="35">
        <v>2</v>
      </c>
      <c r="M11" s="36">
        <v>4</v>
      </c>
      <c r="N11" s="32">
        <v>4</v>
      </c>
      <c r="O11" s="35">
        <v>2</v>
      </c>
      <c r="P11" s="35">
        <v>2</v>
      </c>
      <c r="Q11" s="35">
        <v>2</v>
      </c>
      <c r="R11" s="36">
        <v>1</v>
      </c>
      <c r="S11" s="40">
        <v>0</v>
      </c>
      <c r="T11" s="13">
        <v>0</v>
      </c>
      <c r="U11" s="14">
        <v>0</v>
      </c>
      <c r="V11" s="15">
        <v>0</v>
      </c>
      <c r="W11" s="41">
        <v>0</v>
      </c>
      <c r="X11" s="9">
        <f t="shared" si="0"/>
        <v>0</v>
      </c>
      <c r="Y11" s="10">
        <f t="shared" si="0"/>
        <v>0</v>
      </c>
      <c r="Z11" s="10">
        <f t="shared" si="4"/>
        <v>0</v>
      </c>
      <c r="AA11" s="9">
        <f t="shared" si="4"/>
        <v>0</v>
      </c>
      <c r="AB11" s="17">
        <f>M11*R11*W11</f>
        <v>0</v>
      </c>
      <c r="AC11" s="65">
        <f t="shared" ref="AC11" si="6">(X11+Y11+Z11+AA11+AB11)*12</f>
        <v>0</v>
      </c>
      <c r="AD11" s="66">
        <f>AC10+AC11+AC12</f>
        <v>0</v>
      </c>
      <c r="AE11" s="63">
        <f>ROUND(AC11*10%,2)</f>
        <v>0</v>
      </c>
      <c r="AF11" s="109"/>
    </row>
    <row r="12" spans="1:32" ht="55.5" customHeight="1" x14ac:dyDescent="0.3">
      <c r="A12" s="91"/>
      <c r="B12" s="99"/>
      <c r="C12" s="101"/>
      <c r="D12" s="21" t="s">
        <v>25</v>
      </c>
      <c r="E12" s="93"/>
      <c r="F12" s="93"/>
      <c r="G12" s="93"/>
      <c r="H12" s="101"/>
      <c r="I12" s="32">
        <v>1</v>
      </c>
      <c r="J12" s="35">
        <v>0</v>
      </c>
      <c r="K12" s="35">
        <v>0</v>
      </c>
      <c r="L12" s="35">
        <v>0</v>
      </c>
      <c r="M12" s="36">
        <v>0</v>
      </c>
      <c r="N12" s="32">
        <v>4</v>
      </c>
      <c r="O12" s="35">
        <v>0</v>
      </c>
      <c r="P12" s="35">
        <v>0</v>
      </c>
      <c r="Q12" s="35">
        <v>0</v>
      </c>
      <c r="R12" s="36">
        <v>0</v>
      </c>
      <c r="S12" s="40">
        <v>0</v>
      </c>
      <c r="T12" s="13">
        <v>0</v>
      </c>
      <c r="U12" s="14">
        <v>0</v>
      </c>
      <c r="V12" s="15">
        <v>0</v>
      </c>
      <c r="W12" s="41">
        <v>0</v>
      </c>
      <c r="X12" s="16">
        <f t="shared" si="0"/>
        <v>0</v>
      </c>
      <c r="Y12" s="16">
        <f t="shared" si="0"/>
        <v>0</v>
      </c>
      <c r="Z12" s="10">
        <f t="shared" si="4"/>
        <v>0</v>
      </c>
      <c r="AA12" s="9">
        <f t="shared" si="4"/>
        <v>0</v>
      </c>
      <c r="AB12" s="17">
        <f>M12*R12*W12</f>
        <v>0</v>
      </c>
      <c r="AC12" s="65">
        <f>(X12+Y12+Z12+AA12+AB12)*12</f>
        <v>0</v>
      </c>
      <c r="AE12" s="63">
        <f>ROUND(AC12*10%,2)</f>
        <v>0</v>
      </c>
      <c r="AF12" s="110"/>
    </row>
    <row r="13" spans="1:32" ht="69.75" customHeight="1" x14ac:dyDescent="0.3">
      <c r="A13" s="53">
        <v>4</v>
      </c>
      <c r="B13" s="22" t="s">
        <v>61</v>
      </c>
      <c r="C13" s="23" t="s">
        <v>85</v>
      </c>
      <c r="D13" s="22" t="s">
        <v>23</v>
      </c>
      <c r="E13" s="23" t="s">
        <v>73</v>
      </c>
      <c r="F13" s="23" t="s">
        <v>73</v>
      </c>
      <c r="G13" s="23" t="s">
        <v>73</v>
      </c>
      <c r="H13" s="23" t="s">
        <v>24</v>
      </c>
      <c r="I13" s="32">
        <v>1</v>
      </c>
      <c r="J13" s="32">
        <v>1</v>
      </c>
      <c r="K13" s="32">
        <v>1</v>
      </c>
      <c r="L13" s="32">
        <v>1</v>
      </c>
      <c r="M13" s="32">
        <v>4</v>
      </c>
      <c r="N13" s="32">
        <v>1</v>
      </c>
      <c r="O13" s="33">
        <v>1</v>
      </c>
      <c r="P13" s="33">
        <v>2</v>
      </c>
      <c r="Q13" s="33">
        <v>2</v>
      </c>
      <c r="R13" s="34">
        <v>1</v>
      </c>
      <c r="S13" s="40">
        <v>0</v>
      </c>
      <c r="T13" s="13">
        <v>0</v>
      </c>
      <c r="U13" s="14">
        <v>0</v>
      </c>
      <c r="V13" s="15">
        <v>0</v>
      </c>
      <c r="W13" s="41">
        <v>0</v>
      </c>
      <c r="X13" s="9">
        <f t="shared" si="0"/>
        <v>0</v>
      </c>
      <c r="Y13" s="10">
        <f t="shared" si="0"/>
        <v>0</v>
      </c>
      <c r="Z13" s="16">
        <f t="shared" si="4"/>
        <v>0</v>
      </c>
      <c r="AA13" s="16">
        <f t="shared" si="4"/>
        <v>0</v>
      </c>
      <c r="AB13" s="17">
        <f>M13*R13*W13</f>
        <v>0</v>
      </c>
      <c r="AC13" s="42">
        <f t="shared" ref="AC13:AC14" si="7">(X13+Y13+Z13+AA13+AB13)*12</f>
        <v>0</v>
      </c>
      <c r="AE13" s="63">
        <f t="shared" si="3"/>
        <v>0</v>
      </c>
      <c r="AF13" s="64">
        <f t="shared" ref="AF13:AF36" si="8">SUM(AC13,AE13)</f>
        <v>0</v>
      </c>
    </row>
    <row r="14" spans="1:32" ht="72.75" customHeight="1" x14ac:dyDescent="0.3">
      <c r="A14" s="53">
        <v>5</v>
      </c>
      <c r="B14" s="22" t="s">
        <v>62</v>
      </c>
      <c r="C14" s="23" t="s">
        <v>86</v>
      </c>
      <c r="D14" s="19" t="s">
        <v>34</v>
      </c>
      <c r="E14" s="23" t="s">
        <v>74</v>
      </c>
      <c r="F14" s="19" t="s">
        <v>34</v>
      </c>
      <c r="G14" s="23" t="s">
        <v>27</v>
      </c>
      <c r="H14" s="23" t="s">
        <v>24</v>
      </c>
      <c r="I14" s="32">
        <v>1</v>
      </c>
      <c r="J14" s="32">
        <v>1</v>
      </c>
      <c r="K14" s="32">
        <v>1</v>
      </c>
      <c r="L14" s="32">
        <v>2</v>
      </c>
      <c r="M14" s="32">
        <v>4</v>
      </c>
      <c r="N14" s="32">
        <v>4</v>
      </c>
      <c r="O14" s="33">
        <v>1</v>
      </c>
      <c r="P14" s="33">
        <v>2</v>
      </c>
      <c r="Q14" s="33">
        <v>2</v>
      </c>
      <c r="R14" s="34">
        <v>1</v>
      </c>
      <c r="S14" s="40">
        <v>0</v>
      </c>
      <c r="T14" s="13">
        <v>0</v>
      </c>
      <c r="U14" s="14">
        <v>0</v>
      </c>
      <c r="V14" s="15">
        <v>0</v>
      </c>
      <c r="W14" s="41">
        <v>0</v>
      </c>
      <c r="X14" s="16">
        <f t="shared" si="0"/>
        <v>0</v>
      </c>
      <c r="Y14" s="16">
        <f t="shared" si="0"/>
        <v>0</v>
      </c>
      <c r="Z14" s="16">
        <f t="shared" si="4"/>
        <v>0</v>
      </c>
      <c r="AA14" s="16">
        <f t="shared" si="4"/>
        <v>0</v>
      </c>
      <c r="AB14" s="17">
        <f t="shared" ref="AB14" si="9">M14*R14*W14</f>
        <v>0</v>
      </c>
      <c r="AC14" s="42">
        <f t="shared" si="7"/>
        <v>0</v>
      </c>
      <c r="AE14" s="63">
        <f>ROUND(AC14*10%,2)</f>
        <v>0</v>
      </c>
      <c r="AF14" s="64">
        <f t="shared" si="8"/>
        <v>0</v>
      </c>
    </row>
    <row r="15" spans="1:32" ht="72.75" customHeight="1" x14ac:dyDescent="0.3">
      <c r="A15" s="53">
        <v>6</v>
      </c>
      <c r="B15" s="22" t="s">
        <v>28</v>
      </c>
      <c r="C15" s="23" t="s">
        <v>29</v>
      </c>
      <c r="D15" s="21" t="s">
        <v>30</v>
      </c>
      <c r="E15" s="50" t="s">
        <v>31</v>
      </c>
      <c r="F15" s="50" t="s">
        <v>31</v>
      </c>
      <c r="G15" s="50" t="s">
        <v>31</v>
      </c>
      <c r="H15" s="50" t="s">
        <v>82</v>
      </c>
      <c r="I15" s="32">
        <v>1</v>
      </c>
      <c r="J15" s="33">
        <v>4</v>
      </c>
      <c r="K15" s="33">
        <v>9</v>
      </c>
      <c r="L15" s="33">
        <v>12</v>
      </c>
      <c r="M15" s="34">
        <v>4</v>
      </c>
      <c r="N15" s="32">
        <v>0.42</v>
      </c>
      <c r="O15" s="33">
        <v>1</v>
      </c>
      <c r="P15" s="33">
        <v>2</v>
      </c>
      <c r="Q15" s="33">
        <v>2</v>
      </c>
      <c r="R15" s="34">
        <v>1</v>
      </c>
      <c r="S15" s="40">
        <v>0</v>
      </c>
      <c r="T15" s="13">
        <v>0</v>
      </c>
      <c r="U15" s="14">
        <v>0</v>
      </c>
      <c r="V15" s="15">
        <v>0</v>
      </c>
      <c r="W15" s="41">
        <v>0</v>
      </c>
      <c r="X15" s="9">
        <f t="shared" si="0"/>
        <v>0</v>
      </c>
      <c r="Y15" s="10">
        <f t="shared" si="0"/>
        <v>0</v>
      </c>
      <c r="Z15" s="16">
        <f t="shared" ref="Z15" si="10">K15*P15*U15</f>
        <v>0</v>
      </c>
      <c r="AA15" s="16">
        <f t="shared" ref="AA15" si="11">L15*Q15*V15</f>
        <v>0</v>
      </c>
      <c r="AB15" s="17">
        <f>M15*R15*W15</f>
        <v>0</v>
      </c>
      <c r="AC15" s="42">
        <f t="shared" ref="AC15" si="12">(X15+Y15+Z15+AA15+AB15)*12</f>
        <v>0</v>
      </c>
      <c r="AE15" s="63">
        <f t="shared" si="3"/>
        <v>0</v>
      </c>
      <c r="AF15" s="64">
        <f t="shared" si="8"/>
        <v>0</v>
      </c>
    </row>
    <row r="16" spans="1:32" ht="72.75" customHeight="1" x14ac:dyDescent="0.3">
      <c r="A16" s="53">
        <v>7</v>
      </c>
      <c r="B16" s="22" t="s">
        <v>71</v>
      </c>
      <c r="C16" s="23" t="s">
        <v>87</v>
      </c>
      <c r="D16" s="22" t="s">
        <v>23</v>
      </c>
      <c r="E16" s="25" t="s">
        <v>96</v>
      </c>
      <c r="F16" s="25" t="s">
        <v>96</v>
      </c>
      <c r="G16" s="25" t="s">
        <v>96</v>
      </c>
      <c r="H16" s="25" t="s">
        <v>82</v>
      </c>
      <c r="I16" s="32">
        <v>1</v>
      </c>
      <c r="J16" s="35">
        <v>1</v>
      </c>
      <c r="K16" s="35">
        <v>1</v>
      </c>
      <c r="L16" s="35">
        <v>1</v>
      </c>
      <c r="M16" s="34">
        <v>1</v>
      </c>
      <c r="N16" s="32">
        <v>1</v>
      </c>
      <c r="O16" s="35">
        <v>1</v>
      </c>
      <c r="P16" s="35">
        <v>1</v>
      </c>
      <c r="Q16" s="35">
        <v>1</v>
      </c>
      <c r="R16" s="36">
        <v>1</v>
      </c>
      <c r="S16" s="40">
        <v>0</v>
      </c>
      <c r="T16" s="13">
        <v>0</v>
      </c>
      <c r="U16" s="14">
        <v>0</v>
      </c>
      <c r="V16" s="15">
        <v>0</v>
      </c>
      <c r="W16" s="41">
        <v>0</v>
      </c>
      <c r="X16" s="16">
        <f t="shared" ref="X16:X18" si="13">ROUND(I16*N16*S16,2)</f>
        <v>0</v>
      </c>
      <c r="Y16" s="16">
        <f t="shared" ref="Y16:Y32" si="14">ROUND(J16*O16*T16,2)</f>
        <v>0</v>
      </c>
      <c r="Z16" s="16">
        <f t="shared" ref="Z16:AB17" si="15">K16*P16*U16</f>
        <v>0</v>
      </c>
      <c r="AA16" s="17">
        <f t="shared" si="15"/>
        <v>0</v>
      </c>
      <c r="AB16" s="17">
        <f>M16*R16*W16</f>
        <v>0</v>
      </c>
      <c r="AC16" s="42">
        <f>(X16+Y16+Z16+AA16+AB16)*12</f>
        <v>0</v>
      </c>
      <c r="AE16" s="63">
        <f t="shared" si="3"/>
        <v>0</v>
      </c>
      <c r="AF16" s="64">
        <f t="shared" si="8"/>
        <v>0</v>
      </c>
    </row>
    <row r="17" spans="1:32" ht="66" customHeight="1" x14ac:dyDescent="0.3">
      <c r="A17" s="52">
        <v>8</v>
      </c>
      <c r="B17" s="22" t="s">
        <v>52</v>
      </c>
      <c r="C17" s="23" t="s">
        <v>56</v>
      </c>
      <c r="D17" s="24" t="s">
        <v>53</v>
      </c>
      <c r="E17" s="25" t="s">
        <v>24</v>
      </c>
      <c r="F17" s="25" t="s">
        <v>24</v>
      </c>
      <c r="G17" s="25" t="s">
        <v>24</v>
      </c>
      <c r="H17" s="25" t="s">
        <v>24</v>
      </c>
      <c r="I17" s="32">
        <v>3</v>
      </c>
      <c r="J17" s="35">
        <v>1</v>
      </c>
      <c r="K17" s="35">
        <v>1</v>
      </c>
      <c r="L17" s="35">
        <v>1</v>
      </c>
      <c r="M17" s="34">
        <v>1</v>
      </c>
      <c r="N17" s="32">
        <v>4</v>
      </c>
      <c r="O17" s="35">
        <v>1</v>
      </c>
      <c r="P17" s="35">
        <v>1</v>
      </c>
      <c r="Q17" s="35">
        <v>1</v>
      </c>
      <c r="R17" s="36">
        <v>1</v>
      </c>
      <c r="S17" s="40">
        <v>0</v>
      </c>
      <c r="T17" s="13">
        <v>0</v>
      </c>
      <c r="U17" s="14">
        <v>0</v>
      </c>
      <c r="V17" s="15">
        <v>0</v>
      </c>
      <c r="W17" s="41">
        <v>0</v>
      </c>
      <c r="X17" s="9">
        <f t="shared" si="13"/>
        <v>0</v>
      </c>
      <c r="Y17" s="10">
        <f t="shared" si="14"/>
        <v>0</v>
      </c>
      <c r="Z17" s="11">
        <f t="shared" si="15"/>
        <v>0</v>
      </c>
      <c r="AA17" s="12">
        <f t="shared" si="15"/>
        <v>0</v>
      </c>
      <c r="AB17" s="17">
        <f t="shared" si="15"/>
        <v>0</v>
      </c>
      <c r="AC17" s="42">
        <f>(X17+Y17+Z17+AA17+AB17)*12</f>
        <v>0</v>
      </c>
      <c r="AE17" s="63">
        <f t="shared" si="3"/>
        <v>0</v>
      </c>
      <c r="AF17" s="64">
        <f t="shared" si="8"/>
        <v>0</v>
      </c>
    </row>
    <row r="18" spans="1:32" ht="66" customHeight="1" x14ac:dyDescent="0.3">
      <c r="A18" s="53">
        <v>9</v>
      </c>
      <c r="B18" s="22" t="s">
        <v>63</v>
      </c>
      <c r="C18" s="23" t="s">
        <v>88</v>
      </c>
      <c r="D18" s="22" t="s">
        <v>23</v>
      </c>
      <c r="E18" s="25" t="s">
        <v>31</v>
      </c>
      <c r="F18" s="25" t="s">
        <v>75</v>
      </c>
      <c r="G18" s="25" t="s">
        <v>75</v>
      </c>
      <c r="H18" s="25" t="s">
        <v>24</v>
      </c>
      <c r="I18" s="32">
        <v>1</v>
      </c>
      <c r="J18" s="35">
        <v>1</v>
      </c>
      <c r="K18" s="35">
        <v>4</v>
      </c>
      <c r="L18" s="35">
        <v>2</v>
      </c>
      <c r="M18" s="34">
        <v>4</v>
      </c>
      <c r="N18" s="32">
        <v>2</v>
      </c>
      <c r="O18" s="35">
        <v>1</v>
      </c>
      <c r="P18" s="35">
        <v>1</v>
      </c>
      <c r="Q18" s="35">
        <v>1</v>
      </c>
      <c r="R18" s="36">
        <v>1</v>
      </c>
      <c r="S18" s="40">
        <v>0</v>
      </c>
      <c r="T18" s="13">
        <v>0</v>
      </c>
      <c r="U18" s="14">
        <v>0</v>
      </c>
      <c r="V18" s="15">
        <v>0</v>
      </c>
      <c r="W18" s="41">
        <v>0</v>
      </c>
      <c r="X18" s="16">
        <f t="shared" si="13"/>
        <v>0</v>
      </c>
      <c r="Y18" s="16">
        <f t="shared" si="14"/>
        <v>0</v>
      </c>
      <c r="Z18" s="16">
        <f t="shared" ref="Z18:Z19" si="16">K18*P18*U18</f>
        <v>0</v>
      </c>
      <c r="AA18" s="17">
        <f t="shared" ref="AA18:AA19" si="17">L18*Q18*V18</f>
        <v>0</v>
      </c>
      <c r="AB18" s="17">
        <f>M18*R18*W18</f>
        <v>0</v>
      </c>
      <c r="AC18" s="42">
        <f t="shared" ref="AC18:AC19" si="18">(X18+Y18+Z18+AA18+AB18)*12</f>
        <v>0</v>
      </c>
      <c r="AE18" s="63">
        <f t="shared" si="3"/>
        <v>0</v>
      </c>
      <c r="AF18" s="64">
        <f t="shared" si="8"/>
        <v>0</v>
      </c>
    </row>
    <row r="19" spans="1:32" ht="66" customHeight="1" x14ac:dyDescent="0.3">
      <c r="A19" s="53">
        <v>10</v>
      </c>
      <c r="B19" s="22" t="s">
        <v>64</v>
      </c>
      <c r="C19" s="23" t="s">
        <v>89</v>
      </c>
      <c r="D19" s="19" t="s">
        <v>34</v>
      </c>
      <c r="E19" s="23" t="s">
        <v>35</v>
      </c>
      <c r="F19" s="19" t="s">
        <v>34</v>
      </c>
      <c r="G19" s="19" t="s">
        <v>34</v>
      </c>
      <c r="H19" s="23" t="s">
        <v>24</v>
      </c>
      <c r="I19" s="32">
        <v>1</v>
      </c>
      <c r="J19" s="35">
        <v>1</v>
      </c>
      <c r="K19" s="35">
        <v>1</v>
      </c>
      <c r="L19" s="35">
        <v>1</v>
      </c>
      <c r="M19" s="34">
        <v>4</v>
      </c>
      <c r="N19" s="32">
        <v>2</v>
      </c>
      <c r="O19" s="35">
        <v>1</v>
      </c>
      <c r="P19" s="35">
        <v>2</v>
      </c>
      <c r="Q19" s="35">
        <v>1</v>
      </c>
      <c r="R19" s="36">
        <v>1</v>
      </c>
      <c r="S19" s="40">
        <v>0</v>
      </c>
      <c r="T19" s="13">
        <v>0</v>
      </c>
      <c r="U19" s="14">
        <v>0</v>
      </c>
      <c r="V19" s="15">
        <v>0</v>
      </c>
      <c r="W19" s="41">
        <v>0</v>
      </c>
      <c r="X19" s="9">
        <f>ROUND(I19*N19*S19,2)</f>
        <v>0</v>
      </c>
      <c r="Y19" s="10">
        <f>ROUND(J19*O19*T19,2)</f>
        <v>0</v>
      </c>
      <c r="Z19" s="16">
        <f t="shared" si="16"/>
        <v>0</v>
      </c>
      <c r="AA19" s="17">
        <f t="shared" si="17"/>
        <v>0</v>
      </c>
      <c r="AB19" s="17">
        <f t="shared" ref="AB19" si="19">M19*R19*W19</f>
        <v>0</v>
      </c>
      <c r="AC19" s="42">
        <f t="shared" si="18"/>
        <v>0</v>
      </c>
      <c r="AE19" s="63">
        <f t="shared" si="3"/>
        <v>0</v>
      </c>
      <c r="AF19" s="64">
        <f t="shared" si="8"/>
        <v>0</v>
      </c>
    </row>
    <row r="20" spans="1:32" ht="66" customHeight="1" x14ac:dyDescent="0.3">
      <c r="A20" s="53">
        <v>11</v>
      </c>
      <c r="B20" s="22" t="s">
        <v>65</v>
      </c>
      <c r="C20" s="23" t="s">
        <v>76</v>
      </c>
      <c r="D20" s="24" t="s">
        <v>74</v>
      </c>
      <c r="E20" s="23" t="s">
        <v>74</v>
      </c>
      <c r="F20" s="23" t="s">
        <v>35</v>
      </c>
      <c r="G20" s="23" t="s">
        <v>35</v>
      </c>
      <c r="H20" s="25" t="s">
        <v>31</v>
      </c>
      <c r="I20" s="32">
        <v>3</v>
      </c>
      <c r="J20" s="35">
        <v>1</v>
      </c>
      <c r="K20" s="35">
        <v>3</v>
      </c>
      <c r="L20" s="35">
        <v>1</v>
      </c>
      <c r="M20" s="34">
        <v>4</v>
      </c>
      <c r="N20" s="32">
        <v>4</v>
      </c>
      <c r="O20" s="35">
        <v>1</v>
      </c>
      <c r="P20" s="35">
        <v>1</v>
      </c>
      <c r="Q20" s="35">
        <v>1</v>
      </c>
      <c r="R20" s="36">
        <v>1</v>
      </c>
      <c r="S20" s="40">
        <v>0</v>
      </c>
      <c r="T20" s="13">
        <v>0</v>
      </c>
      <c r="U20" s="14">
        <v>0</v>
      </c>
      <c r="V20" s="15">
        <v>0</v>
      </c>
      <c r="W20" s="41">
        <v>0</v>
      </c>
      <c r="X20" s="16">
        <f t="shared" ref="X20:X37" si="20">ROUND(I20*N20*S20,2)</f>
        <v>0</v>
      </c>
      <c r="Y20" s="16">
        <f t="shared" si="14"/>
        <v>0</v>
      </c>
      <c r="Z20" s="16">
        <f t="shared" ref="Z20:Z37" si="21">K20*P20*U20</f>
        <v>0</v>
      </c>
      <c r="AA20" s="17">
        <f t="shared" ref="AA20:AA37" si="22">L20*Q20*V20</f>
        <v>0</v>
      </c>
      <c r="AB20" s="17">
        <f t="shared" ref="AB20:AB37" si="23">M20*R20*W20</f>
        <v>0</v>
      </c>
      <c r="AC20" s="42">
        <f t="shared" ref="AC20" si="24">(X20+Y20+Z20+AA20+AB20)*12</f>
        <v>0</v>
      </c>
      <c r="AE20" s="63">
        <f t="shared" si="3"/>
        <v>0</v>
      </c>
      <c r="AF20" s="64">
        <f t="shared" si="8"/>
        <v>0</v>
      </c>
    </row>
    <row r="21" spans="1:32" ht="49.5" customHeight="1" x14ac:dyDescent="0.3">
      <c r="A21" s="86">
        <v>12</v>
      </c>
      <c r="B21" s="22" t="s">
        <v>39</v>
      </c>
      <c r="C21" s="23" t="s">
        <v>40</v>
      </c>
      <c r="D21" s="21" t="s">
        <v>41</v>
      </c>
      <c r="E21" s="22" t="s">
        <v>25</v>
      </c>
      <c r="F21" s="22" t="s">
        <v>41</v>
      </c>
      <c r="G21" s="22" t="s">
        <v>25</v>
      </c>
      <c r="H21" s="23" t="s">
        <v>31</v>
      </c>
      <c r="I21" s="32">
        <v>1</v>
      </c>
      <c r="J21" s="35">
        <v>1</v>
      </c>
      <c r="K21" s="35">
        <v>1</v>
      </c>
      <c r="L21" s="35">
        <v>1</v>
      </c>
      <c r="M21" s="36">
        <v>8</v>
      </c>
      <c r="N21" s="37">
        <v>5</v>
      </c>
      <c r="O21" s="35">
        <v>1</v>
      </c>
      <c r="P21" s="35">
        <v>4</v>
      </c>
      <c r="Q21" s="35">
        <v>2</v>
      </c>
      <c r="R21" s="36">
        <v>1</v>
      </c>
      <c r="S21" s="40">
        <v>0</v>
      </c>
      <c r="T21" s="13">
        <v>0</v>
      </c>
      <c r="U21" s="14">
        <v>0</v>
      </c>
      <c r="V21" s="15">
        <v>0</v>
      </c>
      <c r="W21" s="41">
        <v>0</v>
      </c>
      <c r="X21" s="9">
        <f t="shared" si="20"/>
        <v>0</v>
      </c>
      <c r="Y21" s="10">
        <f t="shared" ref="Y21:Y31" si="25">ROUND(J21*O21*T21,2)</f>
        <v>0</v>
      </c>
      <c r="Z21" s="16">
        <f t="shared" si="21"/>
        <v>0</v>
      </c>
      <c r="AA21" s="17">
        <f t="shared" si="22"/>
        <v>0</v>
      </c>
      <c r="AB21" s="17">
        <f t="shared" si="23"/>
        <v>0</v>
      </c>
      <c r="AC21" s="65">
        <f>(X21+Y21+Z21+AA21+AB21)*12</f>
        <v>0</v>
      </c>
      <c r="AD21" s="57" t="s">
        <v>103</v>
      </c>
      <c r="AE21" s="63">
        <f t="shared" si="3"/>
        <v>0</v>
      </c>
      <c r="AF21" s="108">
        <f>SUM(AC21:AC27,AE21:AE27)</f>
        <v>0</v>
      </c>
    </row>
    <row r="22" spans="1:32" ht="51" customHeight="1" x14ac:dyDescent="0.3">
      <c r="A22" s="87"/>
      <c r="B22" s="47" t="s">
        <v>42</v>
      </c>
      <c r="C22" s="26" t="s">
        <v>43</v>
      </c>
      <c r="D22" s="21" t="s">
        <v>34</v>
      </c>
      <c r="E22" s="22" t="s">
        <v>35</v>
      </c>
      <c r="F22" s="21" t="s">
        <v>34</v>
      </c>
      <c r="G22" s="21" t="s">
        <v>34</v>
      </c>
      <c r="H22" s="22" t="s">
        <v>31</v>
      </c>
      <c r="I22" s="32">
        <v>1</v>
      </c>
      <c r="J22" s="35">
        <v>1</v>
      </c>
      <c r="K22" s="35">
        <v>1</v>
      </c>
      <c r="L22" s="35">
        <v>1</v>
      </c>
      <c r="M22" s="36">
        <v>4</v>
      </c>
      <c r="N22" s="37">
        <v>9</v>
      </c>
      <c r="O22" s="35">
        <v>1</v>
      </c>
      <c r="P22" s="35">
        <v>5</v>
      </c>
      <c r="Q22" s="35">
        <v>2</v>
      </c>
      <c r="R22" s="36">
        <v>1</v>
      </c>
      <c r="S22" s="40">
        <v>0</v>
      </c>
      <c r="T22" s="13">
        <v>0</v>
      </c>
      <c r="U22" s="14">
        <v>0</v>
      </c>
      <c r="V22" s="15">
        <v>0</v>
      </c>
      <c r="W22" s="41">
        <v>0</v>
      </c>
      <c r="X22" s="16">
        <f t="shared" si="20"/>
        <v>0</v>
      </c>
      <c r="Y22" s="16">
        <f t="shared" si="25"/>
        <v>0</v>
      </c>
      <c r="Z22" s="10">
        <f t="shared" si="21"/>
        <v>0</v>
      </c>
      <c r="AA22" s="9">
        <f t="shared" si="22"/>
        <v>0</v>
      </c>
      <c r="AB22" s="17">
        <f t="shared" si="23"/>
        <v>0</v>
      </c>
      <c r="AC22" s="65">
        <f t="shared" si="2"/>
        <v>0</v>
      </c>
      <c r="AD22" s="66">
        <f>AC21+AC22+AC23+AC24+AC25+AC26+AC27</f>
        <v>0</v>
      </c>
      <c r="AE22" s="63">
        <f t="shared" si="3"/>
        <v>0</v>
      </c>
      <c r="AF22" s="109"/>
    </row>
    <row r="23" spans="1:32" ht="56.25" customHeight="1" x14ac:dyDescent="0.3">
      <c r="A23" s="87"/>
      <c r="B23" s="26" t="s">
        <v>44</v>
      </c>
      <c r="C23" s="26" t="s">
        <v>45</v>
      </c>
      <c r="D23" s="21" t="s">
        <v>34</v>
      </c>
      <c r="E23" s="22" t="s">
        <v>35</v>
      </c>
      <c r="F23" s="22" t="s">
        <v>34</v>
      </c>
      <c r="G23" s="22" t="s">
        <v>34</v>
      </c>
      <c r="H23" s="23" t="s">
        <v>31</v>
      </c>
      <c r="I23" s="32">
        <v>1</v>
      </c>
      <c r="J23" s="35">
        <v>1</v>
      </c>
      <c r="K23" s="35">
        <v>1</v>
      </c>
      <c r="L23" s="35">
        <v>1</v>
      </c>
      <c r="M23" s="36">
        <v>4</v>
      </c>
      <c r="N23" s="32">
        <v>5</v>
      </c>
      <c r="O23" s="35">
        <v>1</v>
      </c>
      <c r="P23" s="35">
        <v>4</v>
      </c>
      <c r="Q23" s="35">
        <v>3</v>
      </c>
      <c r="R23" s="36">
        <v>1</v>
      </c>
      <c r="S23" s="40">
        <v>0</v>
      </c>
      <c r="T23" s="13">
        <v>0</v>
      </c>
      <c r="U23" s="14">
        <v>0</v>
      </c>
      <c r="V23" s="15">
        <v>0</v>
      </c>
      <c r="W23" s="41">
        <v>0</v>
      </c>
      <c r="X23" s="9">
        <f t="shared" si="20"/>
        <v>0</v>
      </c>
      <c r="Y23" s="10">
        <f t="shared" si="25"/>
        <v>0</v>
      </c>
      <c r="Z23" s="10">
        <f t="shared" si="21"/>
        <v>0</v>
      </c>
      <c r="AA23" s="9">
        <f t="shared" si="22"/>
        <v>0</v>
      </c>
      <c r="AB23" s="17">
        <f t="shared" si="23"/>
        <v>0</v>
      </c>
      <c r="AC23" s="65">
        <f t="shared" si="2"/>
        <v>0</v>
      </c>
      <c r="AE23" s="63">
        <f t="shared" si="3"/>
        <v>0</v>
      </c>
      <c r="AF23" s="109"/>
    </row>
    <row r="24" spans="1:32" ht="63.6" customHeight="1" x14ac:dyDescent="0.3">
      <c r="A24" s="87"/>
      <c r="B24" s="26" t="s">
        <v>46</v>
      </c>
      <c r="C24" s="26" t="s">
        <v>47</v>
      </c>
      <c r="D24" s="21" t="s">
        <v>34</v>
      </c>
      <c r="E24" s="22" t="s">
        <v>35</v>
      </c>
      <c r="F24" s="22" t="s">
        <v>35</v>
      </c>
      <c r="G24" s="22" t="s">
        <v>35</v>
      </c>
      <c r="H24" s="23" t="s">
        <v>31</v>
      </c>
      <c r="I24" s="32">
        <v>1</v>
      </c>
      <c r="J24" s="35">
        <v>1</v>
      </c>
      <c r="K24" s="35">
        <v>1</v>
      </c>
      <c r="L24" s="35">
        <v>1</v>
      </c>
      <c r="M24" s="36">
        <v>4</v>
      </c>
      <c r="N24" s="32">
        <v>2</v>
      </c>
      <c r="O24" s="35">
        <v>1</v>
      </c>
      <c r="P24" s="35">
        <v>5</v>
      </c>
      <c r="Q24" s="35">
        <v>3</v>
      </c>
      <c r="R24" s="36">
        <v>1</v>
      </c>
      <c r="S24" s="40">
        <v>0</v>
      </c>
      <c r="T24" s="13">
        <v>0</v>
      </c>
      <c r="U24" s="14">
        <v>0</v>
      </c>
      <c r="V24" s="15">
        <v>0</v>
      </c>
      <c r="W24" s="41">
        <v>0</v>
      </c>
      <c r="X24" s="16">
        <f t="shared" si="20"/>
        <v>0</v>
      </c>
      <c r="Y24" s="16">
        <f t="shared" si="25"/>
        <v>0</v>
      </c>
      <c r="Z24" s="10">
        <f t="shared" si="21"/>
        <v>0</v>
      </c>
      <c r="AA24" s="9">
        <f t="shared" si="22"/>
        <v>0</v>
      </c>
      <c r="AB24" s="17">
        <f t="shared" si="23"/>
        <v>0</v>
      </c>
      <c r="AC24" s="65">
        <f t="shared" si="2"/>
        <v>0</v>
      </c>
      <c r="AE24" s="63">
        <f t="shared" si="3"/>
        <v>0</v>
      </c>
      <c r="AF24" s="109"/>
    </row>
    <row r="25" spans="1:32" ht="48.6" customHeight="1" x14ac:dyDescent="0.3">
      <c r="A25" s="87"/>
      <c r="B25" s="82" t="s">
        <v>48</v>
      </c>
      <c r="C25" s="82" t="s">
        <v>97</v>
      </c>
      <c r="D25" s="21" t="s">
        <v>41</v>
      </c>
      <c r="E25" s="22" t="s">
        <v>25</v>
      </c>
      <c r="F25" s="22" t="s">
        <v>25</v>
      </c>
      <c r="G25" s="22" t="s">
        <v>25</v>
      </c>
      <c r="H25" s="45" t="s">
        <v>57</v>
      </c>
      <c r="I25" s="44">
        <v>4</v>
      </c>
      <c r="J25" s="35">
        <v>5</v>
      </c>
      <c r="K25" s="35">
        <v>5</v>
      </c>
      <c r="L25" s="35">
        <v>5</v>
      </c>
      <c r="M25" s="36">
        <v>2</v>
      </c>
      <c r="N25" s="32">
        <v>5</v>
      </c>
      <c r="O25" s="35">
        <v>1</v>
      </c>
      <c r="P25" s="35">
        <v>1</v>
      </c>
      <c r="Q25" s="35">
        <v>1</v>
      </c>
      <c r="R25" s="36">
        <v>1</v>
      </c>
      <c r="S25" s="40">
        <v>0</v>
      </c>
      <c r="T25" s="13">
        <v>0</v>
      </c>
      <c r="U25" s="14">
        <v>0</v>
      </c>
      <c r="V25" s="15">
        <v>0</v>
      </c>
      <c r="W25" s="41">
        <v>0</v>
      </c>
      <c r="X25" s="9">
        <f t="shared" si="20"/>
        <v>0</v>
      </c>
      <c r="Y25" s="10">
        <f t="shared" si="25"/>
        <v>0</v>
      </c>
      <c r="Z25" s="10">
        <f t="shared" si="21"/>
        <v>0</v>
      </c>
      <c r="AA25" s="9">
        <f t="shared" si="22"/>
        <v>0</v>
      </c>
      <c r="AB25" s="17">
        <f t="shared" si="23"/>
        <v>0</v>
      </c>
      <c r="AC25" s="65">
        <f t="shared" si="2"/>
        <v>0</v>
      </c>
      <c r="AE25" s="63">
        <f t="shared" si="3"/>
        <v>0</v>
      </c>
      <c r="AF25" s="109"/>
    </row>
    <row r="26" spans="1:32" ht="51.6" customHeight="1" x14ac:dyDescent="0.3">
      <c r="A26" s="87"/>
      <c r="B26" s="83"/>
      <c r="C26" s="83"/>
      <c r="D26" s="21" t="s">
        <v>98</v>
      </c>
      <c r="E26" s="22"/>
      <c r="F26" s="22"/>
      <c r="G26" s="22"/>
      <c r="H26" s="23" t="s">
        <v>31</v>
      </c>
      <c r="I26" s="44">
        <v>5</v>
      </c>
      <c r="J26" s="35">
        <v>0</v>
      </c>
      <c r="K26" s="35">
        <v>0</v>
      </c>
      <c r="L26" s="35">
        <v>0</v>
      </c>
      <c r="M26" s="36">
        <v>4</v>
      </c>
      <c r="N26" s="32">
        <v>5</v>
      </c>
      <c r="O26" s="35">
        <v>0</v>
      </c>
      <c r="P26" s="35">
        <v>0</v>
      </c>
      <c r="Q26" s="35">
        <v>0</v>
      </c>
      <c r="R26" s="36">
        <v>1</v>
      </c>
      <c r="S26" s="40">
        <v>0</v>
      </c>
      <c r="T26" s="13">
        <v>0</v>
      </c>
      <c r="U26" s="14">
        <v>0</v>
      </c>
      <c r="V26" s="15">
        <v>0</v>
      </c>
      <c r="W26" s="41">
        <v>0</v>
      </c>
      <c r="X26" s="16">
        <f t="shared" si="20"/>
        <v>0</v>
      </c>
      <c r="Y26" s="16">
        <f t="shared" si="25"/>
        <v>0</v>
      </c>
      <c r="Z26" s="10">
        <f t="shared" si="21"/>
        <v>0</v>
      </c>
      <c r="AA26" s="9">
        <f t="shared" si="22"/>
        <v>0</v>
      </c>
      <c r="AB26" s="17">
        <f t="shared" si="23"/>
        <v>0</v>
      </c>
      <c r="AC26" s="65">
        <f t="shared" si="2"/>
        <v>0</v>
      </c>
      <c r="AE26" s="63">
        <f t="shared" si="3"/>
        <v>0</v>
      </c>
      <c r="AF26" s="109"/>
    </row>
    <row r="27" spans="1:32" ht="68.25" customHeight="1" x14ac:dyDescent="0.3">
      <c r="A27" s="88"/>
      <c r="B27" s="26" t="s">
        <v>100</v>
      </c>
      <c r="C27" s="26" t="s">
        <v>49</v>
      </c>
      <c r="D27" s="22" t="s">
        <v>35</v>
      </c>
      <c r="E27" s="22" t="s">
        <v>26</v>
      </c>
      <c r="F27" s="22" t="s">
        <v>35</v>
      </c>
      <c r="G27" s="22" t="s">
        <v>35</v>
      </c>
      <c r="H27" s="23" t="s">
        <v>31</v>
      </c>
      <c r="I27" s="32">
        <v>2</v>
      </c>
      <c r="J27" s="35">
        <v>2</v>
      </c>
      <c r="K27" s="35">
        <v>1</v>
      </c>
      <c r="L27" s="35">
        <v>1</v>
      </c>
      <c r="M27" s="36">
        <v>1</v>
      </c>
      <c r="N27" s="32">
        <v>2</v>
      </c>
      <c r="O27" s="35">
        <v>1</v>
      </c>
      <c r="P27" s="35">
        <v>2</v>
      </c>
      <c r="Q27" s="35">
        <v>2</v>
      </c>
      <c r="R27" s="36">
        <v>1</v>
      </c>
      <c r="S27" s="40">
        <v>0</v>
      </c>
      <c r="T27" s="13">
        <v>0</v>
      </c>
      <c r="U27" s="14">
        <v>0</v>
      </c>
      <c r="V27" s="15">
        <v>0</v>
      </c>
      <c r="W27" s="41">
        <v>0</v>
      </c>
      <c r="X27" s="9">
        <f t="shared" si="20"/>
        <v>0</v>
      </c>
      <c r="Y27" s="10">
        <f t="shared" si="25"/>
        <v>0</v>
      </c>
      <c r="Z27" s="10">
        <f t="shared" si="21"/>
        <v>0</v>
      </c>
      <c r="AA27" s="9">
        <f t="shared" si="22"/>
        <v>0</v>
      </c>
      <c r="AB27" s="17">
        <f t="shared" si="23"/>
        <v>0</v>
      </c>
      <c r="AC27" s="65">
        <f t="shared" si="2"/>
        <v>0</v>
      </c>
      <c r="AD27" s="55"/>
      <c r="AE27" s="63">
        <f t="shared" si="3"/>
        <v>0</v>
      </c>
      <c r="AF27" s="110"/>
    </row>
    <row r="28" spans="1:32" ht="84.75" customHeight="1" x14ac:dyDescent="0.3">
      <c r="A28" s="51">
        <v>13</v>
      </c>
      <c r="B28" s="26" t="s">
        <v>66</v>
      </c>
      <c r="C28" s="26" t="s">
        <v>90</v>
      </c>
      <c r="D28" s="21" t="s">
        <v>34</v>
      </c>
      <c r="E28" s="22" t="s">
        <v>77</v>
      </c>
      <c r="F28" s="22" t="s">
        <v>27</v>
      </c>
      <c r="G28" s="22" t="s">
        <v>27</v>
      </c>
      <c r="H28" s="25" t="s">
        <v>24</v>
      </c>
      <c r="I28" s="32">
        <v>1</v>
      </c>
      <c r="J28" s="35">
        <v>1</v>
      </c>
      <c r="K28" s="35">
        <v>1</v>
      </c>
      <c r="L28" s="35">
        <v>1</v>
      </c>
      <c r="M28" s="36">
        <v>2</v>
      </c>
      <c r="N28" s="32">
        <v>2</v>
      </c>
      <c r="O28" s="35">
        <v>1</v>
      </c>
      <c r="P28" s="35">
        <v>3</v>
      </c>
      <c r="Q28" s="35">
        <v>2</v>
      </c>
      <c r="R28" s="36">
        <v>1</v>
      </c>
      <c r="S28" s="40">
        <v>0</v>
      </c>
      <c r="T28" s="13">
        <v>0</v>
      </c>
      <c r="U28" s="14">
        <v>0</v>
      </c>
      <c r="V28" s="15">
        <v>0</v>
      </c>
      <c r="W28" s="41">
        <v>0</v>
      </c>
      <c r="X28" s="16">
        <f t="shared" si="20"/>
        <v>0</v>
      </c>
      <c r="Y28" s="16">
        <f t="shared" si="25"/>
        <v>0</v>
      </c>
      <c r="Z28" s="10">
        <f t="shared" si="21"/>
        <v>0</v>
      </c>
      <c r="AA28" s="9">
        <f t="shared" si="22"/>
        <v>0</v>
      </c>
      <c r="AB28" s="17">
        <f t="shared" si="23"/>
        <v>0</v>
      </c>
      <c r="AC28" s="42">
        <f t="shared" ref="AC28" si="26">(X28+Y28+Z28+AA28+AB28)*12</f>
        <v>0</v>
      </c>
      <c r="AE28" s="63">
        <f t="shared" si="3"/>
        <v>0</v>
      </c>
      <c r="AF28" s="64">
        <f t="shared" si="8"/>
        <v>0</v>
      </c>
    </row>
    <row r="29" spans="1:32" ht="89.25" customHeight="1" x14ac:dyDescent="0.3">
      <c r="A29" s="51">
        <v>14</v>
      </c>
      <c r="B29" s="26" t="s">
        <v>67</v>
      </c>
      <c r="C29" s="26" t="s">
        <v>91</v>
      </c>
      <c r="D29" s="22" t="s">
        <v>57</v>
      </c>
      <c r="E29" s="22" t="s">
        <v>57</v>
      </c>
      <c r="F29" s="22" t="s">
        <v>57</v>
      </c>
      <c r="G29" s="22" t="s">
        <v>57</v>
      </c>
      <c r="H29" s="25" t="s">
        <v>24</v>
      </c>
      <c r="I29" s="32">
        <v>5</v>
      </c>
      <c r="J29" s="35">
        <v>1</v>
      </c>
      <c r="K29" s="35">
        <v>2</v>
      </c>
      <c r="L29" s="35">
        <v>2</v>
      </c>
      <c r="M29" s="36">
        <v>3</v>
      </c>
      <c r="N29" s="32">
        <v>2</v>
      </c>
      <c r="O29" s="35">
        <v>1</v>
      </c>
      <c r="P29" s="35">
        <v>1</v>
      </c>
      <c r="Q29" s="35">
        <v>1</v>
      </c>
      <c r="R29" s="36">
        <v>1</v>
      </c>
      <c r="S29" s="40">
        <v>0</v>
      </c>
      <c r="T29" s="13">
        <v>0</v>
      </c>
      <c r="U29" s="14">
        <v>0</v>
      </c>
      <c r="V29" s="15">
        <v>0</v>
      </c>
      <c r="W29" s="41">
        <v>0</v>
      </c>
      <c r="X29" s="9">
        <f t="shared" si="20"/>
        <v>0</v>
      </c>
      <c r="Y29" s="10">
        <f t="shared" si="25"/>
        <v>0</v>
      </c>
      <c r="Z29" s="10">
        <f t="shared" si="21"/>
        <v>0</v>
      </c>
      <c r="AA29" s="9">
        <f t="shared" si="22"/>
        <v>0</v>
      </c>
      <c r="AB29" s="17">
        <f t="shared" si="23"/>
        <v>0</v>
      </c>
      <c r="AC29" s="42">
        <f t="shared" ref="AC29" si="27">(X29+Y29+Z29+AA29+AB29)*12</f>
        <v>0</v>
      </c>
      <c r="AE29" s="63">
        <f t="shared" si="3"/>
        <v>0</v>
      </c>
      <c r="AF29" s="64">
        <f t="shared" si="8"/>
        <v>0</v>
      </c>
    </row>
    <row r="30" spans="1:32" ht="89.25" customHeight="1" x14ac:dyDescent="0.3">
      <c r="A30" s="51">
        <v>15</v>
      </c>
      <c r="B30" s="26" t="s">
        <v>72</v>
      </c>
      <c r="C30" s="26" t="s">
        <v>92</v>
      </c>
      <c r="D30" s="21" t="s">
        <v>41</v>
      </c>
      <c r="E30" s="22" t="s">
        <v>31</v>
      </c>
      <c r="F30" s="22" t="s">
        <v>31</v>
      </c>
      <c r="G30" s="22" t="s">
        <v>31</v>
      </c>
      <c r="H30" s="25" t="s">
        <v>24</v>
      </c>
      <c r="I30" s="32">
        <v>1</v>
      </c>
      <c r="J30" s="35">
        <v>1</v>
      </c>
      <c r="K30" s="35">
        <v>10</v>
      </c>
      <c r="L30" s="35">
        <v>1</v>
      </c>
      <c r="M30" s="36">
        <v>1</v>
      </c>
      <c r="N30" s="32">
        <v>2</v>
      </c>
      <c r="O30" s="35">
        <v>1</v>
      </c>
      <c r="P30" s="35">
        <v>1</v>
      </c>
      <c r="Q30" s="35">
        <v>1</v>
      </c>
      <c r="R30" s="36">
        <v>4</v>
      </c>
      <c r="S30" s="40">
        <v>0</v>
      </c>
      <c r="T30" s="13">
        <v>0</v>
      </c>
      <c r="U30" s="14">
        <v>0</v>
      </c>
      <c r="V30" s="15">
        <v>0</v>
      </c>
      <c r="W30" s="41">
        <v>0</v>
      </c>
      <c r="X30" s="16">
        <f t="shared" si="20"/>
        <v>0</v>
      </c>
      <c r="Y30" s="16">
        <f t="shared" si="25"/>
        <v>0</v>
      </c>
      <c r="Z30" s="10">
        <f t="shared" si="21"/>
        <v>0</v>
      </c>
      <c r="AA30" s="9">
        <f t="shared" si="22"/>
        <v>0</v>
      </c>
      <c r="AB30" s="17">
        <f t="shared" si="23"/>
        <v>0</v>
      </c>
      <c r="AC30" s="42">
        <f t="shared" ref="AC30" si="28">(X30+Y30+Z30+AA30+AB30)*12</f>
        <v>0</v>
      </c>
      <c r="AE30" s="63">
        <f>ROUND(AC30*10%,2)</f>
        <v>0</v>
      </c>
      <c r="AF30" s="64">
        <f>SUM(AC30,AE30)</f>
        <v>0</v>
      </c>
    </row>
    <row r="31" spans="1:32" ht="89.25" customHeight="1" x14ac:dyDescent="0.3">
      <c r="A31" s="86">
        <v>16</v>
      </c>
      <c r="B31" s="26" t="s">
        <v>68</v>
      </c>
      <c r="C31" s="26" t="s">
        <v>94</v>
      </c>
      <c r="D31" s="22" t="s">
        <v>78</v>
      </c>
      <c r="E31" s="22" t="s">
        <v>74</v>
      </c>
      <c r="F31" s="22" t="s">
        <v>78</v>
      </c>
      <c r="G31" s="22" t="s">
        <v>78</v>
      </c>
      <c r="H31" s="23" t="s">
        <v>24</v>
      </c>
      <c r="I31" s="32">
        <v>2</v>
      </c>
      <c r="J31" s="35">
        <v>1</v>
      </c>
      <c r="K31" s="35">
        <v>1</v>
      </c>
      <c r="L31" s="35">
        <v>1</v>
      </c>
      <c r="M31" s="36">
        <v>3</v>
      </c>
      <c r="N31" s="32">
        <v>4</v>
      </c>
      <c r="O31" s="35">
        <v>1</v>
      </c>
      <c r="P31" s="35">
        <v>2</v>
      </c>
      <c r="Q31" s="35">
        <v>2</v>
      </c>
      <c r="R31" s="36">
        <v>4</v>
      </c>
      <c r="S31" s="40">
        <v>0</v>
      </c>
      <c r="T31" s="13">
        <v>0</v>
      </c>
      <c r="U31" s="14">
        <v>0</v>
      </c>
      <c r="V31" s="15">
        <v>0</v>
      </c>
      <c r="W31" s="41">
        <v>0</v>
      </c>
      <c r="X31" s="9">
        <f t="shared" si="20"/>
        <v>0</v>
      </c>
      <c r="Y31" s="10">
        <f t="shared" si="25"/>
        <v>0</v>
      </c>
      <c r="Z31" s="10">
        <f t="shared" si="21"/>
        <v>0</v>
      </c>
      <c r="AA31" s="9">
        <f t="shared" si="22"/>
        <v>0</v>
      </c>
      <c r="AB31" s="17">
        <f t="shared" si="23"/>
        <v>0</v>
      </c>
      <c r="AC31" s="65">
        <f t="shared" ref="AC31:AC32" si="29">(X31+Y31+Z31+AA31+AB31)*12</f>
        <v>0</v>
      </c>
      <c r="AD31" s="57" t="s">
        <v>104</v>
      </c>
      <c r="AE31" s="63">
        <f t="shared" si="3"/>
        <v>0</v>
      </c>
      <c r="AF31" s="108">
        <f>SUM(AC31:AC34,AE31:AE34)</f>
        <v>0</v>
      </c>
    </row>
    <row r="32" spans="1:32" ht="68.25" customHeight="1" x14ac:dyDescent="0.3">
      <c r="A32" s="87"/>
      <c r="B32" s="43" t="s">
        <v>69</v>
      </c>
      <c r="C32" s="43" t="s">
        <v>93</v>
      </c>
      <c r="D32" s="22" t="s">
        <v>78</v>
      </c>
      <c r="E32" s="22" t="s">
        <v>99</v>
      </c>
      <c r="F32" s="22" t="s">
        <v>101</v>
      </c>
      <c r="G32" s="22" t="s">
        <v>78</v>
      </c>
      <c r="H32" s="23" t="s">
        <v>31</v>
      </c>
      <c r="I32" s="111">
        <v>2</v>
      </c>
      <c r="J32" s="35">
        <v>1</v>
      </c>
      <c r="K32" s="35">
        <v>1</v>
      </c>
      <c r="L32" s="35">
        <v>1</v>
      </c>
      <c r="M32" s="36">
        <v>4</v>
      </c>
      <c r="N32" s="32">
        <v>4</v>
      </c>
      <c r="O32" s="35">
        <v>1</v>
      </c>
      <c r="P32" s="35">
        <v>2</v>
      </c>
      <c r="Q32" s="35">
        <v>2</v>
      </c>
      <c r="R32" s="36">
        <v>4</v>
      </c>
      <c r="S32" s="40">
        <v>0</v>
      </c>
      <c r="T32" s="13">
        <v>0</v>
      </c>
      <c r="U32" s="14">
        <v>0</v>
      </c>
      <c r="V32" s="15">
        <v>0</v>
      </c>
      <c r="W32" s="41">
        <v>0</v>
      </c>
      <c r="X32" s="16">
        <f t="shared" si="20"/>
        <v>0</v>
      </c>
      <c r="Y32" s="16">
        <f t="shared" si="14"/>
        <v>0</v>
      </c>
      <c r="Z32" s="10">
        <f t="shared" si="21"/>
        <v>0</v>
      </c>
      <c r="AA32" s="9">
        <f t="shared" si="22"/>
        <v>0</v>
      </c>
      <c r="AB32" s="17">
        <f t="shared" si="23"/>
        <v>0</v>
      </c>
      <c r="AC32" s="65">
        <f t="shared" si="29"/>
        <v>0</v>
      </c>
      <c r="AD32" s="66">
        <f>AC31+AC32+AC33+AC34</f>
        <v>0</v>
      </c>
      <c r="AE32" s="63">
        <f t="shared" si="3"/>
        <v>0</v>
      </c>
      <c r="AF32" s="109"/>
    </row>
    <row r="33" spans="1:32" ht="56.25" customHeight="1" x14ac:dyDescent="0.35">
      <c r="A33" s="87"/>
      <c r="B33" s="82" t="s">
        <v>81</v>
      </c>
      <c r="C33" s="84" t="s">
        <v>80</v>
      </c>
      <c r="D33" s="21" t="s">
        <v>34</v>
      </c>
      <c r="E33" s="22" t="s">
        <v>82</v>
      </c>
      <c r="F33" s="22" t="s">
        <v>31</v>
      </c>
      <c r="G33" s="22" t="s">
        <v>31</v>
      </c>
      <c r="H33" s="23" t="s">
        <v>24</v>
      </c>
      <c r="I33" s="32">
        <v>5</v>
      </c>
      <c r="J33" s="35">
        <v>4</v>
      </c>
      <c r="K33" s="35">
        <v>1</v>
      </c>
      <c r="L33" s="35">
        <v>1</v>
      </c>
      <c r="M33" s="36">
        <v>1</v>
      </c>
      <c r="N33" s="32">
        <v>4</v>
      </c>
      <c r="O33" s="35">
        <v>1</v>
      </c>
      <c r="P33" s="35">
        <v>2</v>
      </c>
      <c r="Q33" s="35">
        <v>2</v>
      </c>
      <c r="R33" s="36">
        <v>4</v>
      </c>
      <c r="S33" s="40">
        <v>0</v>
      </c>
      <c r="T33" s="13">
        <v>0</v>
      </c>
      <c r="U33" s="14">
        <v>0</v>
      </c>
      <c r="V33" s="15">
        <v>0</v>
      </c>
      <c r="W33" s="41">
        <v>0</v>
      </c>
      <c r="X33" s="16">
        <f t="shared" si="20"/>
        <v>0</v>
      </c>
      <c r="Y33" s="16">
        <f>ROUND(J33*O33*T33,2)</f>
        <v>0</v>
      </c>
      <c r="Z33" s="10">
        <f t="shared" si="21"/>
        <v>0</v>
      </c>
      <c r="AA33" s="9">
        <f t="shared" si="22"/>
        <v>0</v>
      </c>
      <c r="AB33" s="17">
        <f t="shared" si="23"/>
        <v>0</v>
      </c>
      <c r="AC33" s="65">
        <f t="shared" ref="AC33" si="30">(X33+Y33+Z33+AA33+AB33)*12</f>
        <v>0</v>
      </c>
      <c r="AD33" s="56"/>
      <c r="AE33" s="63">
        <f t="shared" si="3"/>
        <v>0</v>
      </c>
      <c r="AF33" s="109"/>
    </row>
    <row r="34" spans="1:32" ht="60.75" customHeight="1" x14ac:dyDescent="0.3">
      <c r="A34" s="88"/>
      <c r="B34" s="83"/>
      <c r="C34" s="85"/>
      <c r="D34" s="21"/>
      <c r="E34" s="22"/>
      <c r="F34" s="22" t="s">
        <v>79</v>
      </c>
      <c r="G34" s="22" t="s">
        <v>79</v>
      </c>
      <c r="H34" s="23"/>
      <c r="I34" s="32"/>
      <c r="J34" s="35"/>
      <c r="K34" s="35">
        <v>1</v>
      </c>
      <c r="L34" s="35">
        <v>1</v>
      </c>
      <c r="M34" s="36"/>
      <c r="N34" s="32"/>
      <c r="O34" s="35"/>
      <c r="P34" s="35">
        <v>2</v>
      </c>
      <c r="Q34" s="35">
        <v>2</v>
      </c>
      <c r="R34" s="36"/>
      <c r="S34" s="40">
        <v>0</v>
      </c>
      <c r="T34" s="13">
        <v>0</v>
      </c>
      <c r="U34" s="14">
        <v>0</v>
      </c>
      <c r="V34" s="15">
        <v>0</v>
      </c>
      <c r="W34" s="41">
        <v>0</v>
      </c>
      <c r="X34" s="9">
        <f t="shared" si="20"/>
        <v>0</v>
      </c>
      <c r="Y34" s="10">
        <f>ROUND(J34*O34*T34,2)</f>
        <v>0</v>
      </c>
      <c r="Z34" s="10">
        <f t="shared" si="21"/>
        <v>0</v>
      </c>
      <c r="AA34" s="9">
        <f t="shared" si="22"/>
        <v>0</v>
      </c>
      <c r="AB34" s="17">
        <f t="shared" si="23"/>
        <v>0</v>
      </c>
      <c r="AC34" s="65">
        <f t="shared" ref="AC34" si="31">(X34+Y34+Z34+AA34+AB34)*12</f>
        <v>0</v>
      </c>
      <c r="AE34" s="63">
        <f t="shared" si="3"/>
        <v>0</v>
      </c>
      <c r="AF34" s="110"/>
    </row>
    <row r="35" spans="1:32" ht="89.25" customHeight="1" x14ac:dyDescent="0.3">
      <c r="A35" s="54">
        <v>17</v>
      </c>
      <c r="B35" s="26" t="s">
        <v>70</v>
      </c>
      <c r="C35" s="26" t="s">
        <v>95</v>
      </c>
      <c r="D35" s="21" t="s">
        <v>34</v>
      </c>
      <c r="E35" s="22" t="s">
        <v>57</v>
      </c>
      <c r="F35" s="22" t="s">
        <v>35</v>
      </c>
      <c r="G35" s="22" t="s">
        <v>35</v>
      </c>
      <c r="H35" s="23" t="s">
        <v>24</v>
      </c>
      <c r="I35" s="32">
        <v>1</v>
      </c>
      <c r="J35" s="35">
        <v>1</v>
      </c>
      <c r="K35" s="35">
        <v>1</v>
      </c>
      <c r="L35" s="35">
        <v>1</v>
      </c>
      <c r="M35" s="36">
        <v>15</v>
      </c>
      <c r="N35" s="32">
        <v>2</v>
      </c>
      <c r="O35" s="35">
        <v>1</v>
      </c>
      <c r="P35" s="35">
        <v>1</v>
      </c>
      <c r="Q35" s="35">
        <v>1</v>
      </c>
      <c r="R35" s="36">
        <v>1</v>
      </c>
      <c r="S35" s="40">
        <v>0</v>
      </c>
      <c r="T35" s="13">
        <v>0</v>
      </c>
      <c r="U35" s="14">
        <v>0</v>
      </c>
      <c r="V35" s="15">
        <v>0</v>
      </c>
      <c r="W35" s="41">
        <v>0</v>
      </c>
      <c r="X35" s="16">
        <f t="shared" si="20"/>
        <v>0</v>
      </c>
      <c r="Y35" s="16">
        <f>ROUND(J35*O35*T35,2)</f>
        <v>0</v>
      </c>
      <c r="Z35" s="10">
        <f t="shared" si="21"/>
        <v>0</v>
      </c>
      <c r="AA35" s="9">
        <f t="shared" si="22"/>
        <v>0</v>
      </c>
      <c r="AB35" s="17">
        <f t="shared" si="23"/>
        <v>0</v>
      </c>
      <c r="AC35" s="42">
        <f t="shared" ref="AC35" si="32">(X35+Y35+Z35+AA35+AB35)*12</f>
        <v>0</v>
      </c>
      <c r="AE35" s="63">
        <f t="shared" si="3"/>
        <v>0</v>
      </c>
      <c r="AF35" s="64">
        <f t="shared" si="8"/>
        <v>0</v>
      </c>
    </row>
    <row r="36" spans="1:32" ht="89.25" customHeight="1" x14ac:dyDescent="0.3">
      <c r="A36" s="51">
        <v>18</v>
      </c>
      <c r="B36" s="26" t="s">
        <v>32</v>
      </c>
      <c r="C36" s="23" t="s">
        <v>33</v>
      </c>
      <c r="D36" s="21" t="s">
        <v>34</v>
      </c>
      <c r="E36" s="22" t="s">
        <v>35</v>
      </c>
      <c r="F36" s="22" t="s">
        <v>34</v>
      </c>
      <c r="G36" s="22" t="s">
        <v>35</v>
      </c>
      <c r="H36" s="23" t="s">
        <v>24</v>
      </c>
      <c r="I36" s="32">
        <v>1</v>
      </c>
      <c r="J36" s="35">
        <v>1</v>
      </c>
      <c r="K36" s="35">
        <v>1</v>
      </c>
      <c r="L36" s="35">
        <v>1</v>
      </c>
      <c r="M36" s="36">
        <v>4</v>
      </c>
      <c r="N36" s="32">
        <v>4</v>
      </c>
      <c r="O36" s="35">
        <v>2</v>
      </c>
      <c r="P36" s="35">
        <v>4</v>
      </c>
      <c r="Q36" s="35">
        <v>2</v>
      </c>
      <c r="R36" s="36">
        <v>1</v>
      </c>
      <c r="S36" s="40">
        <v>0</v>
      </c>
      <c r="T36" s="13">
        <v>0</v>
      </c>
      <c r="U36" s="14">
        <v>0</v>
      </c>
      <c r="V36" s="15">
        <v>0</v>
      </c>
      <c r="W36" s="41">
        <v>0</v>
      </c>
      <c r="X36" s="9">
        <f t="shared" si="20"/>
        <v>0</v>
      </c>
      <c r="Y36" s="10">
        <f>ROUND(J36*O36*T36,2)</f>
        <v>0</v>
      </c>
      <c r="Z36" s="10">
        <f t="shared" si="21"/>
        <v>0</v>
      </c>
      <c r="AA36" s="9">
        <f t="shared" si="22"/>
        <v>0</v>
      </c>
      <c r="AB36" s="17">
        <f t="shared" si="23"/>
        <v>0</v>
      </c>
      <c r="AC36" s="42">
        <f t="shared" ref="AC36:AC37" si="33">(X36+Y36+Z36+AA36+AB36)*12</f>
        <v>0</v>
      </c>
      <c r="AE36" s="63">
        <f t="shared" si="3"/>
        <v>0</v>
      </c>
      <c r="AF36" s="64">
        <f t="shared" si="8"/>
        <v>0</v>
      </c>
    </row>
    <row r="37" spans="1:32" ht="89.25" customHeight="1" x14ac:dyDescent="0.3">
      <c r="A37" s="51">
        <v>19</v>
      </c>
      <c r="B37" s="26" t="s">
        <v>36</v>
      </c>
      <c r="C37" s="23" t="s">
        <v>37</v>
      </c>
      <c r="D37" s="24" t="s">
        <v>38</v>
      </c>
      <c r="E37" s="22" t="s">
        <v>31</v>
      </c>
      <c r="F37" s="22" t="s">
        <v>31</v>
      </c>
      <c r="G37" s="22" t="s">
        <v>31</v>
      </c>
      <c r="H37" s="23" t="s">
        <v>24</v>
      </c>
      <c r="I37" s="32">
        <v>1</v>
      </c>
      <c r="J37" s="35">
        <v>1</v>
      </c>
      <c r="K37" s="35">
        <v>5</v>
      </c>
      <c r="L37" s="35">
        <v>3</v>
      </c>
      <c r="M37" s="34">
        <v>1</v>
      </c>
      <c r="N37" s="32">
        <v>2</v>
      </c>
      <c r="O37" s="35">
        <v>1</v>
      </c>
      <c r="P37" s="35">
        <v>2</v>
      </c>
      <c r="Q37" s="35">
        <v>2</v>
      </c>
      <c r="R37" s="34">
        <v>1</v>
      </c>
      <c r="S37" s="40">
        <v>0</v>
      </c>
      <c r="T37" s="13">
        <v>0</v>
      </c>
      <c r="U37" s="14">
        <v>0</v>
      </c>
      <c r="V37" s="15">
        <v>0</v>
      </c>
      <c r="W37" s="41">
        <v>0</v>
      </c>
      <c r="X37" s="16">
        <f t="shared" si="20"/>
        <v>0</v>
      </c>
      <c r="Y37" s="16">
        <f>ROUND(J37*O37*T37,2)</f>
        <v>0</v>
      </c>
      <c r="Z37" s="10">
        <f t="shared" si="21"/>
        <v>0</v>
      </c>
      <c r="AA37" s="9">
        <f t="shared" si="22"/>
        <v>0</v>
      </c>
      <c r="AB37" s="17">
        <f t="shared" si="23"/>
        <v>0</v>
      </c>
      <c r="AC37" s="42">
        <f t="shared" si="33"/>
        <v>0</v>
      </c>
      <c r="AE37" s="63">
        <f t="shared" si="3"/>
        <v>0</v>
      </c>
      <c r="AF37" s="64">
        <f>SUM(AC37,AE37)</f>
        <v>0</v>
      </c>
    </row>
  </sheetData>
  <mergeCells count="35">
    <mergeCell ref="AE4:AE5"/>
    <mergeCell ref="AF4:AF5"/>
    <mergeCell ref="AF10:AF12"/>
    <mergeCell ref="AF21:AF27"/>
    <mergeCell ref="AF31:AF34"/>
    <mergeCell ref="X6:AB6"/>
    <mergeCell ref="A7:AC7"/>
    <mergeCell ref="B25:B26"/>
    <mergeCell ref="C25:C26"/>
    <mergeCell ref="B11:B12"/>
    <mergeCell ref="E11:E12"/>
    <mergeCell ref="G11:G12"/>
    <mergeCell ref="H11:H12"/>
    <mergeCell ref="C11:C12"/>
    <mergeCell ref="D6:H6"/>
    <mergeCell ref="I6:M6"/>
    <mergeCell ref="N6:R6"/>
    <mergeCell ref="S6:W6"/>
    <mergeCell ref="B33:B34"/>
    <mergeCell ref="C33:C34"/>
    <mergeCell ref="A21:A27"/>
    <mergeCell ref="A10:A12"/>
    <mergeCell ref="F11:F12"/>
    <mergeCell ref="A31:A34"/>
    <mergeCell ref="A1:AC1"/>
    <mergeCell ref="A2:AC3"/>
    <mergeCell ref="A4:A5"/>
    <mergeCell ref="B4:B5"/>
    <mergeCell ref="C4:C5"/>
    <mergeCell ref="D4:H4"/>
    <mergeCell ref="I4:M4"/>
    <mergeCell ref="N4:R4"/>
    <mergeCell ref="S4:W4"/>
    <mergeCell ref="X4:AB4"/>
    <mergeCell ref="AC4:AC5"/>
  </mergeCells>
  <phoneticPr fontId="9" type="noConversion"/>
  <pageMargins left="0.7" right="0.7" top="0.75" bottom="0.75" header="0.51180555555555496" footer="0.51180555555555496"/>
  <pageSetup paperSize="8" scale="41" firstPageNumber="0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 kosztów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Strykowski Mariusz</dc:creator>
  <dc:description/>
  <cp:lastModifiedBy>Wolniewicz Patrycja</cp:lastModifiedBy>
  <cp:revision>2</cp:revision>
  <cp:lastPrinted>2023-12-27T08:11:23Z</cp:lastPrinted>
  <dcterms:created xsi:type="dcterms:W3CDTF">2006-09-16T00:00:00Z</dcterms:created>
  <dcterms:modified xsi:type="dcterms:W3CDTF">2024-11-08T09:05:39Z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MFCATEGORY">
    <vt:lpwstr>InformacjePrzeznaczoneWylacznieDoUzytkuWewnetrznego</vt:lpwstr>
  </property>
  <property fmtid="{D5CDD505-2E9C-101B-9397-08002B2CF9AE}" pid="9" name="MFClassifiedBy">
    <vt:lpwstr>UxC4dwLulzfINJ8nQH+xvX5LNGipWa4BRSZhPgxsCvkK3KAsfC5W1c7qJK0E//6/0eLOtY8Aan6qdfGzEM6d5g==</vt:lpwstr>
  </property>
  <property fmtid="{D5CDD505-2E9C-101B-9397-08002B2CF9AE}" pid="10" name="MFClassificationDate">
    <vt:lpwstr>2022-09-23T13:50:10.5491831+02:00</vt:lpwstr>
  </property>
  <property fmtid="{D5CDD505-2E9C-101B-9397-08002B2CF9AE}" pid="11" name="MFClassifiedBySID">
    <vt:lpwstr>UxC4dwLulzfINJ8nQH+xvX5LNGipWa4BRSZhPgxsCvm42mrIC/DSDv0ggS+FjUN/2v1BBotkLlY5aAiEhoi6uVol4Vw5TlRRVzl0G6/fEQA5ni0cetLF4kGC8lk7cOFw</vt:lpwstr>
  </property>
  <property fmtid="{D5CDD505-2E9C-101B-9397-08002B2CF9AE}" pid="12" name="MFGRNItemId">
    <vt:lpwstr>GRN-8191162f-58f4-4273-9459-1489554bdf66</vt:lpwstr>
  </property>
  <property fmtid="{D5CDD505-2E9C-101B-9397-08002B2CF9AE}" pid="13" name="MFHash">
    <vt:lpwstr>JcOXGae5CNefSW9GRzvHhwqKRBRf3FmVzjQnaE4mYNo=</vt:lpwstr>
  </property>
  <property fmtid="{D5CDD505-2E9C-101B-9397-08002B2CF9AE}" pid="14" name="MFVisualMarkingsSettings">
    <vt:lpwstr>HeaderAlignment=1;FooterAlignment=1</vt:lpwstr>
  </property>
  <property fmtid="{D5CDD505-2E9C-101B-9397-08002B2CF9AE}" pid="15" name="DLPManualFileClassification">
    <vt:lpwstr>{5fdfc941-3fcf-4a5b-87be-4848800d39d0}</vt:lpwstr>
  </property>
  <property fmtid="{D5CDD505-2E9C-101B-9397-08002B2CF9AE}" pid="16" name="MFRefresh">
    <vt:lpwstr>False</vt:lpwstr>
  </property>
</Properties>
</file>