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ROSIR\Przetargi - zamówienia publiczne powyżej 130 000 zł netto\2024\45. gaz\"/>
    </mc:Choice>
  </mc:AlternateContent>
  <xr:revisionPtr revIDLastSave="0" documentId="8_{9495CACD-4DC9-4913-99B4-CC4E4FE797BB}" xr6:coauthVersionLast="47" xr6:coauthVersionMax="47" xr10:uidLastSave="{00000000-0000-0000-0000-000000000000}"/>
  <bookViews>
    <workbookView xWindow="-120" yWindow="-120" windowWidth="29040" windowHeight="15990" tabRatio="500" xr2:uid="{00000000-000D-0000-FFFF-FFFF00000000}"/>
  </bookViews>
  <sheets>
    <sheet name="Arkusz1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6" i="1" l="1"/>
  <c r="K5" i="1"/>
  <c r="O5" i="1"/>
  <c r="O6" i="1"/>
  <c r="M6" i="1"/>
  <c r="I6" i="1"/>
  <c r="M5" i="1"/>
  <c r="I5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N6" i="1" l="1"/>
  <c r="N5" i="1"/>
  <c r="O7" i="1" l="1"/>
  <c r="P7" i="1"/>
</calcChain>
</file>

<file path=xl/sharedStrings.xml><?xml version="1.0" encoding="utf-8"?>
<sst xmlns="http://schemas.openxmlformats.org/spreadsheetml/2006/main" count="27" uniqueCount="26">
  <si>
    <t>Grupa taryfowa</t>
  </si>
  <si>
    <t>Nazwa punktu</t>
  </si>
  <si>
    <r>
      <rPr>
        <b/>
        <sz val="9"/>
        <rFont val="Calibri"/>
        <family val="2"/>
        <charset val="1"/>
      </rPr>
      <t xml:space="preserve">Moc umowna
</t>
    </r>
    <r>
      <rPr>
        <sz val="9"/>
        <rFont val="Calibri"/>
        <family val="2"/>
        <charset val="238"/>
      </rPr>
      <t>(kWh/h)</t>
    </r>
  </si>
  <si>
    <r>
      <rPr>
        <b/>
        <sz val="9"/>
        <rFont val="Calibri"/>
        <family val="2"/>
        <charset val="238"/>
      </rPr>
      <t>Szacunkowe zapotrzebowanie na paliwo gazowe zwolnione 
z akcyzy</t>
    </r>
    <r>
      <rPr>
        <sz val="9"/>
        <rFont val="Calibri"/>
        <family val="2"/>
        <charset val="238"/>
      </rPr>
      <t xml:space="preserve"> 
(kWh)</t>
    </r>
  </si>
  <si>
    <t>Liczba miesięcy</t>
  </si>
  <si>
    <t>Liczba dni</t>
  </si>
  <si>
    <t>Cena za gaz (zł netto)</t>
  </si>
  <si>
    <t>Cena za usługi dystrybucyjne (zł netto)*</t>
  </si>
  <si>
    <t>CENA OFERTY 
(zł netto)</t>
  </si>
  <si>
    <t>CENA OFERTY 
(zł brutto)</t>
  </si>
  <si>
    <r>
      <rPr>
        <b/>
        <sz val="9"/>
        <rFont val="Calibri"/>
        <family val="2"/>
        <charset val="238"/>
      </rPr>
      <t xml:space="preserve">Cena jednostkowa za gaz bez akcyzy
</t>
    </r>
    <r>
      <rPr>
        <sz val="9"/>
        <rFont val="Calibri"/>
        <family val="2"/>
        <charset val="238"/>
      </rPr>
      <t xml:space="preserve">(zł/kWh)
</t>
    </r>
    <r>
      <rPr>
        <i/>
        <sz val="9"/>
        <rFont val="Calibri"/>
        <family val="2"/>
        <charset val="238"/>
      </rPr>
      <t>(zaokrąglenie 
Do 5 miejsc 
po przecinku)</t>
    </r>
  </si>
  <si>
    <r>
      <rPr>
        <b/>
        <sz val="9"/>
        <rFont val="Calibri"/>
        <family val="2"/>
        <charset val="238"/>
      </rPr>
      <t xml:space="preserve">Abonament
</t>
    </r>
    <r>
      <rPr>
        <sz val="9"/>
        <rFont val="Calibri"/>
        <family val="2"/>
        <charset val="238"/>
      </rPr>
      <t xml:space="preserve">(zł/m-c)
</t>
    </r>
    <r>
      <rPr>
        <i/>
        <sz val="9"/>
        <rFont val="Calibri"/>
        <family val="2"/>
        <charset val="238"/>
      </rPr>
      <t>(zaokrąglenie do 2 miejsc po przecinku)</t>
    </r>
  </si>
  <si>
    <r>
      <rPr>
        <b/>
        <sz val="9"/>
        <rFont val="Calibri"/>
        <family val="2"/>
        <charset val="238"/>
      </rPr>
      <t>Łącznie</t>
    </r>
    <r>
      <rPr>
        <sz val="9"/>
        <rFont val="Calibri"/>
        <family val="2"/>
        <charset val="238"/>
      </rPr>
      <t xml:space="preserve"> (zł)
</t>
    </r>
    <r>
      <rPr>
        <i/>
        <sz val="9"/>
        <rFont val="Calibri"/>
        <family val="2"/>
        <charset val="238"/>
      </rPr>
      <t>(zaokrąglenie do 2 miejsc po przecinku)</t>
    </r>
  </si>
  <si>
    <r>
      <rPr>
        <b/>
        <sz val="9"/>
        <rFont val="Calibri"/>
        <family val="2"/>
        <charset val="238"/>
      </rPr>
      <t xml:space="preserve">Stawka opłaty stałej 
</t>
    </r>
  </si>
  <si>
    <r>
      <rPr>
        <b/>
        <sz val="9"/>
        <rFont val="Calibri"/>
        <family val="2"/>
        <charset val="238"/>
      </rPr>
      <t>Łącznie opłata stała</t>
    </r>
    <r>
      <rPr>
        <sz val="9"/>
        <rFont val="Calibri"/>
        <family val="2"/>
        <charset val="238"/>
      </rPr>
      <t xml:space="preserve"> (zł)
</t>
    </r>
    <r>
      <rPr>
        <i/>
        <sz val="9"/>
        <rFont val="Calibri"/>
        <family val="2"/>
        <charset val="238"/>
      </rPr>
      <t>(zaokrąglenie do 2 
miejsc po przecinku)</t>
    </r>
  </si>
  <si>
    <r>
      <rPr>
        <b/>
        <sz val="9"/>
        <rFont val="Calibri"/>
        <family val="2"/>
        <charset val="1"/>
      </rPr>
      <t xml:space="preserve">Stawka opłaty zmiennej 
</t>
    </r>
    <r>
      <rPr>
        <sz val="9"/>
        <rFont val="Calibri"/>
        <family val="2"/>
        <charset val="238"/>
      </rPr>
      <t>(zł/kWh)</t>
    </r>
  </si>
  <si>
    <r>
      <rPr>
        <b/>
        <sz val="9"/>
        <rFont val="Calibri"/>
        <family val="2"/>
        <charset val="238"/>
      </rPr>
      <t>Łącznie opłata zmienna</t>
    </r>
    <r>
      <rPr>
        <sz val="9"/>
        <rFont val="Calibri"/>
        <family val="2"/>
        <charset val="238"/>
      </rPr>
      <t xml:space="preserve"> (zł)
</t>
    </r>
    <r>
      <rPr>
        <i/>
        <sz val="9"/>
        <rFont val="Calibri"/>
        <family val="2"/>
        <charset val="238"/>
      </rPr>
      <t>(zaokrąglenie do 2 miejsc po przecinku)</t>
    </r>
  </si>
  <si>
    <r>
      <rPr>
        <b/>
        <sz val="9"/>
        <rFont val="Calibri"/>
        <family val="2"/>
        <charset val="238"/>
      </rPr>
      <t>Łącznie usługi dystrybucyjne</t>
    </r>
    <r>
      <rPr>
        <sz val="9"/>
        <rFont val="Calibri"/>
        <family val="2"/>
        <charset val="238"/>
      </rPr>
      <t xml:space="preserve"> (zł)
(suma kol. 10 
+ kol. 12)</t>
    </r>
  </si>
  <si>
    <t>(suma kol. 8 
+ kol. 13)</t>
  </si>
  <si>
    <r>
      <rPr>
        <sz val="9"/>
        <rFont val="Calibri"/>
        <family val="2"/>
        <charset val="1"/>
      </rPr>
      <t xml:space="preserve">(kol. 14) + podatek VAT
</t>
    </r>
    <r>
      <rPr>
        <i/>
        <sz val="9"/>
        <rFont val="Calibri"/>
        <family val="2"/>
        <charset val="238"/>
      </rPr>
      <t>(zaokrąglenie do 2 miejsc po przecinku)</t>
    </r>
  </si>
  <si>
    <t>BW-5</t>
  </si>
  <si>
    <t>Hala tenisowa ROSiR</t>
  </si>
  <si>
    <t>Kryta pływalnia Muszelka</t>
  </si>
  <si>
    <t>*Ceny  i stawki opłat ulegną zmianie w przypadku zmiany Taryfy PSG Sp. z o.o., zatwierdzanej przez Prezesa URE. Zmiana nastąpi od dnia jej wejścia w życie, bez konieczności sporządzania aneksu do umowy.</t>
  </si>
  <si>
    <t>Całkowity koszt dostawy gazu</t>
  </si>
  <si>
    <t>Załącznik nr 1 - Formularz cenowy (kalkulacja)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</si>
</sst>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9" x14ac:knownFonts="1">
    <font>
      <sz val="10"/>
      <name val="Arial"/>
      <family val="2"/>
      <charset val="238"/>
    </font>
    <font>
      <sz val="9"/>
      <name val="Calibri"/>
      <family val="2"/>
      <charset val="1"/>
    </font>
    <font>
      <b/>
      <sz val="9"/>
      <name val="Calibri"/>
      <family val="2"/>
      <charset val="1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i/>
      <sz val="9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FFFFCC"/>
        <bgColor rgb="FFFFFF99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1"/>
  <sheetViews>
    <sheetView showGridLines="0" tabSelected="1" showRuler="0" view="pageLayout" zoomScaleNormal="120" workbookViewId="0">
      <selection activeCell="J8" sqref="J8"/>
    </sheetView>
  </sheetViews>
  <sheetFormatPr defaultColWidth="11.5703125" defaultRowHeight="12.75" x14ac:dyDescent="0.2"/>
  <cols>
    <col min="1" max="1" width="9.7109375" style="1" customWidth="1"/>
    <col min="2" max="5" width="11.5703125" style="1"/>
    <col min="6" max="6" width="10.5703125" style="1" customWidth="1"/>
    <col min="7" max="10" width="11.5703125" style="1"/>
    <col min="11" max="11" width="11.5703125" style="1" customWidth="1"/>
    <col min="12" max="15" width="11.5703125" style="1"/>
    <col min="16" max="16" width="11.5703125" style="1" customWidth="1"/>
    <col min="17" max="1024" width="11.5703125" style="1"/>
  </cols>
  <sheetData>
    <row r="1" spans="1:17" ht="59.25" customHeight="1" x14ac:dyDescent="0.2">
      <c r="M1" s="19" t="s">
        <v>25</v>
      </c>
      <c r="N1" s="19"/>
      <c r="O1" s="19"/>
      <c r="P1" s="19"/>
    </row>
    <row r="2" spans="1:17" ht="24.75" customHeight="1" x14ac:dyDescent="0.2">
      <c r="A2" s="20" t="s">
        <v>0</v>
      </c>
      <c r="B2" s="20" t="s">
        <v>1</v>
      </c>
      <c r="C2" s="20" t="s">
        <v>2</v>
      </c>
      <c r="D2" s="24" t="s">
        <v>3</v>
      </c>
      <c r="E2" s="20" t="s">
        <v>4</v>
      </c>
      <c r="F2" s="20" t="s">
        <v>5</v>
      </c>
      <c r="G2" s="21" t="s">
        <v>6</v>
      </c>
      <c r="H2" s="21"/>
      <c r="I2" s="21"/>
      <c r="J2" s="21" t="s">
        <v>7</v>
      </c>
      <c r="K2" s="21"/>
      <c r="L2" s="21"/>
      <c r="M2" s="21"/>
      <c r="N2" s="21"/>
      <c r="O2" s="4" t="s">
        <v>8</v>
      </c>
      <c r="P2" s="4" t="s">
        <v>9</v>
      </c>
    </row>
    <row r="3" spans="1:17" ht="93.75" customHeight="1" x14ac:dyDescent="0.2">
      <c r="A3" s="20"/>
      <c r="B3" s="20"/>
      <c r="C3" s="20"/>
      <c r="D3" s="24"/>
      <c r="E3" s="20"/>
      <c r="F3" s="20"/>
      <c r="G3" s="3" t="s">
        <v>10</v>
      </c>
      <c r="H3" s="3" t="s">
        <v>11</v>
      </c>
      <c r="I3" s="3" t="s">
        <v>12</v>
      </c>
      <c r="J3" s="3" t="s">
        <v>13</v>
      </c>
      <c r="K3" s="3" t="s">
        <v>14</v>
      </c>
      <c r="L3" s="2" t="s">
        <v>15</v>
      </c>
      <c r="M3" s="3" t="s">
        <v>16</v>
      </c>
      <c r="N3" s="3" t="s">
        <v>17</v>
      </c>
      <c r="O3" s="5" t="s">
        <v>18</v>
      </c>
      <c r="P3" s="5" t="s">
        <v>19</v>
      </c>
      <c r="Q3" s="6"/>
    </row>
    <row r="4" spans="1:17" x14ac:dyDescent="0.2">
      <c r="A4" s="7" t="str">
        <f>"-1-"</f>
        <v>-1-</v>
      </c>
      <c r="B4" s="7" t="str">
        <f>"-2-"</f>
        <v>-2-</v>
      </c>
      <c r="C4" s="7" t="str">
        <f>"-2-"</f>
        <v>-2-</v>
      </c>
      <c r="D4" s="7" t="str">
        <f>"-3-"</f>
        <v>-3-</v>
      </c>
      <c r="E4" s="7" t="str">
        <f>"-4-"</f>
        <v>-4-</v>
      </c>
      <c r="F4" s="7" t="str">
        <f>"-5-"</f>
        <v>-5-</v>
      </c>
      <c r="G4" s="7" t="str">
        <f>"-6-"</f>
        <v>-6-</v>
      </c>
      <c r="H4" s="7" t="str">
        <f>"-7-"</f>
        <v>-7-</v>
      </c>
      <c r="I4" s="7" t="str">
        <f>"-8-"</f>
        <v>-8-</v>
      </c>
      <c r="J4" s="7" t="str">
        <f>"-9-"</f>
        <v>-9-</v>
      </c>
      <c r="K4" s="7" t="str">
        <f>"-10-"</f>
        <v>-10-</v>
      </c>
      <c r="L4" s="7" t="str">
        <f>"-11-"</f>
        <v>-11-</v>
      </c>
      <c r="M4" s="7" t="str">
        <f>"-12-"</f>
        <v>-12-</v>
      </c>
      <c r="N4" s="7" t="str">
        <f>"-13-"</f>
        <v>-13-</v>
      </c>
      <c r="O4" s="7" t="str">
        <f>"-14-"</f>
        <v>-14-</v>
      </c>
      <c r="P4" s="7" t="str">
        <f>"-15-"</f>
        <v>-15-</v>
      </c>
      <c r="Q4" s="8"/>
    </row>
    <row r="5" spans="1:17" ht="36" x14ac:dyDescent="0.2">
      <c r="A5" s="7" t="s">
        <v>20</v>
      </c>
      <c r="B5" s="5" t="s">
        <v>21</v>
      </c>
      <c r="C5" s="9">
        <v>200</v>
      </c>
      <c r="D5" s="10">
        <v>343266</v>
      </c>
      <c r="E5" s="10">
        <v>12</v>
      </c>
      <c r="F5" s="10">
        <v>365</v>
      </c>
      <c r="G5" s="11"/>
      <c r="H5" s="12"/>
      <c r="I5" s="13">
        <f>D5*G5+(E5*H5)</f>
        <v>0</v>
      </c>
      <c r="J5" s="18">
        <v>0</v>
      </c>
      <c r="K5" s="13">
        <f>8784*C5*J5</f>
        <v>0</v>
      </c>
      <c r="L5" s="18">
        <v>0</v>
      </c>
      <c r="M5" s="13">
        <f>L5*D5</f>
        <v>0</v>
      </c>
      <c r="N5" s="13">
        <f>K5+M5</f>
        <v>0</v>
      </c>
      <c r="O5" s="13" t="str">
        <f t="shared" ref="O5:O6" si="0">IF(G5&gt;0,I5+N5,"")</f>
        <v/>
      </c>
      <c r="P5" s="13"/>
      <c r="Q5" s="6"/>
    </row>
    <row r="6" spans="1:17" ht="36" x14ac:dyDescent="0.2">
      <c r="A6" s="7" t="s">
        <v>20</v>
      </c>
      <c r="B6" s="5" t="s">
        <v>22</v>
      </c>
      <c r="C6" s="9">
        <v>187</v>
      </c>
      <c r="D6" s="10">
        <v>446135</v>
      </c>
      <c r="E6" s="10">
        <v>12</v>
      </c>
      <c r="F6" s="10">
        <v>365</v>
      </c>
      <c r="G6" s="11"/>
      <c r="H6" s="12"/>
      <c r="I6" s="13">
        <f>D6*G6+(E6*H6)</f>
        <v>0</v>
      </c>
      <c r="J6" s="18">
        <v>0</v>
      </c>
      <c r="K6" s="13">
        <f>8784*C6*J6</f>
        <v>0</v>
      </c>
      <c r="L6" s="18">
        <v>0</v>
      </c>
      <c r="M6" s="13">
        <f>L6*D6</f>
        <v>0</v>
      </c>
      <c r="N6" s="13">
        <f>K6+M6</f>
        <v>0</v>
      </c>
      <c r="O6" s="13" t="str">
        <f t="shared" si="0"/>
        <v/>
      </c>
      <c r="P6" s="13"/>
    </row>
    <row r="7" spans="1:17" ht="27.75" customHeight="1" x14ac:dyDescent="0.2">
      <c r="A7" s="16"/>
      <c r="B7" s="17"/>
      <c r="M7" s="23" t="s">
        <v>24</v>
      </c>
      <c r="N7" s="23"/>
      <c r="O7" s="15">
        <f>SUM(O5:O6)</f>
        <v>0</v>
      </c>
      <c r="P7" s="15">
        <f>SUM(P5:P6)</f>
        <v>0</v>
      </c>
    </row>
    <row r="8" spans="1:17" x14ac:dyDescent="0.2">
      <c r="A8" s="16"/>
    </row>
    <row r="10" spans="1:17" ht="15.75" x14ac:dyDescent="0.2">
      <c r="A10" s="14"/>
      <c r="B10" s="14"/>
      <c r="C10" s="14"/>
      <c r="D10" s="14"/>
      <c r="E10" s="14"/>
      <c r="F10" s="14"/>
      <c r="G10" s="14"/>
      <c r="H10" s="14"/>
      <c r="I10" s="14"/>
    </row>
    <row r="11" spans="1:17" ht="32.25" customHeight="1" x14ac:dyDescent="0.2">
      <c r="A11" s="22" t="s">
        <v>23</v>
      </c>
      <c r="B11" s="22"/>
      <c r="C11" s="22"/>
      <c r="D11" s="22"/>
      <c r="E11" s="22"/>
      <c r="F11" s="22"/>
      <c r="G11" s="22"/>
      <c r="H11" s="22"/>
      <c r="I11" s="22"/>
    </row>
  </sheetData>
  <mergeCells count="11">
    <mergeCell ref="M1:P1"/>
    <mergeCell ref="F2:F3"/>
    <mergeCell ref="G2:I2"/>
    <mergeCell ref="J2:N2"/>
    <mergeCell ref="A11:I11"/>
    <mergeCell ref="M7:N7"/>
    <mergeCell ref="A2:A3"/>
    <mergeCell ref="B2:B3"/>
    <mergeCell ref="C2:C3"/>
    <mergeCell ref="D2:D3"/>
    <mergeCell ref="E2:E3"/>
  </mergeCells>
  <pageMargins left="0.78749999999999998" right="0.78749999999999998" top="1.05277777777778" bottom="1.05277777777778" header="0.78749999999999998" footer="0.78749999999999998"/>
  <pageSetup paperSize="9" scale="71" orientation="landscape" useFirstPageNumber="1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3</cp:revision>
  <cp:lastPrinted>2023-10-16T14:21:57Z</cp:lastPrinted>
  <dcterms:created xsi:type="dcterms:W3CDTF">2020-10-23T10:46:09Z</dcterms:created>
  <dcterms:modified xsi:type="dcterms:W3CDTF">2024-10-11T05:54:39Z</dcterms:modified>
  <dc:language>pl-PL</dc:language>
</cp:coreProperties>
</file>