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-105" yWindow="-105" windowWidth="23250" windowHeight="12450" activeTab="1"/>
  </bookViews>
  <sheets>
    <sheet name="Zakładka nr 1" sheetId="12" r:id="rId1"/>
    <sheet name="Zakładka nr 2" sheetId="28" r:id="rId2"/>
    <sheet name="Zakładka nr 3" sheetId="4" r:id="rId3"/>
    <sheet name="Zakładka nr 4" sheetId="27" r:id="rId4"/>
  </sheets>
  <definedNames>
    <definedName name="_xlnm._FilterDatabase" localSheetId="0" hidden="1">'Zakładka nr 1'!$A$2:$Q$2</definedName>
    <definedName name="_xlnm._FilterDatabase" localSheetId="2" hidden="1">'Zakładka nr 3'!$A$1:$I$1</definedName>
    <definedName name="_xlnm.Print_Titles" localSheetId="0">'Zakładka nr 1'!$A:$A</definedName>
    <definedName name="_xlnm.Print_Titles" localSheetId="1">'Zakładka nr 2'!$A:$A,'Zakładka nr 2'!$2:$2</definedName>
    <definedName name="_xlnm.Print_Titles" localSheetId="2">'Zakładka nr 3'!$1:$1</definedName>
  </definedNames>
  <calcPr calcId="145621"/>
</workbook>
</file>

<file path=xl/calcChain.xml><?xml version="1.0" encoding="utf-8"?>
<calcChain xmlns="http://schemas.openxmlformats.org/spreadsheetml/2006/main">
  <c r="I167" i="28" l="1"/>
  <c r="I174" i="28"/>
  <c r="I185" i="28"/>
  <c r="I194" i="28"/>
  <c r="G193" i="28"/>
  <c r="G173" i="28"/>
  <c r="G162" i="28"/>
  <c r="G33" i="28"/>
  <c r="G32" i="28"/>
  <c r="G31" i="28"/>
  <c r="G30" i="28"/>
  <c r="G29" i="28"/>
  <c r="G28" i="28"/>
  <c r="C207" i="28" s="1"/>
  <c r="G27" i="28"/>
  <c r="G26" i="28"/>
  <c r="G25" i="28"/>
  <c r="G22" i="28"/>
  <c r="C206" i="28" s="1"/>
  <c r="G21" i="28"/>
  <c r="G11" i="28"/>
  <c r="G10" i="28"/>
  <c r="G9" i="28"/>
  <c r="G8" i="28"/>
  <c r="G7" i="28"/>
  <c r="G6" i="28"/>
  <c r="G5" i="28"/>
  <c r="G4" i="28"/>
  <c r="G3" i="28"/>
  <c r="C205" i="28" s="1"/>
  <c r="C210" i="28" l="1"/>
  <c r="C209" i="28"/>
  <c r="C142" i="4"/>
  <c r="C141" i="4"/>
  <c r="G96" i="28" l="1"/>
  <c r="G95" i="28"/>
  <c r="G94" i="28"/>
  <c r="G91" i="28"/>
  <c r="G90" i="28"/>
  <c r="G89" i="28"/>
  <c r="G87" i="28"/>
  <c r="G85" i="28"/>
  <c r="G84" i="28"/>
  <c r="G133" i="28" s="1"/>
  <c r="G19" i="28" l="1"/>
  <c r="C208" i="28"/>
  <c r="G42" i="27"/>
  <c r="F42" i="27"/>
  <c r="E42" i="27"/>
  <c r="F33" i="27"/>
  <c r="E33" i="27" l="1"/>
  <c r="C143" i="4" l="1"/>
  <c r="C211" i="28"/>
</calcChain>
</file>

<file path=xl/comments1.xml><?xml version="1.0" encoding="utf-8"?>
<comments xmlns="http://schemas.openxmlformats.org/spreadsheetml/2006/main">
  <authors>
    <author>Przemek</author>
    <author>PrzemekB</author>
    <author/>
  </authors>
  <commentList>
    <comment ref="BY3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BZ3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CN3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3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4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BZ4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CO4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5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BZ5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CN5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5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6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BZ6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CN6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6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7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BZ7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CN7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7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8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BZ8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CN8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8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9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BZ9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CN9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9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10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BZ10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CN10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10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11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BZ11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CN11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11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CN15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15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CN16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16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17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BZ17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CN17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17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CO18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H24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I24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AW24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AX24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CN31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N32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N33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AH35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I35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AW35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AX35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CN167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167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173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BZ173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CN173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173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174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BZ174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CN174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174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185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BZ185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CN185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185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186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BZ186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CN186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186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193" authorId="2">
      <text>
        <r>
          <rPr>
            <sz val="9"/>
            <color rgb="FF000000"/>
            <rFont val="Tahoma"/>
            <family val="2"/>
            <charset val="238"/>
          </rPr>
          <t>Wywołującym alarm w miejscu chronionego obiektu, bez stałego adresata alarmu.</t>
        </r>
      </text>
    </comment>
    <comment ref="BZ193" authorId="2">
      <text>
        <r>
          <rPr>
            <sz val="9"/>
            <color rgb="FF000000"/>
            <rFont val="Tahoma"/>
            <family val="2"/>
            <charset val="238"/>
          </rPr>
          <t>np. Policja, firma ochrony mienia</t>
        </r>
      </text>
    </comment>
    <comment ref="CN193" authorId="2">
      <text>
        <r>
          <rPr>
            <sz val="9"/>
            <color rgb="FF000000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193" authorId="2">
      <text>
        <r>
          <rPr>
            <sz val="9"/>
            <color rgb="FF000000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194" authorId="2">
      <text>
        <r>
          <rPr>
            <sz val="9"/>
            <color rgb="FF000000"/>
            <rFont val="Tahoma"/>
            <family val="2"/>
            <charset val="238"/>
          </rPr>
          <t>Wywołującym alarm w miejscu chronionego obiektu, bez stałego adresata alarmu.</t>
        </r>
      </text>
    </comment>
    <comment ref="BZ194" authorId="2">
      <text>
        <r>
          <rPr>
            <sz val="9"/>
            <color rgb="FF000000"/>
            <rFont val="Tahoma"/>
            <family val="2"/>
            <charset val="238"/>
          </rPr>
          <t>np. Policja, firma ochrony mienia</t>
        </r>
      </text>
    </comment>
    <comment ref="CN194" authorId="2">
      <text>
        <r>
          <rPr>
            <sz val="9"/>
            <color rgb="FF000000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194" authorId="2">
      <text>
        <r>
          <rPr>
            <sz val="9"/>
            <color rgb="FF000000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</commentList>
</comments>
</file>

<file path=xl/sharedStrings.xml><?xml version="1.0" encoding="utf-8"?>
<sst xmlns="http://schemas.openxmlformats.org/spreadsheetml/2006/main" count="3497" uniqueCount="947">
  <si>
    <t>Lp.</t>
  </si>
  <si>
    <t>Przedmiot ubezpieczenia</t>
  </si>
  <si>
    <t>Rodzaj</t>
  </si>
  <si>
    <t>Zabezpieczenia przeciwkradzieżowe</t>
  </si>
  <si>
    <t>-</t>
  </si>
  <si>
    <t>Ilość odcinków</t>
  </si>
  <si>
    <t>Drogi nieutwardzone</t>
  </si>
  <si>
    <t>Drogi utwardzone</t>
  </si>
  <si>
    <t>Mosty</t>
  </si>
  <si>
    <t>Wiadukty</t>
  </si>
  <si>
    <t>Drogi</t>
  </si>
  <si>
    <t>Długość w km</t>
  </si>
  <si>
    <t>Ilość</t>
  </si>
  <si>
    <t>Długość w km / m</t>
  </si>
  <si>
    <t>Zgodne z przepisami o ochronie przeciwpożarowej</t>
  </si>
  <si>
    <t>Rodzaj wartości</t>
  </si>
  <si>
    <t>Alarm z sygnałem lokalnym</t>
  </si>
  <si>
    <t>Monitoring (kamery przemysłowe)</t>
  </si>
  <si>
    <t>Czy teren jest oświetlony w godzinach nocnych?</t>
  </si>
  <si>
    <t>Pozostałe zabezpieczenia, informacje dodatkowe do poprzednich</t>
  </si>
  <si>
    <t>Czy są stosowane zabezpieczenia przeciwpożarowe?</t>
  </si>
  <si>
    <t>Czy obiekt jest użytkowany?</t>
  </si>
  <si>
    <t>Zagrożenie osuwiskami - opis</t>
  </si>
  <si>
    <t>Zagrożenie powodziowe - opis</t>
  </si>
  <si>
    <t>Tunele</t>
  </si>
  <si>
    <t>RAZEM:</t>
  </si>
  <si>
    <t>Adres</t>
  </si>
  <si>
    <t xml:space="preserve">Liczba zatrudnionych </t>
  </si>
  <si>
    <t>Ulica</t>
  </si>
  <si>
    <t>Kod pocztowy</t>
  </si>
  <si>
    <t>Główne PKD</t>
  </si>
  <si>
    <t>REGON</t>
  </si>
  <si>
    <t>NIP</t>
  </si>
  <si>
    <t>Telefon</t>
  </si>
  <si>
    <t>E-mail</t>
  </si>
  <si>
    <t>Strona www</t>
  </si>
  <si>
    <t>Opis działalności</t>
  </si>
  <si>
    <t>Wykaz jednostek OSP</t>
  </si>
  <si>
    <t>Powierzchnia użytkowa w m²</t>
  </si>
  <si>
    <t>Rok / lata budowy</t>
  </si>
  <si>
    <t>Liczba kondygnacji oraz podpiwniczenie i poddasze</t>
  </si>
  <si>
    <t>Materiały konstrukcyjne</t>
  </si>
  <si>
    <t>Czy w konstrukcji budynku występują płyty warstwowe?</t>
  </si>
  <si>
    <t>Rodzaj ogrzewania</t>
  </si>
  <si>
    <t>Czy w budynku są zainstalowane windy / urządzenia dźwigowe?</t>
  </si>
  <si>
    <t>Czy obiekt posiada sprawne urządzenie odgromowe?</t>
  </si>
  <si>
    <t>Czy budynek znajduje się pod nadzorem konserwatora zabytków?</t>
  </si>
  <si>
    <t>Zagrożenie osuwiskami</t>
  </si>
  <si>
    <t>Lokalizacja obiektu w otoczeniu</t>
  </si>
  <si>
    <t>Zabezpieczenia ppoż.</t>
  </si>
  <si>
    <t>Liczba kondygnacji ponad poziom gruntu</t>
  </si>
  <si>
    <t>Liczba kondygnacji poniżej poziomu gruntu</t>
  </si>
  <si>
    <t>Czy budynek posiada poddasze?</t>
  </si>
  <si>
    <t>Czy budynek jest podpiwniczony?</t>
  </si>
  <si>
    <t>ścian</t>
  </si>
  <si>
    <t>stropów</t>
  </si>
  <si>
    <t>konstrukcji dachu</t>
  </si>
  <si>
    <t>pokrycie dachu</t>
  </si>
  <si>
    <t>Przyczyna nieużytkowania</t>
  </si>
  <si>
    <t>Czy obiekt przeznaczony jest do rozbiórki?</t>
  </si>
  <si>
    <t>Uwagi / informacje dodatkowe</t>
  </si>
  <si>
    <t xml:space="preserve">Czy mienie było dotknięte ryzykiem powodzi od 1997 roku do dnia dzisiejszego? </t>
  </si>
  <si>
    <t>zwarta zabudowa …</t>
  </si>
  <si>
    <t>w odległości od stale zamieszkanych budynków …</t>
  </si>
  <si>
    <t>Zakład produkcyjny</t>
  </si>
  <si>
    <t>Składowisko paliw stałych w odległości do 1 km</t>
  </si>
  <si>
    <t>Składowisko paliw płynnych w odległości do 1 km</t>
  </si>
  <si>
    <t>Stacja benzynowa</t>
  </si>
  <si>
    <t>Linia przesyłowa energii elektrycznej w ziemi</t>
  </si>
  <si>
    <t>Rurociąg</t>
  </si>
  <si>
    <t>Gazociąg</t>
  </si>
  <si>
    <t xml:space="preserve">Lotnisko </t>
  </si>
  <si>
    <t>Linia kolejowa</t>
  </si>
  <si>
    <t>Droga o dużym natężeniu ruchu</t>
  </si>
  <si>
    <t>Czy są stosowane zabezpieczenia przeciwkradzieżowe?</t>
  </si>
  <si>
    <t>Wszystkie drzwi zewnętrzne i okna są w należytym stanie technicznym uniemożliwiającym ich wywarzenie i włamanie bez użycia siły i/lub narzędzi</t>
  </si>
  <si>
    <t>Wszystkie drzwi zewnętrzne zaopatrzone są w co najmniej 2 zamki wielozastawkowe  lub 1 zamek antywłamaniowy lub 1 zamek wielopunktowy</t>
  </si>
  <si>
    <t xml:space="preserve">Wszystkie drzwi zewnętrzne i okna zaopatrzone są w co najmniej 1 zamek wielozastawkowy        </t>
  </si>
  <si>
    <t>Wszystkie drzwi zewnętrzne są drzwiami antywłamaniowymi</t>
  </si>
  <si>
    <t>Czy teren jest ogrodzony?</t>
  </si>
  <si>
    <t>Instalacja sygnalizacji pożaru sygnalizująca w miejscu chronionym</t>
  </si>
  <si>
    <t>Instalacja sygnalizacji pożaru sygnalizująca poza miejscem chronionym</t>
  </si>
  <si>
    <t>Instalacja sygnalizacji pożaru z powiadomieniem służb patrolowych</t>
  </si>
  <si>
    <t>Czy oznakowane są miejsca usytuowania urządzeń przeciwpożarowych, elementów sterujących urządzeniami pożarowymi, przeciwpożarowych wyłączników prądu, głównych zaworów gazu, drogi ewakuacyjne?</t>
  </si>
  <si>
    <t>Czy w lokalizacji obowiązuje zakaz palenia tytoniu?</t>
  </si>
  <si>
    <t>Czy są wydzielone miejsca do palenia tytoniu?</t>
  </si>
  <si>
    <t>3</t>
  </si>
  <si>
    <t>Tytuł prawny do zajmowanej nieruchomości</t>
  </si>
  <si>
    <t>odtworzeniowa nowa</t>
  </si>
  <si>
    <t>Wartość</t>
  </si>
  <si>
    <t>Czy zainstalowano urządzenia oddymiające (klapy dymowe, żaluzje dymowe, okna oddymiające)?</t>
  </si>
  <si>
    <t>Inne</t>
  </si>
  <si>
    <t>Rodzaj, nazwa, typ</t>
  </si>
  <si>
    <t>Numer(y) inwentarzowy</t>
  </si>
  <si>
    <t>Rok produkcji lub zakupu</t>
  </si>
  <si>
    <t>Liczba sztuk</t>
  </si>
  <si>
    <t>Lokalizacja oraz istniejące dodatkowe zabezpieczenia p. kradzieżowe pomieszczeń</t>
  </si>
  <si>
    <t>Lokalizacje / Filie / Oddziały</t>
  </si>
  <si>
    <t>Sprzęt elektroniczny stacjonarny</t>
  </si>
  <si>
    <t>Sprzęt elektroniczny przenośny</t>
  </si>
  <si>
    <t>1 / 2</t>
  </si>
  <si>
    <t>1/2</t>
  </si>
  <si>
    <t>Podmiot</t>
  </si>
  <si>
    <t>Maszyny, wyposażenie i urządzenia</t>
  </si>
  <si>
    <t>Obiekty budowlane, budowle, obiekty małej architektury</t>
  </si>
  <si>
    <t>Uwaga: liczba zatrudnionych w wymienionych wyżej podmiotach objętych zamówieniem ma charakter orientacyjny i może ulegać zmianie</t>
  </si>
  <si>
    <t>4</t>
  </si>
  <si>
    <t>5</t>
  </si>
  <si>
    <t>6</t>
  </si>
  <si>
    <t>7</t>
  </si>
  <si>
    <t>8</t>
  </si>
  <si>
    <t>TAK</t>
  </si>
  <si>
    <t>8411Z</t>
  </si>
  <si>
    <t>8899Z</t>
  </si>
  <si>
    <t>9004Z</t>
  </si>
  <si>
    <t>8510Z</t>
  </si>
  <si>
    <t>8520Z</t>
  </si>
  <si>
    <t>Estakady</t>
  </si>
  <si>
    <t>Stan techniczny nawierzchni dróg jest poddawany okresowej kontroli co roku oraz co 5 lat</t>
  </si>
  <si>
    <t>własność</t>
  </si>
  <si>
    <t>księgowa brutto</t>
  </si>
  <si>
    <t>1</t>
  </si>
  <si>
    <t>drewniana</t>
  </si>
  <si>
    <t>NIE</t>
  </si>
  <si>
    <t>2</t>
  </si>
  <si>
    <t>betonowe</t>
  </si>
  <si>
    <t>beton</t>
  </si>
  <si>
    <t>0</t>
  </si>
  <si>
    <t>cegła</t>
  </si>
  <si>
    <t>Szkody powodziowe w przeszłości - wartość</t>
  </si>
  <si>
    <t>brak</t>
  </si>
  <si>
    <t>tak</t>
  </si>
  <si>
    <t>TAK - wewnętrzny i zewnętrzny</t>
  </si>
  <si>
    <t>TAK - zewnętrzny</t>
  </si>
  <si>
    <t>stacjonarny</t>
  </si>
  <si>
    <t>przenośny</t>
  </si>
  <si>
    <t>TAK - uruchamiana automatycznie</t>
  </si>
  <si>
    <t>trwały zarząd</t>
  </si>
  <si>
    <t>drewno</t>
  </si>
  <si>
    <t>papa</t>
  </si>
  <si>
    <t>dachówka</t>
  </si>
  <si>
    <t>nie</t>
  </si>
  <si>
    <t xml:space="preserve">Drogi łącznie, w tym: </t>
  </si>
  <si>
    <t xml:space="preserve">RAZEM: </t>
  </si>
  <si>
    <t>Maszyny, wyposażenie i urządzenia - grupy KŚT i pozostałe wyposażenie</t>
  </si>
  <si>
    <t>Suma ubezpieczenia</t>
  </si>
  <si>
    <t>TU</t>
  </si>
  <si>
    <t>Jednostka organizacyjna</t>
  </si>
  <si>
    <t>Data zdarzenia</t>
  </si>
  <si>
    <t>Wypłaty</t>
  </si>
  <si>
    <t>Rezerwy</t>
  </si>
  <si>
    <t xml:space="preserve">Wiaty przystankowe </t>
  </si>
  <si>
    <t>Suma</t>
  </si>
  <si>
    <t>Zakres</t>
  </si>
  <si>
    <t xml:space="preserve">Wypłaty </t>
  </si>
  <si>
    <t xml:space="preserve">Rezerwa - zmiana stanu </t>
  </si>
  <si>
    <t>Budynki</t>
  </si>
  <si>
    <t>Ochotnicze Straże Pożarne:</t>
  </si>
  <si>
    <t>Liczba jednostek OSP</t>
  </si>
  <si>
    <t>Liczba jednostek/drużyn MDP</t>
  </si>
  <si>
    <t>Liczba strażaków w jednostkach OSP</t>
  </si>
  <si>
    <t>Liczba strażaków w drużynach MDP</t>
  </si>
  <si>
    <t>Liczba strażaków faktycznie wyjeżdżających (uczestniczących) na akcje ratownicze</t>
  </si>
  <si>
    <t>Plac zabaw</t>
  </si>
  <si>
    <t>blacha</t>
  </si>
  <si>
    <t>Budynki komunalne</t>
  </si>
  <si>
    <t>Informacje dodatkowe</t>
  </si>
  <si>
    <t>Podsumowanie</t>
  </si>
  <si>
    <t>drewniany</t>
  </si>
  <si>
    <t>System alarmowy z powiadomieniem służb patrolowych z całodobową ochroną, np. Policja, firma ochrony mienia</t>
  </si>
  <si>
    <t>teren depresyjny</t>
  </si>
  <si>
    <t>Naziemna linia przesyłowa</t>
  </si>
  <si>
    <t>Szkody osuwiskowe w przeszłości - wartość</t>
  </si>
  <si>
    <t>Jeśli TAK, prosimy wskazać przyczynę.</t>
  </si>
  <si>
    <t>Jeśli TYMCZASOWO,
do kiedy?</t>
  </si>
  <si>
    <t>Jeśli NIE, 
okres nieużytkowania</t>
  </si>
  <si>
    <t>Informacje dodatkowe dot. instalacji</t>
  </si>
  <si>
    <t>Miejsce posadowienia instalacji (np. grunt, dach)</t>
  </si>
  <si>
    <t xml:space="preserve">Moc instalacji </t>
  </si>
  <si>
    <t>Rok produkcji</t>
  </si>
  <si>
    <t>Czy zainstalowane są instalacje?</t>
  </si>
  <si>
    <t>Rodzaj wypełnienia płyty warstwowej</t>
  </si>
  <si>
    <t>Inne ryzyka występujące w otoczeniu do 100 m od siedziby</t>
  </si>
  <si>
    <t>Powódź * / Zagrożenie powodziowe</t>
  </si>
  <si>
    <t>Użytkowanie obiektu</t>
  </si>
  <si>
    <t>Czy jest przeprowadzona okresowa kontrola stanu technicznego obiektu budowalnego zgodnie z art. 62 ustawy Prawo budowlane?</t>
  </si>
  <si>
    <t xml:space="preserve">Czy obiekt posiada książkę obiektu budowlanego? </t>
  </si>
  <si>
    <t>Instalacje solarne / fotowoltaiczne</t>
  </si>
  <si>
    <t>Płyty warstwowe</t>
  </si>
  <si>
    <t xml:space="preserve">Rodzaj wartości </t>
  </si>
  <si>
    <t>Czy w pobliżu znajdują się cieki wodne stwarzające zagrożenie powodzią</t>
  </si>
  <si>
    <t xml:space="preserve">Kopalnia odkrywkowa </t>
  </si>
  <si>
    <t xml:space="preserve">Kopalnia </t>
  </si>
  <si>
    <t>Kładki</t>
  </si>
  <si>
    <t>Inne - opisać Przepusty</t>
  </si>
  <si>
    <t>Klasyfikacja do podsumowań</t>
  </si>
  <si>
    <t>budynki</t>
  </si>
  <si>
    <t>budowle</t>
  </si>
  <si>
    <t>wyposażenie</t>
  </si>
  <si>
    <t>fotowoltaika</t>
  </si>
  <si>
    <t>komunalne</t>
  </si>
  <si>
    <t>lokale</t>
  </si>
  <si>
    <t>Instalacje fotowoltaiczne</t>
  </si>
  <si>
    <t>Lokalizacja</t>
  </si>
  <si>
    <r>
      <t>Stan techniczny budynku 
(</t>
    </r>
    <r>
      <rPr>
        <b/>
        <i/>
        <sz val="11"/>
        <rFont val="Calibri"/>
        <family val="2"/>
        <charset val="238"/>
        <scheme val="minor"/>
      </rPr>
      <t>SUBIEKTYWNA ocena wizualna)</t>
    </r>
  </si>
  <si>
    <t>Przeprowadzane remonty istotnie podwyższające wartość obiektu</t>
  </si>
  <si>
    <t>Czy okna budynków są okratowane</t>
  </si>
  <si>
    <t xml:space="preserve">Stały dozór fizyczny - ochrona własna </t>
  </si>
  <si>
    <t>Stały dozór fizyczny - pracownicy firmy ochrony mienia</t>
  </si>
  <si>
    <t>Hydranty wewnętrzne</t>
  </si>
  <si>
    <t>Hydranty zewnętrzne</t>
  </si>
  <si>
    <t>Koce gaśnicze</t>
  </si>
  <si>
    <t>Agregaty gaśnicze</t>
  </si>
  <si>
    <t>Gaśnice</t>
  </si>
  <si>
    <t>Sprawna instalacja gaśnicza</t>
  </si>
  <si>
    <t>Powódź / zagrożenie powodziowe</t>
  </si>
  <si>
    <t>Uniqa</t>
  </si>
  <si>
    <t>Zestawienie szkód - ubezpieczenia NNW OSP - część 3 zamówienia</t>
  </si>
  <si>
    <t>Obiekty inżynierii lądowej, obiekty budowlane, budowle, obiekty małej architektury</t>
  </si>
  <si>
    <t>Ogółem</t>
  </si>
  <si>
    <t>w tym nauczycieli</t>
  </si>
  <si>
    <t>Liczba uczniów</t>
  </si>
  <si>
    <t xml:space="preserve">Liczba wychowanków w placówkach opiekuńczo–wychowawczych świadczących opiekę całodobową (np. w Domach Dziecka) </t>
  </si>
  <si>
    <t>Gmina Mysłakowice</t>
  </si>
  <si>
    <t>ul. Szkolna 5</t>
  </si>
  <si>
    <t>58-533 Mysłakowice</t>
  </si>
  <si>
    <t>230821701</t>
  </si>
  <si>
    <t>6110111181</t>
  </si>
  <si>
    <t>sekretariat@myslakowice.pl</t>
  </si>
  <si>
    <t xml:space="preserve">www.myslakowice.eu </t>
  </si>
  <si>
    <t xml:space="preserve">Kierowanie podstawowymi rodzajami działalności publicznej;
Przedmiotem działalności Urzędu Gminy w Mysłakowicach jest zapewnienie pomocy Wójtowi Gminy w zakresie realizacji uchwał Rady Gminy oraz zadań Gminy określonych przepisami prawa. </t>
  </si>
  <si>
    <t>Urząd Gminy Mysłakowice</t>
  </si>
  <si>
    <t>000539182</t>
  </si>
  <si>
    <t>6112428574</t>
  </si>
  <si>
    <t>Gminny Ośrodek Pomocy Społecznej w Mysłakowicach</t>
  </si>
  <si>
    <t>ul. Wojska Polskiego 2A</t>
  </si>
  <si>
    <t>003272006</t>
  </si>
  <si>
    <t>6111566334</t>
  </si>
  <si>
    <t xml:space="preserve">gops@myslakowice.pl </t>
  </si>
  <si>
    <t xml:space="preserve">www.gops.myslakowice.pl </t>
  </si>
  <si>
    <t>Działalność Gminnego Ośrodka Pomocy Społecznej w Mysłakowicach polega na udzielaniu pomocy mieszkańcom Gminy. Zakres obejmuje ustawy: o pomocy społecznej, świadczeniach rodzinnych, pomocy państwa w wychowaniu dzieci, o pomocy osobom uprawnionych do alimentów, ustawy o wspieraniu rodziny i pieczy zastępczej, ustawie o przeciwdziałaniu przemocy w Rodzinie , realizacja programu Karta Dużej Rodziny.</t>
  </si>
  <si>
    <t>Gminny Ośrodek Kultury w Mysłakowicach</t>
  </si>
  <si>
    <t xml:space="preserve">ul. Daszyńskiego 29 </t>
  </si>
  <si>
    <t>231085316</t>
  </si>
  <si>
    <t>6112142990</t>
  </si>
  <si>
    <t>sekretariat@gok.myslakowice.pl</t>
  </si>
  <si>
    <t xml:space="preserve">www.myslakowice.eu/index.php/sttrona-glowna-gok </t>
  </si>
  <si>
    <t>Gminny Ośrodek Kultury w Mysłakowicach prowadzi działalność: Kulturalną, Edukacyjną, Czytelniczą</t>
  </si>
  <si>
    <t>Szkoła Podstawowa w Mysłakowicach</t>
  </si>
  <si>
    <t>000268820</t>
  </si>
  <si>
    <t>6112454005</t>
  </si>
  <si>
    <t xml:space="preserve">zsspig@poczta.onet.pl </t>
  </si>
  <si>
    <t xml:space="preserve">www.myslakowice.edu.pl </t>
  </si>
  <si>
    <t>Działalność wychowawczo-dydaktyczna</t>
  </si>
  <si>
    <t>Szkoła Podstawowa z Oddziałami Zintegrowanymi w Łomnicy</t>
  </si>
  <si>
    <t xml:space="preserve">ul. Karkonoska 160                             Łomnica </t>
  </si>
  <si>
    <t>58-508 Jelenia Góra 14</t>
  </si>
  <si>
    <t>001180010</t>
  </si>
  <si>
    <t>6112369914</t>
  </si>
  <si>
    <t xml:space="preserve">spzoi.lomnica@interia.pl </t>
  </si>
  <si>
    <t xml:space="preserve">www.szkola-lomnica.pl </t>
  </si>
  <si>
    <t>Przedszkole Publiczne w Mysłakowicach</t>
  </si>
  <si>
    <t>ul. Daszyńskiego 20</t>
  </si>
  <si>
    <t>230896797</t>
  </si>
  <si>
    <t>6112302991</t>
  </si>
  <si>
    <t xml:space="preserve">przedszkole@myslakowice.pl  </t>
  </si>
  <si>
    <t xml:space="preserve">www.przedszkole.myslakowice.pl </t>
  </si>
  <si>
    <t>Działalność opiekuńcza, wychowawcza i dydaktyczna</t>
  </si>
  <si>
    <t>Przedszkole Publiczne w Łomnicy</t>
  </si>
  <si>
    <t>ul. Karkonoska 115B  Łomnica</t>
  </si>
  <si>
    <t>230897928</t>
  </si>
  <si>
    <t>6112301098</t>
  </si>
  <si>
    <t>www.przedszkole-lomnica.pl</t>
  </si>
  <si>
    <t xml:space="preserve">Ochotnicza Straż Pożarna w Łomnicy </t>
  </si>
  <si>
    <t>ul. Karkonoska 113A  Łomnica</t>
  </si>
  <si>
    <t>Ochotnicza Straż Pożarna w Bukowcu</t>
  </si>
  <si>
    <t>ul. Robotnicza 18  Bukowiec</t>
  </si>
  <si>
    <t>Ochotnicza Straż Pożarna w Karpnikach</t>
  </si>
  <si>
    <t>ul. Rudawska 60  Karpniki</t>
  </si>
  <si>
    <t>Gmina Mysłakowice / Urząd Gminy Mysłakowice</t>
  </si>
  <si>
    <t>Budynek Urzędu Gminy</t>
  </si>
  <si>
    <t>Mysłakowice, ul. Szkolna 5</t>
  </si>
  <si>
    <t>Dom Pogrzebowy</t>
  </si>
  <si>
    <t>Mysłakowice, ul. Cmentarna</t>
  </si>
  <si>
    <t>Budynek po Remizie Strażackiej - funkcjonuje jako świetlica</t>
  </si>
  <si>
    <t>Strużnica</t>
  </si>
  <si>
    <t>Gruszków</t>
  </si>
  <si>
    <t>Szatnia - zaplecze sanitarno- szatniowe</t>
  </si>
  <si>
    <t>Boisko"Orlik", Mysłakowice, ul. Śląska</t>
  </si>
  <si>
    <t>Budynek administracyjno- socjalny- warsztatowy</t>
  </si>
  <si>
    <t>Mysłakowice, ul. Daszyńskiego 16a</t>
  </si>
  <si>
    <t>Budynek Samodzielnego Publicznego Zakładu Opieki Zdrowotnej wraz z Gminnym Ośrodkiem Pomocy Społecznej i apteką, w tym:</t>
  </si>
  <si>
    <t>Mysłakowice, ul. Wojska Polskiego 2a</t>
  </si>
  <si>
    <t>SEGMENT A ( pomieszczenie apteki)</t>
  </si>
  <si>
    <t>SEGMENT B- SPZOZ wraz z poddaszem nieużytkowym nad apteką (wentylatornia)</t>
  </si>
  <si>
    <t>SEGMENT C- GOPS</t>
  </si>
  <si>
    <t>Budynek komunalny</t>
  </si>
  <si>
    <t>Bukowiec ul. Wiejska 2</t>
  </si>
  <si>
    <t>Karpniki ul. Rudawska 51A</t>
  </si>
  <si>
    <t xml:space="preserve">Lokale gminne w obcych budynkach </t>
  </si>
  <si>
    <t>Świetlica/ Sołtysówka / lokal wyborczy</t>
  </si>
  <si>
    <t>Dąbrowica 45/7</t>
  </si>
  <si>
    <t>własność /użyczenie</t>
  </si>
  <si>
    <t>Świetlica</t>
  </si>
  <si>
    <t>Łomnica, ul. Karkonoska 36</t>
  </si>
  <si>
    <t>własność/ użyczenie GOK M-ce</t>
  </si>
  <si>
    <t>Rada Sołecka</t>
  </si>
  <si>
    <t>Kostrzyca, ul. Jeleniogórska 29/8</t>
  </si>
  <si>
    <t>własność/ użyczenie</t>
  </si>
  <si>
    <t>Sołtysówka</t>
  </si>
  <si>
    <t>Karpniki, ul. Rudawska 8</t>
  </si>
  <si>
    <t>własność w dzierżawie GOK M-ce</t>
  </si>
  <si>
    <t>Sala Gimnastyczna</t>
  </si>
  <si>
    <t>Biblioteka</t>
  </si>
  <si>
    <t>Lokal użytkowy</t>
  </si>
  <si>
    <t>Łomnica, ul. Karkonoska 110</t>
  </si>
  <si>
    <t>własność/umowa najmu</t>
  </si>
  <si>
    <t>Wojanów 38</t>
  </si>
  <si>
    <t>1960 r.</t>
  </si>
  <si>
    <t>1990 r.</t>
  </si>
  <si>
    <t>przed 1945 r</t>
  </si>
  <si>
    <t>przed 1945 r.</t>
  </si>
  <si>
    <t>2010 r.</t>
  </si>
  <si>
    <t>2003 r.</t>
  </si>
  <si>
    <t xml:space="preserve">2011 r. </t>
  </si>
  <si>
    <t>żelbetonowy</t>
  </si>
  <si>
    <t>dachówka ceramiczna</t>
  </si>
  <si>
    <t>pustaki żuzlobetonowe</t>
  </si>
  <si>
    <t>Blacha- ocynk</t>
  </si>
  <si>
    <t>cegła, pustak</t>
  </si>
  <si>
    <t>papa, łupek</t>
  </si>
  <si>
    <t>kontener</t>
  </si>
  <si>
    <t>bd</t>
  </si>
  <si>
    <t>bloczki gazobetonowe</t>
  </si>
  <si>
    <t>prafabrykowany z płyt kanałowych</t>
  </si>
  <si>
    <t>blachodachówka</t>
  </si>
  <si>
    <t>Suporex</t>
  </si>
  <si>
    <t>Remont elewacji zewnetrznej od 2020 r. do 2021 r.</t>
  </si>
  <si>
    <t>TAK - parter budynku: Biuro Obsługi Interesanta, USC, Dowody osobiste, Ewidencja Ludności, Pełnomocnik ds.. Profilaktyki i rozwiązywania problemów alkoholowych, pomieszczenia Banku PKO, które Gmina wynajmuje</t>
  </si>
  <si>
    <t>12</t>
  </si>
  <si>
    <t>cegła+ kamień</t>
  </si>
  <si>
    <t>drewniane</t>
  </si>
  <si>
    <t>eternit  falisty</t>
  </si>
  <si>
    <t>eternit płaski</t>
  </si>
  <si>
    <t>Boisko „Orlik” - kompleks boisk z wyposażeniem, nr działki 1282, powierzchnia całkowita 3842,88m²</t>
  </si>
  <si>
    <t>Mysłakowice, ul. Śląska</t>
  </si>
  <si>
    <t>Boisko „Orlik” - kompleks boisk z wyposażeniem, nr działek 416/14, 416/92, powierzchnia całkowita 2824,67m²</t>
  </si>
  <si>
    <t>Łomnica, ul. Świerczewskiego 160</t>
  </si>
  <si>
    <t>Zagospodarowanie placu w Bukowcu pod miejsce rekreacyjne wraz z wyposażeniem, działka 193 w Bukowcu</t>
  </si>
  <si>
    <t>Bukowiec, plac przykościelny</t>
  </si>
  <si>
    <t>Korty tenisowe, nr działki 1282, powierzchnia całkowita 1241m²</t>
  </si>
  <si>
    <t>Miejsca postojowe, chodniki, tereny zieleni, elementy małej architektury, instalacje c.o., p-poż, elektr.wew. I zewn., odgromowa, teletechn., oświetlenie terenu</t>
  </si>
  <si>
    <t xml:space="preserve">Tablica promocyjna (reklamowa)
współfinansowanie obiektu ze środków Unii Europejskiej, siedziba SPZOZ i GOPS
</t>
  </si>
  <si>
    <t>Ogrodzenie placu zabaw</t>
  </si>
  <si>
    <t>Karpniki, ul. Rudawska</t>
  </si>
  <si>
    <t xml:space="preserve">Wiaty przystankowe  3 sztuki
drewniane, po 6.150,00 zł. 
</t>
  </si>
  <si>
    <t xml:space="preserve">1.Mysłakowice ul. Daszyńskiego - okolice Zakładów Lniarskich Orzeł,  
2. Mysłakowice ul. Jeleniogórska - Dworzec PKP,  3. Mysłakowice ul. Jeleniogórska - przy Rauschercie na drodze wyjazdowej z Mysłakowic, przy rozwidleniu na Łomnicę i Jelenią Górę.  
</t>
  </si>
  <si>
    <t>Piłkochwyty w miejscowości Wojanów (boisko sportowe dz. nr 31/50) - 2 sztuki</t>
  </si>
  <si>
    <t>Wojanów (boisko sportowe dz. nr 31/50)</t>
  </si>
  <si>
    <t>Zestawy zabawowy Ania i zestaw sprawnościowy</t>
  </si>
  <si>
    <t xml:space="preserve">plac zabaw Gruszków ( działka 267/4) </t>
  </si>
  <si>
    <t>Plac zabaw                      Działka nr 472 Łomnica</t>
  </si>
  <si>
    <t>Łomnica ul. Karkonoska 36 ( Warszawianka)</t>
  </si>
  <si>
    <t>Plac zabaw                      Działka nr 1242  Mysłakowice</t>
  </si>
  <si>
    <t>Mysłakowice ul. Daszyńskiego GOK dz. 1242</t>
  </si>
  <si>
    <t>Siłownia zewnętrzna .          Działka nr 472 Łomnica</t>
  </si>
  <si>
    <t>Siłownia zewnętrzna .    Działka nr 634 Mysłakowice</t>
  </si>
  <si>
    <t>Mysłakowice, ul. Sułkowskiego 1</t>
  </si>
  <si>
    <t>Wiaty przystankowe : w Karpnikach, dz. nr 382 Krogulcu dz. nr 143/4  Mysłakowicach dz. nr 478</t>
  </si>
  <si>
    <t>Karpniki, dz. 382     Krogulec dz.143/4  Mysłakowice  dz. 478</t>
  </si>
  <si>
    <t>Plac zabaw                   Kostrzyca ,  działka nr 44/5</t>
  </si>
  <si>
    <t>Kostrzyca dz. 44/5</t>
  </si>
  <si>
    <t>Siłownia zewnętrzna .  Kostrzyca, działka nr 44/5</t>
  </si>
  <si>
    <t>Plac zabaw Dąbrowica działka  nr 20</t>
  </si>
  <si>
    <t>Dąbrowica dz. 20</t>
  </si>
  <si>
    <t>Plac zabaw w Karpnikach</t>
  </si>
  <si>
    <t>Karpniki, ul. Rudawska, dz. nr 17/1 obręb 0005</t>
  </si>
  <si>
    <t>Plac zabaw w Dąbrowicy - etap I</t>
  </si>
  <si>
    <t xml:space="preserve"> Dąbrowica dz. 89/45</t>
  </si>
  <si>
    <t>Siłownia zewnętrzna w Karpnikach</t>
  </si>
  <si>
    <t>Siłownia zewnętrzna w Łomnicy</t>
  </si>
  <si>
    <t>Łomnica, ul. Kolejowa, dz. nr 456/14 obręb 0008</t>
  </si>
  <si>
    <t>Siłownia zewnętrzna w Mysłakowicach</t>
  </si>
  <si>
    <t>Mysłakowice, ul. Śląska, dz. nr 1282 obręb 0009</t>
  </si>
  <si>
    <t xml:space="preserve">Dostawa i montaż trybuny sportowej na boisko w miejscowości Wojanów </t>
  </si>
  <si>
    <t>Wojanów, Boisko sportowe dz. nr 31/50</t>
  </si>
  <si>
    <t>Budowa siłowni zewnętrznej w Gruszkowie</t>
  </si>
  <si>
    <t>Gruszków, dz. nr 267/4</t>
  </si>
  <si>
    <t>Plac zabaw Mysłakowice - etap I</t>
  </si>
  <si>
    <t>ul. Polna 2, dz. 459/21</t>
  </si>
  <si>
    <t>Plac zabaw  Dąbrowica - etap II</t>
  </si>
  <si>
    <t xml:space="preserve">Siłownia zewnętrzna w Bukowcu </t>
  </si>
  <si>
    <t>(Bukowiec, ul. Szkolna i Wiejska, dz. nr 52 i 53 obręb 0002 Bukowiec)</t>
  </si>
  <si>
    <t>Siłownia zewnętrzna w Dąbrowicy</t>
  </si>
  <si>
    <t>(Dąbrowica, dz. nr 89/45 obręb 0003 Dąbrowica)</t>
  </si>
  <si>
    <t>(Karpniki, ul. Sportowa, dz. nr 420/1 obręb 0005 Karpniki)</t>
  </si>
  <si>
    <t>Siłownia zewnętrzna w Wojanowie</t>
  </si>
  <si>
    <t>(Wojanów, dz. nr 31/50 obręb 0011 Wojanów)</t>
  </si>
  <si>
    <t>Doposażenie placu zabaw w Karpnikach</t>
  </si>
  <si>
    <t>Budowa placu zabaw w Łomnicy – Etap I</t>
  </si>
  <si>
    <t>Doposażenie placu zabaw w Łomnicy</t>
  </si>
  <si>
    <t>Plac zabaw - urządzenia, mała architektura i ogrodzenie</t>
  </si>
  <si>
    <t>Mysłakowice dz. 459/21 ul. Polna</t>
  </si>
  <si>
    <t>Piłkochwyt, 2 bramki w miejscowości Kostrzyca</t>
  </si>
  <si>
    <t>Łomnica ul. Karkonoska 36 (Warszawianka)</t>
  </si>
  <si>
    <t>Budowa placu zabaw w Łomnicy – Etap II</t>
  </si>
  <si>
    <t>Zagospodarowanie terenu wraz z elementami małej architektury w Wojanowie</t>
  </si>
  <si>
    <t>Wojanów dz. nr 113/2, 113/1,112/1</t>
  </si>
  <si>
    <t>Budowa placu zabaw w Wojanowie</t>
  </si>
  <si>
    <t>Wojanów  - dz. nr 31/50</t>
  </si>
  <si>
    <t>Doposażenie placu zabaw w Bukowcu</t>
  </si>
  <si>
    <t>Bukowiec-   ul. Szkolna i Wiejska dz. nr 52,53</t>
  </si>
  <si>
    <t>Ogodzenie boiska w Kostrzycy</t>
  </si>
  <si>
    <t>Zagospodarowanie placu manewrowego przed remizą Ochotniczej Straży Pożarnej w Karpnikach na działkach nr 170/1 i 170/2 - ETAP I</t>
  </si>
  <si>
    <t>Karpniki ul. Rudawska, dz. 170/1, 170/2</t>
  </si>
  <si>
    <t>Budowa placu zabaw w Mysłakowicach - urządzenia, mała architektura i ogrodzenie</t>
  </si>
  <si>
    <t>Mysłakowice ul. Błękitna, dz. 958/60,  958/30, 969/11</t>
  </si>
  <si>
    <t>Dąbrowica, dz. nr 62/1</t>
  </si>
  <si>
    <t>Wiata przystankowa w Dąbrowicy</t>
  </si>
  <si>
    <t>Dąbrowica dz. nr 111/3 (przy budynku Dąbrowica 27)</t>
  </si>
  <si>
    <t>Wiaty przystankowe w Łomnicy: dz. nr 681 i dz nr 325/2</t>
  </si>
  <si>
    <t>Łomnica: dz. nr 681 przy budynku ul. Karkonoska 105, dz. nr 325/2 ul. Rybna</t>
  </si>
  <si>
    <t>Oświetlenie uliczne STRUŻNICA (3 punktów oświetleniowych)</t>
  </si>
  <si>
    <t>Strużnica dz. nr. 5, 72, 74/3, 74/4, 76/14, 78/1, 78/2, 79, 80/5, 82/1, 86/1, 87, 96, 97dr, 100dr, 105dr</t>
  </si>
  <si>
    <t>Oświeltlenie uliczne BUKOWIEC UL. MŁYNARSKA  I DROGA DO OGRODNIKA (13 punktów oświetleniowych)</t>
  </si>
  <si>
    <t>Bukowiec, dz. nr. 239, 295, 281, 282/1, 284, 296, 333/1, 333/3</t>
  </si>
  <si>
    <t xml:space="preserve">Oświetlenie uliczne BUKOWIEC UL. TOKARSKA </t>
  </si>
  <si>
    <t>Bukowiec 12/2, 12/5, 243, 245/2, 251/1, 252, 363/2</t>
  </si>
  <si>
    <t>Oświetlenie uliczne KROGULEC  (10 punktów oświetleniowych)</t>
  </si>
  <si>
    <t>Krogulec Dz. nr  143/4 dr, 145/1 wp, 145/2 dr, 455, 145/3 dr, 117/3,  143/5 dr, 148 dr, 160 dr</t>
  </si>
  <si>
    <t>Oświetlenie uliczne DĄBROWICA (23 punktów oświetleniowych)</t>
  </si>
  <si>
    <t>Dąbrowica dz. nr. 89/30, 96, 105, 111/1, 39, 57/7, 47/10, 107, 41/9, 89/24</t>
  </si>
  <si>
    <t>Oświetlenie uliczne ŁOMNICA UL. KARKONOSKA I GÓRNA  (26 punktów oświetleniowych)</t>
  </si>
  <si>
    <t>Łomnica dz. nr 56, 119, 121, 148, 441/4, 443/2, 445/2, 466, 486, 901</t>
  </si>
  <si>
    <t>Oświetlenie uliczne KOSTRZYCA UL. JELENIOGÓRSKA I KOŚCIUSZKI (28 punktów oświetleniowych)</t>
  </si>
  <si>
    <t>Kostrzyca dz. nr. 106/2, 107/2, 108, 135, 103/2, 44/8, 44/6, 100/11, 92/1, 101/6, 43/2</t>
  </si>
  <si>
    <t>Oświetlenie uliczne MYSŁAKOWICE OSIEDLE TĘCZA (22 punktów oświetleniowych)</t>
  </si>
  <si>
    <t>Mysłakowice dz. nr 968/1, 963, 958/30, 958/53, 958/46, 958/14, 958/61, 958/60, 969/7, 969/5, 958/17, 958/2, 958/18</t>
  </si>
  <si>
    <t>Oświetlenie uliczne WOJANÓW (2 punktów oświetleniowych)</t>
  </si>
  <si>
    <t>Wojanów dz. nr 31/7</t>
  </si>
  <si>
    <t>Oświetlenie uliczne GRUSZKÓW DROGA POWIATOWA NR 2735D (4 punktów oświetleniowych)</t>
  </si>
  <si>
    <t>Gruszków dz. nr 184/1, 292, 185</t>
  </si>
  <si>
    <t>Oświetlenie uliczne BOBRÓW (42 punktów oświetleniowych)</t>
  </si>
  <si>
    <t>Bobrów dz. nr 147/4, 205, 149, 146, 43/6, 22/6, 22/7</t>
  </si>
  <si>
    <t>Oświetlenie uliczne KARPNIKI UL. ŚWIERKOWA I SPORTOWA (11 punktów oświetleniowych)</t>
  </si>
  <si>
    <t>Karpniki dz. nr. 70/2, 377/2, 410, 411</t>
  </si>
  <si>
    <t>Oświetlenie uliczne MYSŁAKOWICE UL. STAROWIEJSKA I UL. KASZTANOWA (59 punktów oświetleniowych)</t>
  </si>
  <si>
    <t xml:space="preserve">Mysłakowice dz. nr 257, 273, 275, 285, 311 </t>
  </si>
  <si>
    <t>Oświetlenie uliczne MYSŁAKOWICE UL. DASZYŃSKIEGO I SPORTOWA (38 punktów oświetleniowych)</t>
  </si>
  <si>
    <t>Mysłakowice dz. nr 1192/16, 1203, 1294/2, 1243, 1280/28, 1288, 1293, 1300</t>
  </si>
  <si>
    <t>Oświetlenie uliczne MYSŁAKOWICE ul. Szkolna, ul. Włościańska, ul. Włókniarzy, ul. Łąkowa, ul. W. Polskiego (119 punktów oświetleniowych w tym 8 punktów oświetlenia ronda przy stacji paliw Orlen)</t>
  </si>
  <si>
    <t xml:space="preserve">Mysłakowice dz. nr 898 dr, 945 dr, 986 dr, 968/1 dr, 1022 dr, 1012 dr, 1034 dr, 971, 821 dr, 751 dr, 234/6 dr, 234/3 dr </t>
  </si>
  <si>
    <t>Oświetlenie uliczne ŁOMNICA ul. Rybna (12 punktów oświetleniowych)</t>
  </si>
  <si>
    <t>Łomnica, dz. nr 393</t>
  </si>
  <si>
    <t>Oświetlenie uliczne MYSŁAKOWICE ul. 1 Maja (25 punktów oświetleniowych)</t>
  </si>
  <si>
    <t>Mysłakowice, dz nr 481/2 dr,481/3 dr, 613 dr, 643 dr, 638</t>
  </si>
  <si>
    <t>Oświetlenie uliczne na terenie gminy  MYSŁAKOWICE  (10 punktów oświetleniowych)</t>
  </si>
  <si>
    <t>teren gminy Mysłakowice</t>
  </si>
  <si>
    <t>Zagospodarowanie i urządzenie skweru przy pli autobusowej na ul. Daszyńskiego w Mysłakowicach</t>
  </si>
  <si>
    <t>Mysłakowice dz. nr 1243</t>
  </si>
  <si>
    <t xml:space="preserve">Zagospodarowanie pętli autobusowej w Łomnicy </t>
  </si>
  <si>
    <t>Łomnica dz. nr 416/95</t>
  </si>
  <si>
    <t>Karpniki  - dz. 315/2 ; dz.200/4      Bobrów dz. 138/2   Wojanów dz. 191/2 ; 106/3  Strużnica dz.33  Dąbrowica dz.96  Bukowiec dz. 193  Kostrzyca dz. 388/9; 388/9; 40/4; 40/4; 39/1   Krogulec dz. 110    Łomnica – działka 681; 462/1; 304/2; 291; 416/95, 416/95; 325/2  Mysłakowice dz.478; 479/2</t>
  </si>
  <si>
    <t xml:space="preserve">Plac zabaw </t>
  </si>
  <si>
    <t xml:space="preserve">Cmentarz komunalny w Łomnicy - ogrodzenie - 60.000 zł., bramy- 6.000 zł., furtki - 6.000 zł. </t>
  </si>
  <si>
    <t>ul. Karkonoska 94A, 58-531 Łomnica, działka 673/1, 675, 672, obręb 008</t>
  </si>
  <si>
    <t>Zagospodarowaniu terenu działki gminnej nr 40/4 w Kostrzycy na cele rekreacyjne</t>
  </si>
  <si>
    <t>Kostrzyca dz. nr 40/4</t>
  </si>
  <si>
    <t>wiata  przystankowa - drewniana</t>
  </si>
  <si>
    <t>Łomnica dz nr 462/1 (naprzeciw budynku 114E ul. Karkonoska)</t>
  </si>
  <si>
    <t xml:space="preserve">Zagospodarowanie terenu z elementami małej architektury w Bobrowie </t>
  </si>
  <si>
    <t>dz. nr 43/5 i dz. nr 205dr w Bobrów</t>
  </si>
  <si>
    <t>Oświetlenie uliczne Wojanów  – 1 szafka oświetleniowa oraz 2 lampy</t>
  </si>
  <si>
    <t>Wojanów dz. nr 194, 195, 196 obręb 0011 na drodze od budynku nr 38 do 36</t>
  </si>
  <si>
    <t>Oświetlenie uliczne Strużnica – 4 lampy</t>
  </si>
  <si>
    <t>76/14, 78/2, 80/5, 105 dr, obręb 0010 Strużnica</t>
  </si>
  <si>
    <t>Oświetlenie uliczne Kostrzyca droga powiatowa do boiska – 7 lamp,</t>
  </si>
  <si>
    <t>dz. nr 44/8, 44/6, 103/2 dr obręb 0006 Kostrzyca</t>
  </si>
  <si>
    <t>Oświetlenie uliczne - Bukowiec ul. Tokarska– 1 szafka oświetleniowa oraz 1 lampa,</t>
  </si>
  <si>
    <t>dz. nr 1/2, 243, 245/2, 248, 251/1, 252 obręb 0002 Bukowiec</t>
  </si>
  <si>
    <t>Oświetlenie uliczne Łomnica ul. Karkonoska i ul. Górna  – 6 lamp</t>
  </si>
  <si>
    <t>dz. nr 443/2, 445/2, 441/4, 901 obr. 0008 Łomnica</t>
  </si>
  <si>
    <t>Oświetlenie uliczne Mysłakowicae Osiedle Tęcza – 8 lamp</t>
  </si>
  <si>
    <t>Mysłakowice ul. Błękitna i Żółta na Osiedlu Tęcza dz. nr 958/30 i 958/53 obręb 0009 Mysłakowice</t>
  </si>
  <si>
    <t>Oświetlenie uliczne Krogulec – 2 lampy</t>
  </si>
  <si>
    <t>Krogulec dz. nr 143/4dr obręb 0007  Krogulec</t>
  </si>
  <si>
    <t>Oświetlenie uliczne Dąbrowica – 2 lampy</t>
  </si>
  <si>
    <t xml:space="preserve">dz. nr 105 obręb 0003 Dąbrowica </t>
  </si>
  <si>
    <t>Budowa Skateparku w Mysłakowicach - - powierzchnia zagospodarowania – 2 202,78m2,
-  powierzchnia ścieżki z kostki betonowej -  191,87 m2,
- powierzchnia skateparku - 301,30 m2,
- ławka z oparciem – 6 szt.,
- kosz na śmieci – 3 szt.,
- stojaki na rowery – 2 szt.,
- lampy oświetleniowe parkowe  - 5 szt.,
- maszt oświetleniowy – 2 szt.,
- tablice/regulaminy  - 3 szt.,</t>
  </si>
  <si>
    <t>Skatepark w Mysłakowicach dz. nr 618/22, 621 obręb 0009</t>
  </si>
  <si>
    <t>Dopisażenie placu zabaw w Wojanowie:
- Poręcze gimnastyczne Standard+
-Belka do przeskoków na sprężynach Exclusive+
- Drążki gimnastyczne A Standard+</t>
  </si>
  <si>
    <t>Plac zabaw w Wojanowie, gmina Mysłakowice, dz. nr 31/50, obręb 0011 Wojanów</t>
  </si>
  <si>
    <t xml:space="preserve">Doposażenie placu zabaw w Bobrowie:
-Zestaw zabawowy wielofunkcyjny D ze ścianką wspinaczkową zamiast drabinki
-Huśtawka równoważna dwuosobowa 
-Kosz na śmieci metalowy z daszkiem </t>
  </si>
  <si>
    <t xml:space="preserve">Plac zabaw w Bobrowie, gmina Mysłakowice, dz. nr 43/6, obręb 0001 Bobrów </t>
  </si>
  <si>
    <t>Boisko do siatkówki - dz. nr 89/45 obręb 0003 Dąbrowica</t>
  </si>
  <si>
    <t>Dąbrowica, dz. nr 89/45</t>
  </si>
  <si>
    <t>Doposażenie placu zabaw w Karpnikach: 
-Lokomotywa nr kat. 19 P+, HDPE 
-Wagon nr kat. 20 P+, HDPE</t>
  </si>
  <si>
    <t>Karpniki, dz. nr 17/1</t>
  </si>
  <si>
    <t>Rewitalizacja parku w Mysłakowicach - kładka, aleje, estrada</t>
  </si>
  <si>
    <t xml:space="preserve">dz. 637, 653, 639, 621, obręb 0009 Mysłakowice </t>
  </si>
  <si>
    <t>Cmentarz komunalny w Łomnicy</t>
  </si>
  <si>
    <t>ul. Karkonoska, 58-531 Łomnica, działka 673/1, 675, 672, obręb 008</t>
  </si>
  <si>
    <t>Cmentarz komunalny w Mysłakowicach</t>
  </si>
  <si>
    <t>ul. Cmentarna, 58-533 Mysłakowice, działka 1355, 1357 obręb 0009</t>
  </si>
  <si>
    <t>1 049 432,00 zł.</t>
  </si>
  <si>
    <t>805 906,80 zł.</t>
  </si>
  <si>
    <t>27 447,45 zł.</t>
  </si>
  <si>
    <t>241 788,47 zł.</t>
  </si>
  <si>
    <t>845 681,53 zł.</t>
  </si>
  <si>
    <t>4 026,00 zł.</t>
  </si>
  <si>
    <t>6 362,00 zł.</t>
  </si>
  <si>
    <t>18 450,00 zł.</t>
  </si>
  <si>
    <t xml:space="preserve">19 999,98 zł
</t>
  </si>
  <si>
    <t>2018-2019</t>
  </si>
  <si>
    <t>2017-2020</t>
  </si>
  <si>
    <t>2017-2019</t>
  </si>
  <si>
    <t>2014-2020</t>
  </si>
  <si>
    <t>2010-2020</t>
  </si>
  <si>
    <t>2008-2018</t>
  </si>
  <si>
    <t>2015-2019</t>
  </si>
  <si>
    <t>2008 -2020</t>
  </si>
  <si>
    <t>przed 2008</t>
  </si>
  <si>
    <t>brak informacji</t>
  </si>
  <si>
    <t>Kocioł żeliwny gazowy z automatyką + pompy obiegowe</t>
  </si>
  <si>
    <t>Urząd Gminy Mysłakowice, ul. Szkolna 5</t>
  </si>
  <si>
    <t>Kocioł grzewczy "INTEGRALUX" z automatycznym podawaniem paliwa</t>
  </si>
  <si>
    <t>Kocioł żeliwny "Buderus" na olej opałowy typ G-305 - 2 szt.</t>
  </si>
  <si>
    <t>Karpniki, ul. Rudawska 17</t>
  </si>
  <si>
    <t>Kocioł żeliwny "Buderus" na olej opałowy + pompy, zbiorniki</t>
  </si>
  <si>
    <t>Mysłakowice, ul. Daszyńskiego 16 (KSWiK Sp. z o.o.)</t>
  </si>
  <si>
    <t>Zespół (moduł) 2 szt. kotłów kondensacyjnych grzewczych gazowych VITODENS 200</t>
  </si>
  <si>
    <t>Mysłakowice, ul. Wojska Polskiego 2a (siedziba SPZOZ + GOPS)</t>
  </si>
  <si>
    <t>Rozdzielacz obiegów grzewczych 1szt</t>
  </si>
  <si>
    <t>Mysłakowice ul. Wojska Polskiego 2a(siedziba SPZOZ+GOPS- segment B; kotłownia)</t>
  </si>
  <si>
    <t>Bufor ciepłej wody 1szt</t>
  </si>
  <si>
    <t xml:space="preserve">Centrala wentylacyjna </t>
  </si>
  <si>
    <t>Mysłakowice ul. Wojska Polskiego 2a(siedziba SPZOZ+GOPS- segment B; nad apteką - wentylatornia)</t>
  </si>
  <si>
    <t>Platformowy dżwig pionowy BLSS/BLSH szt.1</t>
  </si>
  <si>
    <t>Mysłakowice ul. Wojska Polskiego 2a (siedziba SPZOZ+GOPS-segment B)</t>
  </si>
  <si>
    <t>Mysłakowice ul. Wojska Polskiego 2a (siedziba SPZOZ+ GOPS-segment C)</t>
  </si>
  <si>
    <t>Stacja uzdatniania wody Aquaset 500 szt.1</t>
  </si>
  <si>
    <t>Mysłakowice ul. Wojska Polskiego 2a(siedziba SPZOZ+GOPS-segment B-kotłownia)</t>
  </si>
  <si>
    <t>Pompa ciepła Ekontech 2szt x 85485,00zł</t>
  </si>
  <si>
    <t>Mysłakowice ul. Wojska Polskiego 2a(siedziba SPZOZ+GOPS segment B-kotłownia</t>
  </si>
  <si>
    <t>Pompa żrodła dolnego UPE80-120F</t>
  </si>
  <si>
    <t>Mysłakowice ul. Wojska Polskiego 2a (siedziba SPZOZ+GOPS-segment B kotłownia)</t>
  </si>
  <si>
    <t>Kocioł grzewczy "RED EKO DUO 35" z automatycznym podawaniem paliwa-ekogroszek</t>
  </si>
  <si>
    <t>Świetlica Wiejska w Łomnicy ul. Karkonoska  36</t>
  </si>
  <si>
    <t>Urząd Gminy Mysłakowice ul. Szkolna 5, Mysłakowice</t>
  </si>
  <si>
    <t>instalacja fotowoltaiczna, - panele fotowoltaiczne BRUK-BET PEM.WB-375– 58 szt.,
- falownik  Huawei SUN2000-20KTL-M2 – 1 szt.;  moc 21,75 KW</t>
  </si>
  <si>
    <t>instalacja fotowoltaiczna, - panele fotowoltaiczne BRUK-BET PEM.WB-375 – 68 szt.,
- falownik Huawei SUN2000-30KTL-M3 – 1 szt.; moc 25,50 KW</t>
  </si>
  <si>
    <t>Jednostka ma siedzibę w budynku będącym własnością Gminy Mysłakowice</t>
  </si>
  <si>
    <t>58-533 Mysłakowice, ul. Wojska Polskiego 2A</t>
  </si>
  <si>
    <t>Budynek</t>
  </si>
  <si>
    <t>58-533 Mysłakowice, ul. Daszyńskiego 29</t>
  </si>
  <si>
    <t>odtworzeniowa</t>
  </si>
  <si>
    <t xml:space="preserve">pierwsza połowa XX w. </t>
  </si>
  <si>
    <t>cegła na zaprawie cementowo-wapiennej</t>
  </si>
  <si>
    <t>między oiętrami i nad piwnicą- strop ceramiczny, pozostałe drewniane</t>
  </si>
  <si>
    <t>konstrukcja drewniana, pełne odeskowanie</t>
  </si>
  <si>
    <t>w świetlicy na parterze</t>
  </si>
  <si>
    <t>7:00 - 16:00</t>
  </si>
  <si>
    <t>TAK- zewnętrzny</t>
  </si>
  <si>
    <t>Płot przęsła + siatka 733 mb</t>
  </si>
  <si>
    <t>Płot z siatki 80 mb</t>
  </si>
  <si>
    <t>Podłoże bezpieczne pod Plac zabaw</t>
  </si>
  <si>
    <t xml:space="preserve">Maszyny, wyposażenie i urządzenia </t>
  </si>
  <si>
    <t>1832-1844</t>
  </si>
  <si>
    <t>vaeplan</t>
  </si>
  <si>
    <t>blacha ocynkowa</t>
  </si>
  <si>
    <t>wymiana pokrycia dachowego 2006</t>
  </si>
  <si>
    <t>22</t>
  </si>
  <si>
    <t>9</t>
  </si>
  <si>
    <t>Budynek szkolny</t>
  </si>
  <si>
    <t>ul.Karkonoska 160 Łomnica, 58-508 Jelenia Góra 14</t>
  </si>
  <si>
    <t>Budynek magazynu pelletu</t>
  </si>
  <si>
    <t>jw.</t>
  </si>
  <si>
    <t>Obiekt sportowy - Orlik</t>
  </si>
  <si>
    <t>Obiekt lekkoatletyczny - Królowa Sportu</t>
  </si>
  <si>
    <t xml:space="preserve">Instalacja fotowoltaiczna </t>
  </si>
  <si>
    <t>konstrukcja słupowa, wypełnienie bloczki gazobetonowe, dyle gazobetonowe</t>
  </si>
  <si>
    <t>żelbetowe prefabrykowane</t>
  </si>
  <si>
    <t>żelbetowy wentylowany, płyty korytkowe na ściankach ażurowych</t>
  </si>
  <si>
    <t>konstrukcja żelbetonowa</t>
  </si>
  <si>
    <t>płyta betonowa</t>
  </si>
  <si>
    <t>prefabrykaty</t>
  </si>
  <si>
    <t>papa, deski kompozytowe, hydroizolacja</t>
  </si>
  <si>
    <t>06:00-18:00</t>
  </si>
  <si>
    <t>34</t>
  </si>
  <si>
    <t>15</t>
  </si>
  <si>
    <t>WODNA TRYSKACZOWA</t>
  </si>
  <si>
    <t>TAK - uruchamiana ręcznie</t>
  </si>
  <si>
    <t>Budynek użyteczności publicznej - przebudowa i rozbudowa części istniejącej</t>
  </si>
  <si>
    <t xml:space="preserve">Kotłownia </t>
  </si>
  <si>
    <t>58-533 Mysłakowice ul.Daszyńskiego 20</t>
  </si>
  <si>
    <t>Budynek użyteczności publicznej</t>
  </si>
  <si>
    <t>przed 1989</t>
  </si>
  <si>
    <t>murowane</t>
  </si>
  <si>
    <t>żelbeton</t>
  </si>
  <si>
    <t>przebudowa i rozbudowa w 2017</t>
  </si>
  <si>
    <t>tak - klapy dymowe</t>
  </si>
  <si>
    <t xml:space="preserve">Budynek murowany </t>
  </si>
  <si>
    <t xml:space="preserve">58-508 Jelenia Góra 14 ul Karkonoska 115b </t>
  </si>
  <si>
    <t>Dobudówka części istniejącej</t>
  </si>
  <si>
    <t xml:space="preserve">Naziemna instalacja fotowoltaiczna </t>
  </si>
  <si>
    <t>Pompy ciepła, kocioł</t>
  </si>
  <si>
    <t>Ogrodzenie instalacji fotowoltaicznej</t>
  </si>
  <si>
    <t>przed 1946</t>
  </si>
  <si>
    <t>beton, cegła ceramiczna, bloczek gazbeton</t>
  </si>
  <si>
    <t>żelbeton,bloczki z betonu, beton</t>
  </si>
  <si>
    <t>przebudowa i rozbudowa 2012</t>
  </si>
  <si>
    <t>tak - uruchamiane ręcznie</t>
  </si>
  <si>
    <t>Gmina Mysłakowice / Urząd Miasta w Mysłakowicach</t>
  </si>
  <si>
    <t xml:space="preserve">Zestaw komputerowy     </t>
  </si>
  <si>
    <t xml:space="preserve">Monitoring wizyjny  </t>
  </si>
  <si>
    <t>Syreny alarmowe</t>
  </si>
  <si>
    <t>Serwer Dell PowerEdge T550</t>
  </si>
  <si>
    <t>Serwer Dell PowerEdge T340 zapas</t>
  </si>
  <si>
    <t>Rejestrator czasu pracy</t>
  </si>
  <si>
    <t>L.J pok. nr 15A</t>
  </si>
  <si>
    <t>Ł-ca Pętla autobusowa</t>
  </si>
  <si>
    <t>OSP – Łomnica</t>
  </si>
  <si>
    <t>OSP  - Karpniki</t>
  </si>
  <si>
    <t>OSP – Bukowiec</t>
  </si>
  <si>
    <t>SP z Oddziałami Integ. Ł-ca</t>
  </si>
  <si>
    <t>Drukarka Laser Jet Pro MFP M1 48dW</t>
  </si>
  <si>
    <t>Zestwa komputerowy+win</t>
  </si>
  <si>
    <t>Komputer stacjonarny +win</t>
  </si>
  <si>
    <t>Drukarka wielofunkcyjna</t>
  </si>
  <si>
    <t xml:space="preserve">Monitor </t>
  </si>
  <si>
    <t>UPS APC SCH.Elecric</t>
  </si>
  <si>
    <t>UPS MODE AXTIVE POWER 626</t>
  </si>
  <si>
    <t>Router internetowy</t>
  </si>
  <si>
    <t>Drukarka laserowa HP M203dn</t>
  </si>
  <si>
    <t>Komputer stacjonarny DELL 36/Windows Pro/ Office Small Busines</t>
  </si>
  <si>
    <t>Laptop 15, 6 ASUS 5 1279JPBQ119Ti5</t>
  </si>
  <si>
    <t>drukarka</t>
  </si>
  <si>
    <t>urządzenie wielofunkcyjne</t>
  </si>
  <si>
    <t>laptop</t>
  </si>
  <si>
    <t>Bukowiec</t>
  </si>
  <si>
    <t>Zasilacz UPS</t>
  </si>
  <si>
    <t>Projektor Epson</t>
  </si>
  <si>
    <t>Komputer OPTIFLEX 9020</t>
  </si>
  <si>
    <t>Komputer Tchincentre</t>
  </si>
  <si>
    <t>Zestaw komp. EEG-Biofeedback</t>
  </si>
  <si>
    <t xml:space="preserve">Monitor interaktywny </t>
  </si>
  <si>
    <t>laptop Lenovo V155</t>
  </si>
  <si>
    <t>Laptop lenovo</t>
  </si>
  <si>
    <t>Odtwarzacz CD</t>
  </si>
  <si>
    <t>Zestaw okularów Class VR 8 Premium</t>
  </si>
  <si>
    <t>Zestaw okularów Class VR 4 Premium</t>
  </si>
  <si>
    <t>Aparat fotograficzny z funkcja nagrywania filmów w jakości HD</t>
  </si>
  <si>
    <t>Gimbal</t>
  </si>
  <si>
    <t xml:space="preserve">Mikrofon kierunkowy </t>
  </si>
  <si>
    <t>Drukarka 3D Banach School</t>
  </si>
  <si>
    <t>Długopisy 3D Banach z przenośną baterią zestaw 12 szt.</t>
  </si>
  <si>
    <t>monitor</t>
  </si>
  <si>
    <t>elektroniczny sprzęt muzyczny (karaoke system)</t>
  </si>
  <si>
    <t>komputer stacjonarny</t>
  </si>
  <si>
    <t>urządzenia wielofunkcyjne</t>
  </si>
  <si>
    <t>monitor interaktywny</t>
  </si>
  <si>
    <t>zestaw nagłaśniający</t>
  </si>
  <si>
    <t>skaner</t>
  </si>
  <si>
    <t>drukarka 3D</t>
  </si>
  <si>
    <t>tablice interaktywne</t>
  </si>
  <si>
    <t>radioodtwarzacz</t>
  </si>
  <si>
    <t>tablet</t>
  </si>
  <si>
    <t>dron edukacyjny</t>
  </si>
  <si>
    <t>sprzęt fotograficzny</t>
  </si>
  <si>
    <t>teleskop</t>
  </si>
  <si>
    <t>D-7/000733</t>
  </si>
  <si>
    <t>NS-1/000083</t>
  </si>
  <si>
    <t>S-1/000120</t>
  </si>
  <si>
    <t>D-6/002009;</t>
  </si>
  <si>
    <t>Telewizor z bluetoch Thomson</t>
  </si>
  <si>
    <t>Telewizor KERNAU 50KUD7450</t>
  </si>
  <si>
    <t>Klimatyzacjq Gree Lomo ECO</t>
  </si>
  <si>
    <t>Serwer kopii zapasowych</t>
  </si>
  <si>
    <t>Notebok Lenovo S145-15 AST</t>
  </si>
  <si>
    <t>Urządzenie wielofunkcyjne BROTHER laser MFCL2712</t>
  </si>
  <si>
    <t>Dysk zewnętrzny VERBATIM 1 TB</t>
  </si>
  <si>
    <t>Notebok HP 11AK1012DX STREAM</t>
  </si>
  <si>
    <t>Notebok ASUS L406MA-WHO22</t>
  </si>
  <si>
    <t>Projektor ART. 2600</t>
  </si>
  <si>
    <t xml:space="preserve">Laptop </t>
  </si>
  <si>
    <t>projektor ART. Z6100</t>
  </si>
  <si>
    <t>Ploter Brother SDX1200</t>
  </si>
  <si>
    <t>Notebok ASUS 410MA</t>
  </si>
  <si>
    <t>laptop Acer TravelMate P2 i34GB 256SSD</t>
  </si>
  <si>
    <t>Monitor interaktywny INSGRAFF55</t>
  </si>
  <si>
    <t>Projektor Magiczny Dywan</t>
  </si>
  <si>
    <t>Projekor ART.2600</t>
  </si>
  <si>
    <t>Dysk SDS</t>
  </si>
  <si>
    <t>537/2020 poz 166</t>
  </si>
  <si>
    <t>07/2020/B/27 poz 150</t>
  </si>
  <si>
    <t>10/2020/B/285 poz157</t>
  </si>
  <si>
    <t>377/2020 poz 162</t>
  </si>
  <si>
    <t>377/2020 poz 163</t>
  </si>
  <si>
    <t>377/2020 poz 164</t>
  </si>
  <si>
    <t>537/2020 poz 165</t>
  </si>
  <si>
    <t>poz 167</t>
  </si>
  <si>
    <t>Generator ozonu 3000 mg/h</t>
  </si>
  <si>
    <t>Notebook HP 255G7</t>
  </si>
  <si>
    <t>Notebook HP 15BS212</t>
  </si>
  <si>
    <t>Laptop Acer TrawelMate P2i3 4GB</t>
  </si>
  <si>
    <t>Magiczny dywan</t>
  </si>
  <si>
    <t>Monitor interaktywny INSGRAF 55</t>
  </si>
  <si>
    <t>PPŁ/06/2020/B/14 poz.94</t>
  </si>
  <si>
    <t>poz.99</t>
  </si>
  <si>
    <t>poz.100</t>
  </si>
  <si>
    <t>Zestawienia szkód w tabelach poniżej obejmują okres trzech lat od początku okresu ubezpieczenia tj. od 01-10-2021 roku, do dnia przekazania informacji o przebiegu ubezpieczenia.</t>
  </si>
  <si>
    <t>ul. Królewska 1</t>
  </si>
  <si>
    <t>Piłkochwyty w miejscowości Dąbrowica (boisko sportowe dz. nr 89/45)- 2 sztuki</t>
  </si>
  <si>
    <t>8 trybun jednorzędowych 8-miejscowych (: boisko sportowe Karpniki 58-533, dz. nr 420/1 przy budynku ul. Sportowa 1)</t>
  </si>
  <si>
    <t>Dąbrowica (boisko sportowe dz. nr 89/45)</t>
  </si>
  <si>
    <t>boisko sportowe Karpniki 58-533, dz. nr 420/1 przy budynku ul. Sportowa 1</t>
  </si>
  <si>
    <t>Razem:</t>
  </si>
  <si>
    <t>9a</t>
  </si>
  <si>
    <t>9b</t>
  </si>
  <si>
    <t>9c</t>
  </si>
  <si>
    <t>Budynek garażowy</t>
  </si>
  <si>
    <t xml:space="preserve">2003r. </t>
  </si>
  <si>
    <t>na stałe</t>
  </si>
  <si>
    <t>mieszkaniowa</t>
  </si>
  <si>
    <t>do 100 metrów</t>
  </si>
  <si>
    <t>ul. Sułkowskiego 1, 58-533 Mysłakowice</t>
  </si>
  <si>
    <t>ul. Królewska 1, 58-533 Mysłakowice</t>
  </si>
  <si>
    <t>2578</t>
  </si>
  <si>
    <t>bloczki silikatowe</t>
  </si>
  <si>
    <t>Strop żelbetowy</t>
  </si>
  <si>
    <t>drewniano- stalowa</t>
  </si>
  <si>
    <t>bardzo dobry</t>
  </si>
  <si>
    <t>gazowe</t>
  </si>
  <si>
    <t>pow. 100 metrów</t>
  </si>
  <si>
    <t>dobry</t>
  </si>
  <si>
    <t xml:space="preserve">na stałe </t>
  </si>
  <si>
    <t>od 02.2024r.</t>
  </si>
  <si>
    <t xml:space="preserve">od 02.2024r. </t>
  </si>
  <si>
    <t>całodobowo firma Jocker</t>
  </si>
  <si>
    <t>Jocker</t>
  </si>
  <si>
    <t>wodna</t>
  </si>
  <si>
    <t>Sułkowskiego 1, 58-533 Mysłakowice - stara szkoła</t>
  </si>
  <si>
    <t>Sułkowskiego 2, 58-533 Mysłakowice - stara szkoła</t>
  </si>
  <si>
    <t>Fotowoltaika</t>
  </si>
  <si>
    <t>Boisko Orlik ul. Śląska, Mysłakowice</t>
  </si>
  <si>
    <t>Drukarka laserowa ECOSYS P240</t>
  </si>
  <si>
    <t>Komputer stacjonarny DELL 3Y/WIN/MONIT</t>
  </si>
  <si>
    <t>GOPS/1/20</t>
  </si>
  <si>
    <t>GOPS/2/21</t>
  </si>
  <si>
    <t>GOPS/3/21</t>
  </si>
  <si>
    <t>GOPS/4/21</t>
  </si>
  <si>
    <t>GOPS/1/22</t>
  </si>
  <si>
    <t>GOPS/2/22</t>
  </si>
  <si>
    <t>GOPS/3/22</t>
  </si>
  <si>
    <t>Gops/4/2022</t>
  </si>
  <si>
    <t>GOPS/5/22</t>
  </si>
  <si>
    <t>Gops/6/2022</t>
  </si>
  <si>
    <t>GOPS/2/2023</t>
  </si>
  <si>
    <t>GOPS/4/2023</t>
  </si>
  <si>
    <t>GOPS/5/1-2/23</t>
  </si>
  <si>
    <t>GOPS/7/23</t>
  </si>
  <si>
    <t xml:space="preserve">GOPS /2/20 </t>
  </si>
  <si>
    <t>Laptop LENOVO 15</t>
  </si>
  <si>
    <t>GOPS/6/23</t>
  </si>
  <si>
    <t>2013 r.- pokrycie papowe dachu; 2020 r.- modernizacja dachu i drzwi wejściowych, 2022 r.-modernizacja toalet na parterze, modernizacja pomieszczenia świetlicy na parterze, termomodernizacja (opaska wokół budynku)</t>
  </si>
  <si>
    <t xml:space="preserve">  -  </t>
  </si>
  <si>
    <t>Monitor interaktywny</t>
  </si>
  <si>
    <t>Kserokopiarka RICOH C3003 SP</t>
  </si>
  <si>
    <t>Kserokopiarka RICOH C3004XSP</t>
  </si>
  <si>
    <t>2018-2019 termomodernizacja                     2019-2024     remonty korytarzy szkolnych, sal lekcyjnych, wymiana wykładzin podłogowych, malowanie</t>
  </si>
  <si>
    <t>piece na pellet</t>
  </si>
  <si>
    <t>2019</t>
  </si>
  <si>
    <t>dach</t>
  </si>
  <si>
    <t xml:space="preserve">mieszkaniowa </t>
  </si>
  <si>
    <t>pow. 100 m</t>
  </si>
  <si>
    <t xml:space="preserve">pow. 100 m. </t>
  </si>
  <si>
    <t>Maszyny, wyposażenie i urządzenia ( w tym wyposażenie kotłowni, instalacja wentylacji mechanicznej, kotły grzewcze)</t>
  </si>
  <si>
    <t>S-1/000069-75</t>
  </si>
  <si>
    <t>S-1/00106</t>
  </si>
  <si>
    <t>S-1/000289</t>
  </si>
  <si>
    <t>S-1/000132</t>
  </si>
  <si>
    <t>S-1/000314</t>
  </si>
  <si>
    <t>S-1/00133</t>
  </si>
  <si>
    <t>S-1/000460,461</t>
  </si>
  <si>
    <t>S-1/000464</t>
  </si>
  <si>
    <t>S-2/00140-149</t>
  </si>
  <si>
    <t>D-5/00197-201</t>
  </si>
  <si>
    <t>D-1/00205</t>
  </si>
  <si>
    <t>D-1/00212</t>
  </si>
  <si>
    <t>S-1/00278</t>
  </si>
  <si>
    <t>D-2/000578</t>
  </si>
  <si>
    <t>niszczarka</t>
  </si>
  <si>
    <t>S-1/000761</t>
  </si>
  <si>
    <t>S-1/000771</t>
  </si>
  <si>
    <t>drukarka3D</t>
  </si>
  <si>
    <t>S-1/000779</t>
  </si>
  <si>
    <t>laptopy</t>
  </si>
  <si>
    <t>D-7/00076-77</t>
  </si>
  <si>
    <t>D-7/00078; D-7/00100-101</t>
  </si>
  <si>
    <t>D-1/00209</t>
  </si>
  <si>
    <t>S-1/000312</t>
  </si>
  <si>
    <t>D-1/00233-234</t>
  </si>
  <si>
    <t>D-1/00268</t>
  </si>
  <si>
    <t>S-1/00276</t>
  </si>
  <si>
    <t>D-1/00134</t>
  </si>
  <si>
    <t>D-5/00135-139</t>
  </si>
  <si>
    <t>D-5/00187-196</t>
  </si>
  <si>
    <t>własna kotłownia</t>
  </si>
  <si>
    <t>mieszkalna</t>
  </si>
  <si>
    <t xml:space="preserve">do 100 m. </t>
  </si>
  <si>
    <t xml:space="preserve"> -</t>
  </si>
  <si>
    <t>poz.205</t>
  </si>
  <si>
    <t>poz.210</t>
  </si>
  <si>
    <t>poz.219</t>
  </si>
  <si>
    <t>poz.220</t>
  </si>
  <si>
    <t>poz.204</t>
  </si>
  <si>
    <t>poz.209</t>
  </si>
  <si>
    <t>poz.213</t>
  </si>
  <si>
    <t>poz.218</t>
  </si>
  <si>
    <t>poz.223</t>
  </si>
  <si>
    <t>poz.224</t>
  </si>
  <si>
    <t>poz.226</t>
  </si>
  <si>
    <t>poz.227</t>
  </si>
  <si>
    <t>poz.161</t>
  </si>
  <si>
    <t>poz.233</t>
  </si>
  <si>
    <t>Telefon stac.PANASONIC</t>
  </si>
  <si>
    <t>poz.247</t>
  </si>
  <si>
    <t>Drukarka Epson Ecotankl3250</t>
  </si>
  <si>
    <t>poz.253</t>
  </si>
  <si>
    <t xml:space="preserve">UPS </t>
  </si>
  <si>
    <t>poz.254</t>
  </si>
  <si>
    <t>dyrektor@przedszkole-lomnica.com.pl</t>
  </si>
  <si>
    <t>własna kotłownia - ogrzewanie olejowe</t>
  </si>
  <si>
    <t>na gruncie</t>
  </si>
  <si>
    <t>fotowoltaiczna, pompy ciepła, kocioł</t>
  </si>
  <si>
    <t>do 100 m.</t>
  </si>
  <si>
    <t>Klimatyzator rotenso UKURA U70XO/U70XI</t>
  </si>
  <si>
    <t>poz.115</t>
  </si>
  <si>
    <t>poz.105</t>
  </si>
  <si>
    <t>poz.106</t>
  </si>
  <si>
    <t>poz.107</t>
  </si>
  <si>
    <t>poz.108</t>
  </si>
  <si>
    <t>Lokale gminne</t>
  </si>
  <si>
    <t>Siłownia zewnętrzna fitness</t>
  </si>
  <si>
    <t>ul. Królewska 1, 58-533 Mysłakowice, działka 618/33</t>
  </si>
  <si>
    <t>NNW</t>
  </si>
  <si>
    <t>04.06.2022</t>
  </si>
  <si>
    <t>rok polisy</t>
  </si>
  <si>
    <t>17.12.2021</t>
  </si>
  <si>
    <t>majątek</t>
  </si>
  <si>
    <t>przyczyna szkody</t>
  </si>
  <si>
    <t>niewłaściwe działanie prądu elektrycznego</t>
  </si>
  <si>
    <t>22.12.2021</t>
  </si>
  <si>
    <t>OC działalności</t>
  </si>
  <si>
    <t>nawierzchnia drogi</t>
  </si>
  <si>
    <t>08.01.2022</t>
  </si>
  <si>
    <t>02.03.2022</t>
  </si>
  <si>
    <t>07.03.2022</t>
  </si>
  <si>
    <t>zalanie</t>
  </si>
  <si>
    <t>09.03.2022</t>
  </si>
  <si>
    <t>27.04.2022</t>
  </si>
  <si>
    <t>ruch pojazdu niepodlegającego rejestracji</t>
  </si>
  <si>
    <t>01.05.2022</t>
  </si>
  <si>
    <t>inne</t>
  </si>
  <si>
    <t>18.05.2022</t>
  </si>
  <si>
    <t>23.08.2022</t>
  </si>
  <si>
    <t>20.11.2023</t>
  </si>
  <si>
    <t>deszcz nawalny</t>
  </si>
  <si>
    <t>03.02.2023</t>
  </si>
  <si>
    <t>huragan</t>
  </si>
  <si>
    <t>06.02.2023</t>
  </si>
  <si>
    <t>26.05.2023</t>
  </si>
  <si>
    <t>17.08.2023</t>
  </si>
  <si>
    <t>przepięcia atmosferyczne</t>
  </si>
  <si>
    <t>17.09.2023</t>
  </si>
  <si>
    <t>01.11.2023</t>
  </si>
  <si>
    <t>27.11.2023</t>
  </si>
  <si>
    <t>wandalizm</t>
  </si>
  <si>
    <t>uszkodzenie słupa oświetleniowego</t>
  </si>
  <si>
    <t>23.09.2023</t>
  </si>
  <si>
    <t>26.09.2023</t>
  </si>
  <si>
    <t>uderzenie pojazdu</t>
  </si>
  <si>
    <t>uszkodzenie bramy</t>
  </si>
  <si>
    <t>dostateczny</t>
  </si>
  <si>
    <t>TAK, we wszystkich pomieszczeniach</t>
  </si>
  <si>
    <t>powódź</t>
  </si>
  <si>
    <t>tak- 200m rzeka Łomnica</t>
  </si>
  <si>
    <t>zły</t>
  </si>
  <si>
    <t>kamień i cegła</t>
  </si>
  <si>
    <t>drewniane/sklepienia ceramiczne</t>
  </si>
  <si>
    <t>spalony</t>
  </si>
  <si>
    <t xml:space="preserve">dachówka </t>
  </si>
  <si>
    <t>gont łupkowy</t>
  </si>
  <si>
    <t>TAK- 50m</t>
  </si>
  <si>
    <t>TAK- 100m</t>
  </si>
  <si>
    <t>TAK- 500m</t>
  </si>
  <si>
    <t>TAK - 50m</t>
  </si>
  <si>
    <t>Budynek magazynowy</t>
  </si>
  <si>
    <t xml:space="preserve">wycena rzeczoznawcy </t>
  </si>
  <si>
    <t>2022</t>
  </si>
  <si>
    <t>21,75 kw</t>
  </si>
  <si>
    <t>ubezpieczane samodzielnie przez SP ZOZ</t>
  </si>
  <si>
    <t>Tak</t>
  </si>
  <si>
    <t>TAK 24/h/7</t>
  </si>
  <si>
    <t>TAK 24/h/2</t>
  </si>
  <si>
    <t>wodna- zraszacze</t>
  </si>
  <si>
    <t>Zaświadczenie obejmuje dane zgodne z dokumentacją ubezpieczeniowo-szkodową na dzień 20.08.2024</t>
  </si>
  <si>
    <t xml:space="preserve">Łomnica ul. Karkonoska 36;  Wojanów 38, Kostrzyca ul. Jeleniogórska 29, Bukowiec ul. Robotnicza 6 </t>
  </si>
  <si>
    <t>Przyjęty wskaźnik szacowania odtworzenia dla 1 m² pow. użyt.</t>
  </si>
  <si>
    <t xml:space="preserve">Suma ubezpieczenia </t>
  </si>
  <si>
    <t xml:space="preserve">Ogrodzenie </t>
  </si>
  <si>
    <t>j.w.</t>
  </si>
  <si>
    <t xml:space="preserve">Budynek nr 1 po starej Szkole Podstawowej w Mysłakowicach </t>
  </si>
  <si>
    <t xml:space="preserve">Budynek 2 po starej Szkole Podstawowej w Mysłakowicach </t>
  </si>
  <si>
    <t>Budynek Szkoły</t>
  </si>
  <si>
    <t>Budynek po starej szkole podstawowej w Kostrzycy</t>
  </si>
  <si>
    <t>Kostrzyca ul. Jeleniogórska 37, 58-533 Mysłakowice</t>
  </si>
  <si>
    <t>3040</t>
  </si>
  <si>
    <t>1980</t>
  </si>
  <si>
    <t>murowane, cegła</t>
  </si>
  <si>
    <t>żetbeton</t>
  </si>
  <si>
    <t>żelbetowy</t>
  </si>
  <si>
    <t>Własna kotłownia - olej opałowy</t>
  </si>
  <si>
    <t>2020 r. - wymiana posadzki w głównym korytarzu</t>
  </si>
  <si>
    <t xml:space="preserve">od 01.09.2023 r. </t>
  </si>
  <si>
    <t>tak- 200m rzeka Jedlica</t>
  </si>
  <si>
    <t>kotłownia</t>
  </si>
  <si>
    <t>TAK 24/h/6</t>
  </si>
  <si>
    <t>Budynek kotłowni przy starej szkole podstawowej w Kostrzycy</t>
  </si>
  <si>
    <t xml:space="preserve">ul. Jeleniogórska 37, Kostrzyca - stara szkoła </t>
  </si>
  <si>
    <t>Zestawienie szkód - ubezpieczenie mienia i OC - część 1, 2 i 4 zamówienia</t>
  </si>
  <si>
    <t xml:space="preserve">rzeka Łomnica - ok. 80 m. </t>
  </si>
  <si>
    <t>rzeka Łomnica - ok. 400 m</t>
  </si>
  <si>
    <t>podniesienie wód gruntowych oraz deszcz nawalny</t>
  </si>
  <si>
    <t>obiekt monitorowany, media nie są odłączone</t>
  </si>
  <si>
    <t>09.2024 - szkoda w trakcie szacowania. Rezerwa na 142.000 zł.</t>
  </si>
  <si>
    <t xml:space="preserve">1997 oraz 2010 - brak informacji o wysokości szkód.                               09.2024 - szkoda w trakcie szacowania. Rezerwa na 700.000 zł. </t>
  </si>
  <si>
    <t>09.2024 - szkoda w trakcie szacowania. Rezerwa na 325.000 zł., wypłata zaliczki 50.000 zł.</t>
  </si>
  <si>
    <t>Zaświadczenie obejmuje dane zgodne z dokumentacją ubezpieczeniowo-szkodową na dzień 28.10.2024</t>
  </si>
  <si>
    <t>11.09.2024</t>
  </si>
  <si>
    <t>14.09.2024</t>
  </si>
  <si>
    <t>15.09.2024</t>
  </si>
  <si>
    <t>19.09.2024</t>
  </si>
  <si>
    <t>Jeśli TYMCZASOWO,
od kiedy?</t>
  </si>
  <si>
    <t>1997 oraz 2010 - brak informacji o wysokości szkód.</t>
  </si>
  <si>
    <t>obiekt do sprzedaży</t>
  </si>
  <si>
    <t>09.2024 - szkoda w trakcie szacowania. Rezerwa na 11.870 zł., wypłata 6.150,-.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</si>
</sst>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  <numFmt numFmtId="165" formatCode="[&lt;=9999999]###\-##\-##;\(###\)\ ###\-##\-##"/>
    <numFmt numFmtId="166" formatCode="[$-415]General"/>
    <numFmt numFmtId="167" formatCode="&quot; &quot;#,##0.00&quot; zł &quot;;&quot;-&quot;#,##0.00&quot; zł &quot;;&quot; -&quot;#&quot; zł &quot;;&quot; &quot;@&quot; &quot;"/>
    <numFmt numFmtId="168" formatCode="[$-415]0%"/>
    <numFmt numFmtId="169" formatCode="#,##0.00&quot; &quot;[$zł-415];[Red]&quot;-&quot;#,##0.00&quot; &quot;[$zł-415]"/>
    <numFmt numFmtId="170" formatCode="d/mm/yyyy"/>
    <numFmt numFmtId="171" formatCode="#,##0.00,&quot;zł&quot;"/>
    <numFmt numFmtId="172" formatCode="#,##0.00&quot; zł&quot;"/>
    <numFmt numFmtId="173" formatCode="#,##0.00\ [$zł-415];[Red]\-#,##0.00\ [$zł-415]"/>
  </numFmts>
  <fonts count="7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1"/>
      <charset val="238"/>
    </font>
    <font>
      <u/>
      <sz val="10"/>
      <color rgb="FF0000FF"/>
      <name val="Arial"/>
      <family val="2"/>
      <charset val="238"/>
    </font>
    <font>
      <sz val="11"/>
      <color rgb="FF000000"/>
      <name val="Czcionka tekstu podstawowego"/>
      <charset val="238"/>
    </font>
    <font>
      <b/>
      <i/>
      <sz val="16"/>
      <color theme="1"/>
      <name val="Arial"/>
      <family val="2"/>
      <charset val="238"/>
    </font>
    <font>
      <u/>
      <sz val="11"/>
      <color rgb="FF0000FF"/>
      <name val="Calibri"/>
      <family val="2"/>
      <charset val="238"/>
    </font>
    <font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color theme="1"/>
      <name val="Arial CE1"/>
      <charset val="238"/>
    </font>
    <font>
      <b/>
      <i/>
      <u/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color indexed="8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Cambria"/>
      <family val="1"/>
      <charset val="238"/>
      <scheme val="major"/>
    </font>
    <font>
      <b/>
      <sz val="11"/>
      <color theme="0"/>
      <name val="Cambria"/>
      <family val="1"/>
      <charset val="238"/>
      <scheme val="major"/>
    </font>
    <font>
      <sz val="11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sz val="11"/>
      <color theme="1"/>
      <name val="Cambria"/>
      <family val="1"/>
      <charset val="238"/>
    </font>
    <font>
      <sz val="11"/>
      <name val="Cambria"/>
      <family val="1"/>
      <charset val="238"/>
    </font>
    <font>
      <sz val="11"/>
      <color rgb="FF000000"/>
      <name val="Cambria"/>
      <family val="1"/>
      <charset val="238"/>
      <scheme val="major"/>
    </font>
    <font>
      <b/>
      <u/>
      <sz val="11"/>
      <color theme="1"/>
      <name val="Cambria"/>
      <family val="1"/>
      <charset val="238"/>
      <scheme val="major"/>
    </font>
    <font>
      <i/>
      <sz val="11"/>
      <color theme="1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10"/>
      <color indexed="8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sz val="10"/>
      <color rgb="FFFF0000"/>
      <name val="Cambria"/>
      <family val="1"/>
      <charset val="238"/>
      <scheme val="major"/>
    </font>
    <font>
      <b/>
      <i/>
      <sz val="11"/>
      <name val="Cambria"/>
      <family val="1"/>
      <charset val="238"/>
      <scheme val="major"/>
    </font>
    <font>
      <b/>
      <sz val="10"/>
      <color indexed="8"/>
      <name val="Cambria"/>
      <family val="1"/>
      <charset val="238"/>
      <scheme val="major"/>
    </font>
    <font>
      <sz val="9"/>
      <color indexed="81"/>
      <name val="Tahoma"/>
      <family val="2"/>
      <charset val="238"/>
    </font>
    <font>
      <sz val="10"/>
      <color theme="1"/>
      <name val="Cambria"/>
      <family val="1"/>
      <charset val="238"/>
      <scheme val="major"/>
    </font>
    <font>
      <sz val="10"/>
      <color rgb="FF000000"/>
      <name val="Cambria"/>
      <family val="1"/>
      <charset val="238"/>
    </font>
    <font>
      <sz val="10"/>
      <name val="Cambria"/>
      <family val="1"/>
      <charset val="238"/>
    </font>
    <font>
      <sz val="9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0"/>
      <name val="Calibri"/>
      <family val="2"/>
      <charset val="238"/>
    </font>
    <font>
      <sz val="10"/>
      <color rgb="FF000000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b/>
      <sz val="10"/>
      <color rgb="FF000000"/>
      <name val="Cambria"/>
      <family val="1"/>
      <charset val="238"/>
    </font>
    <font>
      <sz val="9"/>
      <color rgb="FF000000"/>
      <name val="Tahoma"/>
      <family val="2"/>
      <charset val="238"/>
    </font>
    <font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0"/>
      <color rgb="FF00B050"/>
      <name val="Cambria"/>
      <family val="1"/>
      <charset val="238"/>
      <scheme val="major"/>
    </font>
    <font>
      <b/>
      <sz val="11"/>
      <color rgb="FFFF0000"/>
      <name val="Calibri"/>
      <family val="2"/>
      <charset val="238"/>
      <scheme val="minor"/>
    </font>
    <font>
      <sz val="11"/>
      <color indexed="8"/>
      <name val="Cambria"/>
      <family val="1"/>
      <charset val="238"/>
      <scheme val="major"/>
    </font>
    <font>
      <sz val="11"/>
      <color rgb="FFFF0000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B9CDE5"/>
      </patternFill>
    </fill>
    <fill>
      <patternFill patternType="solid">
        <fgColor theme="0"/>
        <bgColor rgb="FFE6E0EC"/>
      </patternFill>
    </fill>
    <fill>
      <patternFill patternType="solid">
        <fgColor theme="0"/>
        <bgColor rgb="FFDEE6EF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/>
      <top/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0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4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6" fillId="0" borderId="0"/>
    <xf numFmtId="167" fontId="7" fillId="0" borderId="0"/>
    <xf numFmtId="166" fontId="8" fillId="0" borderId="0"/>
    <xf numFmtId="166" fontId="7" fillId="0" borderId="0"/>
    <xf numFmtId="0" fontId="9" fillId="0" borderId="0"/>
    <xf numFmtId="0" fontId="10" fillId="0" borderId="0">
      <alignment horizontal="center"/>
    </xf>
    <xf numFmtId="0" fontId="10" fillId="0" borderId="0">
      <alignment horizontal="center" textRotation="90"/>
    </xf>
    <xf numFmtId="166" fontId="8" fillId="0" borderId="0"/>
    <xf numFmtId="166" fontId="11" fillId="0" borderId="0"/>
    <xf numFmtId="166" fontId="12" fillId="0" borderId="0"/>
    <xf numFmtId="166" fontId="13" fillId="0" borderId="0"/>
    <xf numFmtId="166" fontId="13" fillId="0" borderId="0"/>
    <xf numFmtId="166" fontId="13" fillId="0" borderId="0"/>
    <xf numFmtId="166" fontId="13" fillId="0" borderId="0"/>
    <xf numFmtId="166" fontId="13" fillId="0" borderId="0"/>
    <xf numFmtId="166" fontId="13" fillId="0" borderId="0"/>
    <xf numFmtId="166" fontId="13" fillId="0" borderId="0"/>
    <xf numFmtId="166" fontId="13" fillId="0" borderId="0"/>
    <xf numFmtId="166" fontId="12" fillId="0" borderId="0"/>
    <xf numFmtId="166" fontId="13" fillId="0" borderId="0"/>
    <xf numFmtId="166" fontId="13" fillId="0" borderId="0"/>
    <xf numFmtId="166" fontId="14" fillId="0" borderId="0"/>
    <xf numFmtId="166" fontId="12" fillId="0" borderId="0"/>
    <xf numFmtId="166" fontId="13" fillId="0" borderId="0"/>
    <xf numFmtId="166" fontId="13" fillId="0" borderId="0"/>
    <xf numFmtId="166" fontId="13" fillId="0" borderId="0"/>
    <xf numFmtId="166" fontId="13" fillId="0" borderId="0"/>
    <xf numFmtId="166" fontId="12" fillId="0" borderId="0"/>
    <xf numFmtId="166" fontId="13" fillId="0" borderId="0"/>
    <xf numFmtId="166" fontId="15" fillId="0" borderId="0"/>
    <xf numFmtId="166" fontId="13" fillId="0" borderId="0"/>
    <xf numFmtId="166" fontId="12" fillId="0" borderId="0"/>
    <xf numFmtId="166" fontId="13" fillId="0" borderId="0"/>
    <xf numFmtId="166" fontId="13" fillId="0" borderId="0"/>
    <xf numFmtId="166" fontId="14" fillId="0" borderId="0"/>
    <xf numFmtId="166" fontId="13" fillId="0" borderId="0"/>
    <xf numFmtId="166" fontId="14" fillId="0" borderId="0"/>
    <xf numFmtId="166" fontId="14" fillId="0" borderId="0"/>
    <xf numFmtId="166" fontId="15" fillId="0" borderId="0"/>
    <xf numFmtId="166" fontId="14" fillId="0" borderId="0"/>
    <xf numFmtId="168" fontId="7" fillId="0" borderId="0"/>
    <xf numFmtId="168" fontId="7" fillId="0" borderId="0"/>
    <xf numFmtId="0" fontId="16" fillId="0" borderId="0"/>
    <xf numFmtId="169" fontId="16" fillId="0" borderId="0"/>
    <xf numFmtId="167" fontId="7" fillId="0" borderId="0"/>
    <xf numFmtId="167" fontId="7" fillId="0" borderId="0"/>
    <xf numFmtId="167" fontId="7" fillId="0" borderId="0"/>
    <xf numFmtId="167" fontId="7" fillId="0" borderId="0"/>
    <xf numFmtId="167" fontId="7" fillId="0" borderId="0"/>
    <xf numFmtId="167" fontId="7" fillId="0" borderId="0"/>
    <xf numFmtId="167" fontId="7" fillId="0" borderId="0"/>
    <xf numFmtId="167" fontId="7" fillId="0" borderId="0"/>
    <xf numFmtId="167" fontId="7" fillId="0" borderId="0"/>
    <xf numFmtId="167" fontId="7" fillId="0" borderId="0"/>
    <xf numFmtId="167" fontId="7" fillId="0" borderId="0"/>
    <xf numFmtId="167" fontId="7" fillId="0" borderId="0"/>
    <xf numFmtId="167" fontId="7" fillId="0" borderId="0"/>
    <xf numFmtId="167" fontId="7" fillId="0" borderId="0"/>
    <xf numFmtId="167" fontId="7" fillId="0" borderId="0"/>
    <xf numFmtId="167" fontId="7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8" fillId="0" borderId="0"/>
    <xf numFmtId="166" fontId="9" fillId="0" borderId="0"/>
    <xf numFmtId="0" fontId="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7" fillId="0" borderId="0"/>
    <xf numFmtId="9" fontId="1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0" fillId="0" borderId="0"/>
    <xf numFmtId="0" fontId="5" fillId="0" borderId="0"/>
    <xf numFmtId="0" fontId="20" fillId="0" borderId="0"/>
    <xf numFmtId="0" fontId="17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1" fillId="0" borderId="0"/>
    <xf numFmtId="0" fontId="19" fillId="0" borderId="0"/>
    <xf numFmtId="0" fontId="19" fillId="0" borderId="0"/>
    <xf numFmtId="0" fontId="1" fillId="0" borderId="0"/>
    <xf numFmtId="0" fontId="17" fillId="0" borderId="0"/>
    <xf numFmtId="9" fontId="1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9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2" fillId="0" borderId="0"/>
    <xf numFmtId="44" fontId="22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</cellStyleXfs>
  <cellXfs count="532">
    <xf numFmtId="0" fontId="0" fillId="0" borderId="0" xfId="0"/>
    <xf numFmtId="0" fontId="25" fillId="0" borderId="0" xfId="201" applyFont="1" applyAlignment="1">
      <alignment vertical="center"/>
    </xf>
    <xf numFmtId="0" fontId="17" fillId="0" borderId="0" xfId="0" applyFont="1" applyAlignment="1">
      <alignment vertical="center"/>
    </xf>
    <xf numFmtId="0" fontId="25" fillId="0" borderId="0" xfId="201" applyFont="1" applyAlignment="1">
      <alignment vertical="center" wrapText="1"/>
    </xf>
    <xf numFmtId="0" fontId="17" fillId="0" borderId="0" xfId="0" applyFont="1" applyAlignment="1">
      <alignment vertical="center" wrapText="1"/>
    </xf>
    <xf numFmtId="164" fontId="25" fillId="0" borderId="0" xfId="201" applyNumberFormat="1" applyFont="1" applyAlignment="1">
      <alignment vertical="center"/>
    </xf>
    <xf numFmtId="164" fontId="25" fillId="0" borderId="0" xfId="1" applyNumberFormat="1" applyFont="1" applyAlignment="1">
      <alignment vertical="center" wrapText="1"/>
    </xf>
    <xf numFmtId="0" fontId="25" fillId="0" borderId="0" xfId="1" applyFont="1" applyAlignment="1">
      <alignment vertical="center" wrapText="1"/>
    </xf>
    <xf numFmtId="0" fontId="25" fillId="0" borderId="1" xfId="1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25" fillId="0" borderId="0" xfId="0" applyFont="1" applyAlignment="1">
      <alignment vertical="center"/>
    </xf>
    <xf numFmtId="0" fontId="25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164" fontId="0" fillId="0" borderId="0" xfId="0" applyNumberFormat="1"/>
    <xf numFmtId="0" fontId="25" fillId="0" borderId="0" xfId="0" applyFont="1" applyAlignment="1">
      <alignment horizontal="center" vertical="center"/>
    </xf>
    <xf numFmtId="10" fontId="0" fillId="0" borderId="0" xfId="0" applyNumberFormat="1"/>
    <xf numFmtId="164" fontId="0" fillId="0" borderId="0" xfId="0" applyNumberFormat="1" applyAlignment="1">
      <alignment wrapText="1"/>
    </xf>
    <xf numFmtId="49" fontId="25" fillId="0" borderId="0" xfId="0" applyNumberFormat="1" applyFont="1" applyAlignment="1">
      <alignment vertical="center" wrapText="1"/>
    </xf>
    <xf numFmtId="49" fontId="25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vertical="center"/>
    </xf>
    <xf numFmtId="0" fontId="25" fillId="0" borderId="1" xfId="3" applyFont="1" applyBorder="1" applyAlignment="1">
      <alignment horizontal="center" vertical="center"/>
    </xf>
    <xf numFmtId="49" fontId="25" fillId="0" borderId="1" xfId="3" applyNumberFormat="1" applyFont="1" applyBorder="1" applyAlignment="1">
      <alignment horizontal="center" vertical="center" wrapText="1"/>
    </xf>
    <xf numFmtId="164" fontId="25" fillId="0" borderId="1" xfId="3" applyNumberFormat="1" applyFont="1" applyBorder="1" applyAlignment="1">
      <alignment vertical="center"/>
    </xf>
    <xf numFmtId="49" fontId="25" fillId="0" borderId="1" xfId="0" applyNumberFormat="1" applyFont="1" applyBorder="1" applyAlignment="1">
      <alignment horizontal="center" vertical="center" wrapText="1"/>
    </xf>
    <xf numFmtId="49" fontId="25" fillId="0" borderId="1" xfId="3" applyNumberFormat="1" applyFont="1" applyBorder="1" applyAlignment="1">
      <alignment horizontal="center" vertical="center"/>
    </xf>
    <xf numFmtId="164" fontId="26" fillId="0" borderId="0" xfId="3" applyNumberFormat="1" applyFont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164" fontId="0" fillId="0" borderId="5" xfId="0" applyNumberFormat="1" applyBorder="1" applyAlignment="1">
      <alignment vertical="center" wrapText="1"/>
    </xf>
    <xf numFmtId="164" fontId="25" fillId="0" borderId="0" xfId="3" applyNumberFormat="1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64" fontId="32" fillId="0" borderId="5" xfId="0" applyNumberFormat="1" applyFont="1" applyBorder="1" applyAlignment="1">
      <alignment vertical="center" wrapText="1"/>
    </xf>
    <xf numFmtId="164" fontId="25" fillId="0" borderId="0" xfId="0" applyNumberFormat="1" applyFont="1" applyAlignment="1">
      <alignment vertical="center" wrapText="1"/>
    </xf>
    <xf numFmtId="164" fontId="25" fillId="0" borderId="0" xfId="0" applyNumberFormat="1" applyFont="1" applyAlignment="1">
      <alignment horizontal="center" vertical="center" wrapText="1"/>
    </xf>
    <xf numFmtId="0" fontId="3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5" fillId="0" borderId="1" xfId="0" applyFont="1" applyBorder="1" applyAlignment="1" applyProtection="1">
      <alignment vertical="center" wrapText="1"/>
      <protection locked="0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25" fillId="0" borderId="1" xfId="0" applyFont="1" applyBorder="1" applyAlignment="1" applyProtection="1">
      <alignment horizontal="center" vertical="center" wrapText="1"/>
      <protection locked="0"/>
    </xf>
    <xf numFmtId="164" fontId="28" fillId="0" borderId="1" xfId="202" applyNumberFormat="1" applyFont="1" applyBorder="1" applyAlignment="1" applyProtection="1">
      <alignment horizontal="center" vertical="center" wrapText="1"/>
      <protection locked="0"/>
    </xf>
    <xf numFmtId="172" fontId="29" fillId="0" borderId="1" xfId="0" applyNumberFormat="1" applyFont="1" applyBorder="1" applyAlignment="1" applyProtection="1">
      <alignment horizontal="center" vertical="center" wrapText="1"/>
      <protection locked="0"/>
    </xf>
    <xf numFmtId="0" fontId="32" fillId="8" borderId="3" xfId="0" applyFont="1" applyFill="1" applyBorder="1" applyAlignment="1">
      <alignment horizontal="center" vertical="center"/>
    </xf>
    <xf numFmtId="0" fontId="32" fillId="8" borderId="3" xfId="0" applyFont="1" applyFill="1" applyBorder="1" applyAlignment="1">
      <alignment horizontal="center" vertical="center" wrapText="1"/>
    </xf>
    <xf numFmtId="49" fontId="26" fillId="8" borderId="2" xfId="3" applyNumberFormat="1" applyFont="1" applyFill="1" applyBorder="1" applyAlignment="1">
      <alignment horizontal="center" vertical="center"/>
    </xf>
    <xf numFmtId="49" fontId="26" fillId="8" borderId="8" xfId="3" applyNumberFormat="1" applyFont="1" applyFill="1" applyBorder="1" applyAlignment="1">
      <alignment vertical="center"/>
    </xf>
    <xf numFmtId="0" fontId="26" fillId="8" borderId="8" xfId="3" applyFont="1" applyFill="1" applyBorder="1" applyAlignment="1">
      <alignment vertical="center"/>
    </xf>
    <xf numFmtId="164" fontId="26" fillId="8" borderId="8" xfId="3" applyNumberFormat="1" applyFont="1" applyFill="1" applyBorder="1" applyAlignment="1">
      <alignment vertical="center"/>
    </xf>
    <xf numFmtId="0" fontId="26" fillId="8" borderId="4" xfId="3" applyFont="1" applyFill="1" applyBorder="1" applyAlignment="1">
      <alignment vertical="center"/>
    </xf>
    <xf numFmtId="49" fontId="25" fillId="0" borderId="1" xfId="0" applyNumberFormat="1" applyFont="1" applyBorder="1" applyAlignment="1" applyProtection="1">
      <alignment horizontal="center" vertical="center"/>
      <protection locked="0"/>
    </xf>
    <xf numFmtId="0" fontId="25" fillId="0" borderId="0" xfId="0" applyFont="1" applyAlignment="1">
      <alignment vertical="center" wrapText="1"/>
    </xf>
    <xf numFmtId="49" fontId="26" fillId="8" borderId="10" xfId="3" applyNumberFormat="1" applyFont="1" applyFill="1" applyBorder="1" applyAlignment="1">
      <alignment horizontal="center" vertical="center"/>
    </xf>
    <xf numFmtId="49" fontId="26" fillId="8" borderId="9" xfId="3" applyNumberFormat="1" applyFont="1" applyFill="1" applyBorder="1" applyAlignment="1">
      <alignment vertical="center"/>
    </xf>
    <xf numFmtId="0" fontId="26" fillId="8" borderId="9" xfId="3" applyFont="1" applyFill="1" applyBorder="1" applyAlignment="1">
      <alignment vertical="center"/>
    </xf>
    <xf numFmtId="164" fontId="26" fillId="8" borderId="9" xfId="3" applyNumberFormat="1" applyFont="1" applyFill="1" applyBorder="1" applyAlignment="1">
      <alignment vertical="center"/>
    </xf>
    <xf numFmtId="0" fontId="26" fillId="8" borderId="6" xfId="3" applyFont="1" applyFill="1" applyBorder="1" applyAlignment="1">
      <alignment vertical="center"/>
    </xf>
    <xf numFmtId="49" fontId="26" fillId="0" borderId="3" xfId="3" applyNumberFormat="1" applyFont="1" applyBorder="1" applyAlignment="1">
      <alignment horizontal="center" vertical="center" wrapText="1"/>
    </xf>
    <xf numFmtId="164" fontId="26" fillId="0" borderId="3" xfId="0" applyNumberFormat="1" applyFont="1" applyBorder="1" applyAlignment="1">
      <alignment horizontal="center" vertical="center" wrapText="1"/>
    </xf>
    <xf numFmtId="49" fontId="26" fillId="0" borderId="3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164" fontId="25" fillId="0" borderId="1" xfId="1" applyNumberFormat="1" applyFont="1" applyBorder="1" applyAlignment="1">
      <alignment vertical="center"/>
    </xf>
    <xf numFmtId="164" fontId="32" fillId="0" borderId="5" xfId="0" applyNumberFormat="1" applyFont="1" applyBorder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32" fillId="2" borderId="8" xfId="0" applyFont="1" applyFill="1" applyBorder="1" applyAlignment="1">
      <alignment vertical="center"/>
    </xf>
    <xf numFmtId="0" fontId="32" fillId="0" borderId="1" xfId="0" applyFont="1" applyBorder="1" applyAlignment="1">
      <alignment horizontal="center" vertical="center"/>
    </xf>
    <xf numFmtId="0" fontId="32" fillId="2" borderId="9" xfId="0" applyFont="1" applyFill="1" applyBorder="1" applyAlignment="1">
      <alignment vertical="center"/>
    </xf>
    <xf numFmtId="0" fontId="32" fillId="0" borderId="1" xfId="0" applyFont="1" applyBorder="1" applyAlignment="1">
      <alignment horizontal="center" vertical="center" wrapText="1"/>
    </xf>
    <xf numFmtId="0" fontId="17" fillId="0" borderId="0" xfId="1" applyFont="1" applyAlignment="1">
      <alignment vertical="center"/>
    </xf>
    <xf numFmtId="0" fontId="17" fillId="0" borderId="0" xfId="1" applyFont="1" applyAlignment="1">
      <alignment horizontal="center" vertical="center"/>
    </xf>
    <xf numFmtId="0" fontId="25" fillId="0" borderId="0" xfId="1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28" fillId="0" borderId="1" xfId="7" applyFont="1" applyBorder="1" applyAlignment="1">
      <alignment horizontal="center" vertical="center" wrapText="1"/>
    </xf>
    <xf numFmtId="0" fontId="32" fillId="5" borderId="4" xfId="0" applyFont="1" applyFill="1" applyBorder="1" applyAlignment="1">
      <alignment vertical="center"/>
    </xf>
    <xf numFmtId="0" fontId="32" fillId="0" borderId="1" xfId="0" applyFont="1" applyBorder="1" applyAlignment="1">
      <alignment vertical="center"/>
    </xf>
    <xf numFmtId="0" fontId="32" fillId="0" borderId="1" xfId="0" applyFont="1" applyBorder="1" applyAlignment="1">
      <alignment vertical="center" wrapText="1"/>
    </xf>
    <xf numFmtId="0" fontId="25" fillId="0" borderId="0" xfId="201" applyFont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/>
    </xf>
    <xf numFmtId="164" fontId="32" fillId="0" borderId="0" xfId="0" applyNumberFormat="1" applyFont="1" applyAlignment="1">
      <alignment horizontal="center" vertical="center"/>
    </xf>
    <xf numFmtId="0" fontId="32" fillId="0" borderId="5" xfId="0" applyFont="1" applyBorder="1" applyAlignment="1">
      <alignment vertical="center" wrapText="1"/>
    </xf>
    <xf numFmtId="0" fontId="32" fillId="0" borderId="2" xfId="0" applyFont="1" applyBorder="1" applyAlignment="1">
      <alignment vertical="center" wrapText="1"/>
    </xf>
    <xf numFmtId="0" fontId="17" fillId="2" borderId="2" xfId="0" applyFont="1" applyFill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17" fillId="2" borderId="10" xfId="0" applyFont="1" applyFill="1" applyBorder="1" applyAlignment="1">
      <alignment vertical="center" wrapText="1"/>
    </xf>
    <xf numFmtId="0" fontId="32" fillId="2" borderId="2" xfId="0" applyFont="1" applyFill="1" applyBorder="1" applyAlignment="1">
      <alignment vertical="center" wrapText="1"/>
    </xf>
    <xf numFmtId="0" fontId="17" fillId="0" borderId="0" xfId="1" applyFont="1" applyAlignment="1">
      <alignment vertical="center" wrapText="1"/>
    </xf>
    <xf numFmtId="164" fontId="25" fillId="0" borderId="1" xfId="202" applyNumberFormat="1" applyFont="1" applyBorder="1" applyAlignment="1">
      <alignment vertical="center" wrapText="1"/>
    </xf>
    <xf numFmtId="164" fontId="17" fillId="0" borderId="0" xfId="0" applyNumberFormat="1" applyFont="1" applyAlignment="1">
      <alignment vertical="center" wrapText="1"/>
    </xf>
    <xf numFmtId="164" fontId="25" fillId="0" borderId="0" xfId="201" applyNumberFormat="1" applyFont="1" applyAlignment="1">
      <alignment horizontal="center" vertical="center" wrapText="1"/>
    </xf>
    <xf numFmtId="0" fontId="25" fillId="0" borderId="0" xfId="201" applyFont="1" applyAlignment="1">
      <alignment horizontal="center" vertical="center" wrapText="1"/>
    </xf>
    <xf numFmtId="49" fontId="26" fillId="8" borderId="2" xfId="7" applyNumberFormat="1" applyFont="1" applyFill="1" applyBorder="1" applyAlignment="1">
      <alignment horizontal="center" vertical="center"/>
    </xf>
    <xf numFmtId="0" fontId="26" fillId="8" borderId="8" xfId="7" applyFont="1" applyFill="1" applyBorder="1" applyAlignment="1">
      <alignment vertical="center"/>
    </xf>
    <xf numFmtId="0" fontId="26" fillId="8" borderId="4" xfId="7" applyFont="1" applyFill="1" applyBorder="1" applyAlignment="1">
      <alignment vertical="center"/>
    </xf>
    <xf numFmtId="49" fontId="29" fillId="0" borderId="1" xfId="201" applyNumberFormat="1" applyFont="1" applyBorder="1" applyAlignment="1" applyProtection="1">
      <alignment vertical="center" wrapText="1"/>
      <protection locked="0"/>
    </xf>
    <xf numFmtId="49" fontId="29" fillId="0" borderId="1" xfId="201" applyNumberFormat="1" applyFont="1" applyBorder="1" applyAlignment="1" applyProtection="1">
      <alignment horizontal="center" vertical="center" wrapText="1"/>
      <protection locked="0"/>
    </xf>
    <xf numFmtId="0" fontId="28" fillId="0" borderId="1" xfId="7" applyFont="1" applyBorder="1" applyAlignment="1" applyProtection="1">
      <alignment horizontal="center" vertical="center" wrapText="1"/>
      <protection locked="0"/>
    </xf>
    <xf numFmtId="4" fontId="29" fillId="0" borderId="1" xfId="201" applyNumberFormat="1" applyFont="1" applyBorder="1" applyAlignment="1" applyProtection="1">
      <alignment vertical="center" wrapText="1"/>
      <protection locked="0"/>
    </xf>
    <xf numFmtId="0" fontId="29" fillId="0" borderId="1" xfId="201" applyFont="1" applyBorder="1" applyAlignment="1" applyProtection="1">
      <alignment horizontal="center" vertical="center" wrapText="1"/>
      <protection locked="0"/>
    </xf>
    <xf numFmtId="49" fontId="28" fillId="0" borderId="1" xfId="7" applyNumberFormat="1" applyFont="1" applyBorder="1" applyAlignment="1" applyProtection="1">
      <alignment vertical="center" wrapText="1"/>
      <protection locked="0"/>
    </xf>
    <xf numFmtId="49" fontId="28" fillId="0" borderId="1" xfId="7" applyNumberFormat="1" applyFont="1" applyBorder="1" applyAlignment="1" applyProtection="1">
      <alignment horizontal="center" vertical="center" wrapText="1"/>
      <protection locked="0"/>
    </xf>
    <xf numFmtId="0" fontId="25" fillId="0" borderId="1" xfId="201" applyFont="1" applyBorder="1" applyAlignment="1" applyProtection="1">
      <alignment horizontal="center" vertical="center" wrapText="1"/>
      <protection locked="0"/>
    </xf>
    <xf numFmtId="49" fontId="25" fillId="0" borderId="1" xfId="201" applyNumberFormat="1" applyFont="1" applyBorder="1" applyAlignment="1" applyProtection="1">
      <alignment horizontal="center" vertical="center" wrapText="1"/>
      <protection locked="0"/>
    </xf>
    <xf numFmtId="49" fontId="25" fillId="0" borderId="1" xfId="201" applyNumberFormat="1" applyFont="1" applyBorder="1" applyAlignment="1" applyProtection="1">
      <alignment vertical="center" wrapText="1"/>
      <protection locked="0"/>
    </xf>
    <xf numFmtId="0" fontId="28" fillId="0" borderId="5" xfId="7" applyFont="1" applyBorder="1" applyAlignment="1">
      <alignment horizontal="center" vertical="center" wrapText="1"/>
    </xf>
    <xf numFmtId="49" fontId="29" fillId="0" borderId="5" xfId="201" applyNumberFormat="1" applyFont="1" applyBorder="1" applyAlignment="1" applyProtection="1">
      <alignment vertical="center" wrapText="1"/>
      <protection locked="0"/>
    </xf>
    <xf numFmtId="49" fontId="29" fillId="0" borderId="5" xfId="201" applyNumberFormat="1" applyFont="1" applyBorder="1" applyAlignment="1" applyProtection="1">
      <alignment horizontal="center" vertical="center" wrapText="1"/>
      <protection locked="0"/>
    </xf>
    <xf numFmtId="0" fontId="28" fillId="0" borderId="5" xfId="7" applyFont="1" applyBorder="1" applyAlignment="1" applyProtection="1">
      <alignment horizontal="center" vertical="center" wrapText="1"/>
      <protection locked="0"/>
    </xf>
    <xf numFmtId="4" fontId="29" fillId="0" borderId="5" xfId="201" applyNumberFormat="1" applyFont="1" applyBorder="1" applyAlignment="1" applyProtection="1">
      <alignment vertical="center" wrapText="1"/>
      <protection locked="0"/>
    </xf>
    <xf numFmtId="0" fontId="29" fillId="0" borderId="5" xfId="201" applyFont="1" applyBorder="1" applyAlignment="1" applyProtection="1">
      <alignment horizontal="center" vertical="center" wrapText="1"/>
      <protection locked="0"/>
    </xf>
    <xf numFmtId="49" fontId="28" fillId="0" borderId="5" xfId="7" applyNumberFormat="1" applyFont="1" applyBorder="1" applyAlignment="1" applyProtection="1">
      <alignment vertical="center" wrapText="1"/>
      <protection locked="0"/>
    </xf>
    <xf numFmtId="49" fontId="28" fillId="0" borderId="5" xfId="7" applyNumberFormat="1" applyFont="1" applyBorder="1" applyAlignment="1" applyProtection="1">
      <alignment horizontal="center" vertical="center" wrapText="1"/>
      <protection locked="0"/>
    </xf>
    <xf numFmtId="0" fontId="26" fillId="8" borderId="3" xfId="7" applyFont="1" applyFill="1" applyBorder="1" applyAlignment="1">
      <alignment horizontal="center" vertical="center" wrapText="1"/>
    </xf>
    <xf numFmtId="0" fontId="26" fillId="8" borderId="3" xfId="7" applyFont="1" applyFill="1" applyBorder="1" applyAlignment="1">
      <alignment horizontal="center" vertical="center"/>
    </xf>
    <xf numFmtId="164" fontId="26" fillId="8" borderId="3" xfId="7" applyNumberFormat="1" applyFont="1" applyFill="1" applyBorder="1" applyAlignment="1">
      <alignment horizontal="center" vertical="center" wrapText="1"/>
    </xf>
    <xf numFmtId="0" fontId="26" fillId="8" borderId="3" xfId="201" applyFont="1" applyFill="1" applyBorder="1" applyAlignment="1">
      <alignment horizontal="center" vertical="center" wrapText="1"/>
    </xf>
    <xf numFmtId="0" fontId="26" fillId="10" borderId="3" xfId="7" applyFont="1" applyFill="1" applyBorder="1" applyAlignment="1">
      <alignment horizontal="center" vertical="center" wrapText="1"/>
    </xf>
    <xf numFmtId="0" fontId="26" fillId="3" borderId="3" xfId="7" applyFont="1" applyFill="1" applyBorder="1" applyAlignment="1">
      <alignment horizontal="center" vertical="center" wrapText="1"/>
    </xf>
    <xf numFmtId="0" fontId="26" fillId="7" borderId="3" xfId="7" applyFont="1" applyFill="1" applyBorder="1" applyAlignment="1">
      <alignment horizontal="center" vertical="center" wrapText="1"/>
    </xf>
    <xf numFmtId="0" fontId="26" fillId="9" borderId="3" xfId="7" applyFont="1" applyFill="1" applyBorder="1" applyAlignment="1">
      <alignment horizontal="center" vertical="center" wrapText="1"/>
    </xf>
    <xf numFmtId="164" fontId="25" fillId="0" borderId="5" xfId="202" applyNumberFormat="1" applyFont="1" applyBorder="1" applyAlignment="1">
      <alignment horizontal="center" vertical="center" wrapText="1"/>
    </xf>
    <xf numFmtId="164" fontId="25" fillId="0" borderId="1" xfId="202" applyNumberFormat="1" applyFont="1" applyBorder="1" applyAlignment="1">
      <alignment horizontal="center" vertical="center" wrapText="1"/>
    </xf>
    <xf numFmtId="164" fontId="28" fillId="0" borderId="1" xfId="7" applyNumberFormat="1" applyFont="1" applyBorder="1" applyAlignment="1" applyProtection="1">
      <alignment horizontal="center" vertical="center" wrapText="1"/>
      <protection locked="0"/>
    </xf>
    <xf numFmtId="171" fontId="29" fillId="0" borderId="5" xfId="201" applyNumberFormat="1" applyFont="1" applyBorder="1" applyAlignment="1" applyProtection="1">
      <alignment horizontal="center" vertical="center" wrapText="1"/>
      <protection locked="0"/>
    </xf>
    <xf numFmtId="171" fontId="29" fillId="0" borderId="1" xfId="201" applyNumberFormat="1" applyFont="1" applyBorder="1" applyAlignment="1" applyProtection="1">
      <alignment horizontal="center" vertical="center" wrapText="1"/>
      <protection locked="0"/>
    </xf>
    <xf numFmtId="164" fontId="28" fillId="0" borderId="5" xfId="7" applyNumberFormat="1" applyFont="1" applyBorder="1" applyAlignment="1" applyProtection="1">
      <alignment horizontal="center" vertical="center" wrapText="1"/>
      <protection locked="0"/>
    </xf>
    <xf numFmtId="0" fontId="29" fillId="0" borderId="1" xfId="201" applyFont="1" applyBorder="1" applyAlignment="1" applyProtection="1">
      <alignment vertical="center" wrapText="1"/>
      <protection locked="0"/>
    </xf>
    <xf numFmtId="0" fontId="34" fillId="4" borderId="2" xfId="7" applyFont="1" applyFill="1" applyBorder="1" applyAlignment="1">
      <alignment horizontal="center" vertical="center" wrapText="1"/>
    </xf>
    <xf numFmtId="49" fontId="31" fillId="4" borderId="8" xfId="201" applyNumberFormat="1" applyFont="1" applyFill="1" applyBorder="1" applyAlignment="1" applyProtection="1">
      <alignment vertical="center" wrapText="1"/>
      <protection locked="0"/>
    </xf>
    <xf numFmtId="49" fontId="31" fillId="4" borderId="8" xfId="201" applyNumberFormat="1" applyFont="1" applyFill="1" applyBorder="1" applyAlignment="1" applyProtection="1">
      <alignment horizontal="center" vertical="center" wrapText="1"/>
      <protection locked="0"/>
    </xf>
    <xf numFmtId="0" fontId="31" fillId="4" borderId="8" xfId="201" applyFont="1" applyFill="1" applyBorder="1" applyAlignment="1" applyProtection="1">
      <alignment horizontal="center" vertical="center" wrapText="1"/>
      <protection locked="0"/>
    </xf>
    <xf numFmtId="164" fontId="30" fillId="4" borderId="8" xfId="202" applyNumberFormat="1" applyFont="1" applyFill="1" applyBorder="1" applyAlignment="1">
      <alignment vertical="center" wrapText="1"/>
    </xf>
    <xf numFmtId="0" fontId="34" fillId="4" borderId="8" xfId="7" applyFont="1" applyFill="1" applyBorder="1" applyAlignment="1" applyProtection="1">
      <alignment horizontal="center" vertical="center" wrapText="1"/>
      <protection locked="0"/>
    </xf>
    <xf numFmtId="164" fontId="34" fillId="4" borderId="8" xfId="7" applyNumberFormat="1" applyFont="1" applyFill="1" applyBorder="1" applyAlignment="1" applyProtection="1">
      <alignment horizontal="center" vertical="center" wrapText="1"/>
      <protection locked="0"/>
    </xf>
    <xf numFmtId="4" fontId="31" fillId="4" borderId="8" xfId="201" applyNumberFormat="1" applyFont="1" applyFill="1" applyBorder="1" applyAlignment="1" applyProtection="1">
      <alignment vertical="center" wrapText="1"/>
      <protection locked="0"/>
    </xf>
    <xf numFmtId="164" fontId="30" fillId="4" borderId="8" xfId="202" applyNumberFormat="1" applyFont="1" applyFill="1" applyBorder="1" applyAlignment="1">
      <alignment horizontal="center" vertical="center" wrapText="1"/>
    </xf>
    <xf numFmtId="49" fontId="34" fillId="4" borderId="8" xfId="7" applyNumberFormat="1" applyFont="1" applyFill="1" applyBorder="1" applyAlignment="1" applyProtection="1">
      <alignment horizontal="center" vertical="center" wrapText="1"/>
      <protection locked="0"/>
    </xf>
    <xf numFmtId="171" fontId="31" fillId="4" borderId="8" xfId="201" applyNumberFormat="1" applyFont="1" applyFill="1" applyBorder="1" applyAlignment="1" applyProtection="1">
      <alignment horizontal="center" vertical="center" wrapText="1"/>
      <protection locked="0"/>
    </xf>
    <xf numFmtId="0" fontId="30" fillId="4" borderId="8" xfId="201" applyFont="1" applyFill="1" applyBorder="1" applyAlignment="1" applyProtection="1">
      <alignment horizontal="center" vertical="center" wrapText="1"/>
      <protection locked="0"/>
    </xf>
    <xf numFmtId="49" fontId="31" fillId="4" borderId="4" xfId="201" applyNumberFormat="1" applyFont="1" applyFill="1" applyBorder="1" applyAlignment="1" applyProtection="1">
      <alignment horizontal="center" vertical="center" wrapText="1"/>
      <protection locked="0"/>
    </xf>
    <xf numFmtId="0" fontId="30" fillId="0" borderId="0" xfId="201" applyFont="1" applyAlignment="1">
      <alignment vertical="center" wrapText="1"/>
    </xf>
    <xf numFmtId="0" fontId="29" fillId="0" borderId="2" xfId="201" applyFont="1" applyBorder="1" applyAlignment="1" applyProtection="1">
      <alignment vertical="center" wrapText="1"/>
      <protection locked="0"/>
    </xf>
    <xf numFmtId="4" fontId="31" fillId="4" borderId="4" xfId="201" applyNumberFormat="1" applyFont="1" applyFill="1" applyBorder="1" applyAlignment="1" applyProtection="1">
      <alignment vertical="center" wrapText="1"/>
      <protection locked="0"/>
    </xf>
    <xf numFmtId="0" fontId="32" fillId="5" borderId="8" xfId="0" applyFont="1" applyFill="1" applyBorder="1" applyAlignment="1">
      <alignment vertical="center"/>
    </xf>
    <xf numFmtId="0" fontId="32" fillId="5" borderId="2" xfId="0" applyFont="1" applyFill="1" applyBorder="1" applyAlignment="1">
      <alignment horizontal="left" vertical="center"/>
    </xf>
    <xf numFmtId="0" fontId="26" fillId="4" borderId="3" xfId="7" applyFont="1" applyFill="1" applyBorder="1" applyAlignment="1">
      <alignment horizontal="center" vertical="center" wrapText="1"/>
    </xf>
    <xf numFmtId="0" fontId="25" fillId="0" borderId="1" xfId="1" applyFont="1" applyBorder="1" applyAlignment="1">
      <alignment horizontal="center" vertical="center" wrapText="1"/>
    </xf>
    <xf numFmtId="1" fontId="25" fillId="0" borderId="6" xfId="5" applyNumberFormat="1" applyFont="1" applyBorder="1" applyAlignment="1">
      <alignment horizontal="center" vertical="center"/>
    </xf>
    <xf numFmtId="1" fontId="25" fillId="0" borderId="5" xfId="5" applyNumberFormat="1" applyFont="1" applyBorder="1" applyAlignment="1">
      <alignment horizontal="center" vertical="center"/>
    </xf>
    <xf numFmtId="170" fontId="25" fillId="0" borderId="5" xfId="5" applyNumberFormat="1" applyFont="1" applyBorder="1" applyAlignment="1">
      <alignment horizontal="center" vertical="center"/>
    </xf>
    <xf numFmtId="164" fontId="25" fillId="0" borderId="5" xfId="198" applyNumberFormat="1" applyFont="1" applyBorder="1" applyAlignment="1">
      <alignment vertical="center"/>
    </xf>
    <xf numFmtId="1" fontId="25" fillId="0" borderId="4" xfId="5" applyNumberFormat="1" applyFont="1" applyBorder="1" applyAlignment="1">
      <alignment horizontal="center" vertical="center"/>
    </xf>
    <xf numFmtId="1" fontId="25" fillId="0" borderId="1" xfId="5" applyNumberFormat="1" applyFont="1" applyBorder="1" applyAlignment="1">
      <alignment horizontal="center" vertical="center"/>
    </xf>
    <xf numFmtId="170" fontId="25" fillId="0" borderId="1" xfId="5" applyNumberFormat="1" applyFont="1" applyBorder="1" applyAlignment="1">
      <alignment horizontal="center" vertical="center"/>
    </xf>
    <xf numFmtId="164" fontId="25" fillId="0" borderId="1" xfId="198" applyNumberFormat="1" applyFont="1" applyBorder="1" applyAlignment="1">
      <alignment vertical="center"/>
    </xf>
    <xf numFmtId="164" fontId="25" fillId="0" borderId="1" xfId="198" applyNumberFormat="1" applyFont="1" applyFill="1" applyBorder="1" applyAlignment="1">
      <alignment vertical="center"/>
    </xf>
    <xf numFmtId="0" fontId="25" fillId="0" borderId="5" xfId="5" applyFont="1" applyBorder="1" applyAlignment="1">
      <alignment vertical="center" wrapText="1"/>
    </xf>
    <xf numFmtId="1" fontId="25" fillId="0" borderId="5" xfId="5" applyNumberFormat="1" applyFont="1" applyBorder="1" applyAlignment="1">
      <alignment vertical="center" wrapText="1"/>
    </xf>
    <xf numFmtId="0" fontId="25" fillId="0" borderId="1" xfId="5" applyFont="1" applyBorder="1" applyAlignment="1">
      <alignment vertical="center" wrapText="1"/>
    </xf>
    <xf numFmtId="1" fontId="25" fillId="0" borderId="1" xfId="5" applyNumberFormat="1" applyFont="1" applyBorder="1" applyAlignment="1">
      <alignment vertical="center" wrapText="1"/>
    </xf>
    <xf numFmtId="0" fontId="25" fillId="0" borderId="21" xfId="0" applyFont="1" applyBorder="1" applyAlignment="1">
      <alignment horizontal="center" vertical="center"/>
    </xf>
    <xf numFmtId="0" fontId="25" fillId="0" borderId="23" xfId="0" applyFont="1" applyBorder="1" applyAlignment="1">
      <alignment horizontal="center" vertical="center"/>
    </xf>
    <xf numFmtId="0" fontId="25" fillId="0" borderId="23" xfId="0" applyFont="1" applyBorder="1" applyAlignment="1">
      <alignment vertical="center" wrapText="1"/>
    </xf>
    <xf numFmtId="164" fontId="25" fillId="0" borderId="23" xfId="0" applyNumberFormat="1" applyFont="1" applyBorder="1" applyAlignment="1">
      <alignment vertical="center"/>
    </xf>
    <xf numFmtId="0" fontId="35" fillId="0" borderId="0" xfId="0" applyFont="1" applyAlignment="1">
      <alignment vertical="center"/>
    </xf>
    <xf numFmtId="0" fontId="0" fillId="0" borderId="22" xfId="0" applyBorder="1" applyAlignment="1">
      <alignment horizontal="center" vertical="center" wrapText="1"/>
    </xf>
    <xf numFmtId="0" fontId="36" fillId="0" borderId="0" xfId="0" applyFont="1" applyAlignment="1">
      <alignment vertical="center"/>
    </xf>
    <xf numFmtId="0" fontId="36" fillId="0" borderId="0" xfId="0" applyFont="1" applyAlignment="1">
      <alignment horizontal="center" vertical="center"/>
    </xf>
    <xf numFmtId="0" fontId="36" fillId="0" borderId="0" xfId="0" applyFont="1" applyAlignment="1">
      <alignment vertical="center" wrapText="1"/>
    </xf>
    <xf numFmtId="1" fontId="26" fillId="7" borderId="16" xfId="199" applyNumberFormat="1" applyFont="1" applyFill="1" applyBorder="1" applyAlignment="1">
      <alignment horizontal="center" vertical="center" wrapText="1"/>
    </xf>
    <xf numFmtId="1" fontId="26" fillId="7" borderId="11" xfId="199" applyNumberFormat="1" applyFont="1" applyFill="1" applyBorder="1" applyAlignment="1">
      <alignment horizontal="center" vertical="center" wrapText="1"/>
    </xf>
    <xf numFmtId="44" fontId="26" fillId="7" borderId="17" xfId="198" applyFont="1" applyFill="1" applyBorder="1" applyAlignment="1">
      <alignment horizontal="center" vertical="center" wrapText="1"/>
    </xf>
    <xf numFmtId="170" fontId="26" fillId="7" borderId="11" xfId="199" applyNumberFormat="1" applyFont="1" applyFill="1" applyBorder="1" applyAlignment="1">
      <alignment horizontal="center" vertical="center" wrapText="1"/>
    </xf>
    <xf numFmtId="1" fontId="25" fillId="0" borderId="6" xfId="200" applyNumberFormat="1" applyFont="1" applyBorder="1" applyAlignment="1">
      <alignment horizontal="center" vertical="center" wrapText="1"/>
    </xf>
    <xf numFmtId="1" fontId="25" fillId="0" borderId="5" xfId="200" applyNumberFormat="1" applyFont="1" applyBorder="1" applyAlignment="1">
      <alignment horizontal="center" vertical="center" wrapText="1"/>
    </xf>
    <xf numFmtId="14" fontId="25" fillId="0" borderId="5" xfId="200" applyNumberFormat="1" applyFont="1" applyBorder="1" applyAlignment="1">
      <alignment horizontal="center" vertical="center" wrapText="1"/>
    </xf>
    <xf numFmtId="8" fontId="25" fillId="0" borderId="5" xfId="200" applyNumberFormat="1" applyFont="1" applyBorder="1" applyAlignment="1">
      <alignment vertical="center" wrapText="1"/>
    </xf>
    <xf numFmtId="8" fontId="25" fillId="0" borderId="0" xfId="0" applyNumberFormat="1" applyFont="1" applyAlignment="1">
      <alignment vertical="center" wrapText="1"/>
    </xf>
    <xf numFmtId="0" fontId="32" fillId="0" borderId="4" xfId="0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164" fontId="17" fillId="0" borderId="0" xfId="0" applyNumberFormat="1" applyFont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25" fillId="0" borderId="1" xfId="202" applyFont="1" applyBorder="1" applyAlignment="1">
      <alignment horizontal="center" vertical="center" wrapText="1"/>
    </xf>
    <xf numFmtId="0" fontId="30" fillId="4" borderId="8" xfId="202" applyFont="1" applyFill="1" applyBorder="1" applyAlignment="1">
      <alignment horizontal="center" vertical="center" wrapText="1"/>
    </xf>
    <xf numFmtId="0" fontId="25" fillId="0" borderId="5" xfId="202" applyFont="1" applyBorder="1" applyAlignment="1">
      <alignment horizontal="center" vertical="center" wrapText="1"/>
    </xf>
    <xf numFmtId="0" fontId="25" fillId="0" borderId="24" xfId="1" applyFont="1" applyBorder="1" applyAlignment="1">
      <alignment horizontal="center" vertical="center" wrapText="1"/>
    </xf>
    <xf numFmtId="0" fontId="25" fillId="0" borderId="24" xfId="1" applyFont="1" applyBorder="1" applyAlignment="1">
      <alignment vertical="center" wrapText="1"/>
    </xf>
    <xf numFmtId="164" fontId="25" fillId="0" borderId="24" xfId="1" applyNumberFormat="1" applyFont="1" applyBorder="1" applyAlignment="1">
      <alignment vertical="center"/>
    </xf>
    <xf numFmtId="0" fontId="32" fillId="5" borderId="2" xfId="0" applyFont="1" applyFill="1" applyBorder="1" applyAlignment="1">
      <alignment vertical="center"/>
    </xf>
    <xf numFmtId="0" fontId="25" fillId="0" borderId="21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 wrapText="1"/>
    </xf>
    <xf numFmtId="8" fontId="25" fillId="0" borderId="23" xfId="0" applyNumberFormat="1" applyFont="1" applyBorder="1" applyAlignment="1">
      <alignment vertical="center" wrapText="1"/>
    </xf>
    <xf numFmtId="164" fontId="28" fillId="0" borderId="5" xfId="7" applyNumberFormat="1" applyFont="1" applyBorder="1" applyAlignment="1">
      <alignment horizontal="center" vertical="center" wrapText="1"/>
    </xf>
    <xf numFmtId="49" fontId="29" fillId="0" borderId="1" xfId="201" applyNumberFormat="1" applyFont="1" applyBorder="1" applyAlignment="1" applyProtection="1">
      <alignment horizontal="center" vertical="center"/>
      <protection locked="0"/>
    </xf>
    <xf numFmtId="49" fontId="29" fillId="0" borderId="7" xfId="201" applyNumberFormat="1" applyFont="1" applyBorder="1" applyAlignment="1" applyProtection="1">
      <alignment vertical="center" wrapText="1"/>
      <protection locked="0"/>
    </xf>
    <xf numFmtId="164" fontId="0" fillId="0" borderId="24" xfId="0" applyNumberFormat="1" applyBorder="1" applyAlignment="1">
      <alignment vertical="center" wrapText="1"/>
    </xf>
    <xf numFmtId="0" fontId="32" fillId="8" borderId="3" xfId="0" applyFont="1" applyFill="1" applyBorder="1" applyAlignment="1">
      <alignment vertical="center" wrapText="1"/>
    </xf>
    <xf numFmtId="49" fontId="26" fillId="8" borderId="9" xfId="3" applyNumberFormat="1" applyFont="1" applyFill="1" applyBorder="1" applyAlignment="1">
      <alignment horizontal="center" vertical="center" wrapText="1"/>
    </xf>
    <xf numFmtId="49" fontId="26" fillId="8" borderId="8" xfId="3" applyNumberFormat="1" applyFont="1" applyFill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37" fillId="0" borderId="0" xfId="0" applyFont="1" applyAlignment="1">
      <alignment vertical="center" wrapText="1"/>
    </xf>
    <xf numFmtId="49" fontId="37" fillId="0" borderId="0" xfId="0" applyNumberFormat="1" applyFont="1" applyAlignment="1">
      <alignment horizontal="center" vertical="center"/>
    </xf>
    <xf numFmtId="0" fontId="37" fillId="0" borderId="0" xfId="0" applyFont="1" applyAlignment="1">
      <alignment vertical="center"/>
    </xf>
    <xf numFmtId="0" fontId="39" fillId="0" borderId="0" xfId="0" applyFont="1" applyAlignment="1">
      <alignment horizontal="center" vertical="center"/>
    </xf>
    <xf numFmtId="49" fontId="37" fillId="0" borderId="0" xfId="0" applyNumberFormat="1" applyFont="1" applyAlignment="1">
      <alignment vertical="center" wrapText="1"/>
    </xf>
    <xf numFmtId="0" fontId="37" fillId="7" borderId="3" xfId="0" applyFont="1" applyFill="1" applyBorder="1" applyAlignment="1">
      <alignment horizontal="center" vertical="center" wrapText="1"/>
    </xf>
    <xf numFmtId="49" fontId="37" fillId="7" borderId="3" xfId="0" applyNumberFormat="1" applyFont="1" applyFill="1" applyBorder="1" applyAlignment="1">
      <alignment horizontal="center" vertical="center" wrapText="1"/>
    </xf>
    <xf numFmtId="0" fontId="40" fillId="7" borderId="3" xfId="0" applyFont="1" applyFill="1" applyBorder="1" applyAlignment="1">
      <alignment horizontal="center" vertical="center" wrapText="1"/>
    </xf>
    <xf numFmtId="0" fontId="41" fillId="0" borderId="5" xfId="0" applyFont="1" applyBorder="1" applyAlignment="1">
      <alignment horizontal="center" vertical="center"/>
    </xf>
    <xf numFmtId="49" fontId="41" fillId="0" borderId="5" xfId="0" applyNumberFormat="1" applyFont="1" applyBorder="1" applyAlignment="1">
      <alignment vertical="center" wrapText="1"/>
    </xf>
    <xf numFmtId="49" fontId="41" fillId="0" borderId="1" xfId="0" applyNumberFormat="1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/>
    </xf>
    <xf numFmtId="49" fontId="41" fillId="0" borderId="1" xfId="0" applyNumberFormat="1" applyFont="1" applyBorder="1" applyAlignment="1">
      <alignment vertical="center" wrapText="1"/>
    </xf>
    <xf numFmtId="49" fontId="41" fillId="0" borderId="1" xfId="0" applyNumberFormat="1" applyFont="1" applyBorder="1" applyAlignment="1">
      <alignment horizontal="center" vertical="center" wrapText="1"/>
    </xf>
    <xf numFmtId="49" fontId="41" fillId="0" borderId="2" xfId="0" applyNumberFormat="1" applyFont="1" applyBorder="1" applyAlignment="1">
      <alignment horizontal="center" vertical="center"/>
    </xf>
    <xf numFmtId="165" fontId="41" fillId="0" borderId="1" xfId="0" applyNumberFormat="1" applyFont="1" applyBorder="1" applyAlignment="1">
      <alignment horizontal="center" vertical="center" wrapText="1"/>
    </xf>
    <xf numFmtId="0" fontId="3" fillId="0" borderId="1" xfId="84" applyFill="1" applyBorder="1" applyAlignment="1">
      <alignment horizontal="center" vertical="center" wrapText="1"/>
    </xf>
    <xf numFmtId="0" fontId="41" fillId="0" borderId="4" xfId="0" applyFont="1" applyBorder="1" applyAlignment="1">
      <alignment horizontal="center" vertical="center"/>
    </xf>
    <xf numFmtId="49" fontId="41" fillId="0" borderId="2" xfId="0" applyNumberFormat="1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center" vertical="center"/>
    </xf>
    <xf numFmtId="165" fontId="41" fillId="0" borderId="1" xfId="0" applyNumberFormat="1" applyFont="1" applyBorder="1" applyAlignment="1">
      <alignment horizontal="center" vertical="center"/>
    </xf>
    <xf numFmtId="0" fontId="39" fillId="0" borderId="0" xfId="0" applyFont="1"/>
    <xf numFmtId="49" fontId="39" fillId="0" borderId="0" xfId="0" applyNumberFormat="1" applyFont="1"/>
    <xf numFmtId="49" fontId="39" fillId="0" borderId="0" xfId="0" applyNumberFormat="1" applyFont="1" applyAlignment="1">
      <alignment horizontal="center"/>
    </xf>
    <xf numFmtId="49" fontId="39" fillId="0" borderId="0" xfId="0" applyNumberFormat="1" applyFont="1" applyAlignment="1">
      <alignment wrapText="1"/>
    </xf>
    <xf numFmtId="0" fontId="39" fillId="0" borderId="0" xfId="0" applyFont="1" applyAlignment="1">
      <alignment wrapText="1"/>
    </xf>
    <xf numFmtId="0" fontId="39" fillId="0" borderId="0" xfId="0" applyFont="1" applyAlignment="1">
      <alignment vertical="center" wrapText="1"/>
    </xf>
    <xf numFmtId="0" fontId="37" fillId="7" borderId="3" xfId="0" applyFont="1" applyFill="1" applyBorder="1" applyAlignment="1">
      <alignment vertical="center" wrapText="1"/>
    </xf>
    <xf numFmtId="49" fontId="37" fillId="7" borderId="3" xfId="0" applyNumberFormat="1" applyFont="1" applyFill="1" applyBorder="1" applyAlignment="1">
      <alignment horizontal="center" vertical="center"/>
    </xf>
    <xf numFmtId="49" fontId="39" fillId="0" borderId="5" xfId="0" applyNumberFormat="1" applyFont="1" applyBorder="1" applyAlignment="1">
      <alignment vertical="center" wrapText="1"/>
    </xf>
    <xf numFmtId="49" fontId="39" fillId="2" borderId="5" xfId="0" applyNumberFormat="1" applyFont="1" applyFill="1" applyBorder="1" applyAlignment="1">
      <alignment horizontal="center" vertical="center" wrapText="1"/>
    </xf>
    <xf numFmtId="0" fontId="39" fillId="0" borderId="5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/>
    </xf>
    <xf numFmtId="49" fontId="39" fillId="0" borderId="0" xfId="0" applyNumberFormat="1" applyFont="1" applyAlignment="1">
      <alignment horizontal="center" vertical="center"/>
    </xf>
    <xf numFmtId="0" fontId="39" fillId="0" borderId="0" xfId="0" applyFont="1" applyAlignment="1">
      <alignment vertical="center"/>
    </xf>
    <xf numFmtId="49" fontId="39" fillId="0" borderId="0" xfId="0" applyNumberFormat="1" applyFont="1" applyAlignment="1">
      <alignment vertical="center" wrapText="1"/>
    </xf>
    <xf numFmtId="0" fontId="41" fillId="0" borderId="0" xfId="0" applyFont="1" applyAlignment="1">
      <alignment vertical="center"/>
    </xf>
    <xf numFmtId="0" fontId="41" fillId="0" borderId="0" xfId="0" applyFont="1"/>
    <xf numFmtId="0" fontId="45" fillId="0" borderId="0" xfId="0" applyFont="1"/>
    <xf numFmtId="0" fontId="39" fillId="0" borderId="0" xfId="0" applyFont="1" applyAlignment="1">
      <alignment horizontal="center" vertical="center" wrapText="1"/>
    </xf>
    <xf numFmtId="0" fontId="41" fillId="0" borderId="0" xfId="0" applyFont="1" applyAlignment="1">
      <alignment vertical="center" wrapText="1"/>
    </xf>
    <xf numFmtId="0" fontId="46" fillId="0" borderId="0" xfId="0" applyFont="1" applyAlignment="1">
      <alignment vertical="center"/>
    </xf>
    <xf numFmtId="0" fontId="47" fillId="8" borderId="26" xfId="1" applyFont="1" applyFill="1" applyBorder="1" applyAlignment="1">
      <alignment horizontal="left" vertical="center"/>
    </xf>
    <xf numFmtId="49" fontId="48" fillId="0" borderId="1" xfId="7" applyNumberFormat="1" applyFont="1" applyBorder="1" applyAlignment="1" applyProtection="1">
      <alignment horizontal="center" vertical="center" wrapText="1"/>
      <protection locked="0"/>
    </xf>
    <xf numFmtId="49" fontId="49" fillId="0" borderId="1" xfId="7" applyNumberFormat="1" applyFont="1" applyBorder="1" applyAlignment="1" applyProtection="1">
      <alignment horizontal="center" vertical="center" wrapText="1"/>
      <protection locked="0"/>
    </xf>
    <xf numFmtId="0" fontId="29" fillId="0" borderId="0" xfId="201" applyFont="1" applyAlignment="1" applyProtection="1">
      <alignment horizontal="center" vertical="center" wrapText="1"/>
      <protection locked="0"/>
    </xf>
    <xf numFmtId="49" fontId="29" fillId="0" borderId="0" xfId="201" applyNumberFormat="1" applyFont="1" applyAlignment="1" applyProtection="1">
      <alignment vertical="center" wrapText="1"/>
      <protection locked="0"/>
    </xf>
    <xf numFmtId="164" fontId="25" fillId="0" borderId="0" xfId="202" applyNumberFormat="1" applyFont="1" applyAlignment="1">
      <alignment horizontal="center" vertical="center" wrapText="1"/>
    </xf>
    <xf numFmtId="0" fontId="25" fillId="0" borderId="0" xfId="202" applyFont="1" applyAlignment="1">
      <alignment horizontal="center" vertical="center" wrapText="1"/>
    </xf>
    <xf numFmtId="49" fontId="29" fillId="0" borderId="0" xfId="201" applyNumberFormat="1" applyFont="1" applyAlignment="1" applyProtection="1">
      <alignment horizontal="center" vertical="center" wrapText="1"/>
      <protection locked="0"/>
    </xf>
    <xf numFmtId="49" fontId="28" fillId="0" borderId="0" xfId="7" applyNumberFormat="1" applyFont="1" applyAlignment="1" applyProtection="1">
      <alignment horizontal="center" vertical="center" wrapText="1"/>
      <protection locked="0"/>
    </xf>
    <xf numFmtId="49" fontId="25" fillId="0" borderId="0" xfId="201" applyNumberFormat="1" applyFont="1" applyAlignment="1" applyProtection="1">
      <alignment vertical="center" wrapText="1"/>
      <protection locked="0"/>
    </xf>
    <xf numFmtId="164" fontId="28" fillId="0" borderId="0" xfId="7" applyNumberFormat="1" applyFont="1" applyAlignment="1" applyProtection="1">
      <alignment horizontal="center" vertical="center" wrapText="1"/>
      <protection locked="0"/>
    </xf>
    <xf numFmtId="49" fontId="28" fillId="0" borderId="0" xfId="7" applyNumberFormat="1" applyFont="1" applyAlignment="1" applyProtection="1">
      <alignment vertical="center" wrapText="1"/>
      <protection locked="0"/>
    </xf>
    <xf numFmtId="171" fontId="29" fillId="0" borderId="0" xfId="201" applyNumberFormat="1" applyFont="1" applyAlignment="1" applyProtection="1">
      <alignment horizontal="center" vertical="center" wrapText="1"/>
      <protection locked="0"/>
    </xf>
    <xf numFmtId="0" fontId="25" fillId="0" borderId="0" xfId="201" applyFont="1" applyAlignment="1" applyProtection="1">
      <alignment horizontal="center" vertical="center" wrapText="1"/>
      <protection locked="0"/>
    </xf>
    <xf numFmtId="49" fontId="49" fillId="8" borderId="1" xfId="7" applyNumberFormat="1" applyFont="1" applyFill="1" applyBorder="1" applyAlignment="1" applyProtection="1">
      <alignment horizontal="center" vertical="center" wrapText="1"/>
      <protection locked="0"/>
    </xf>
    <xf numFmtId="49" fontId="48" fillId="0" borderId="7" xfId="7" applyNumberFormat="1" applyFont="1" applyBorder="1" applyAlignment="1" applyProtection="1">
      <alignment horizontal="center" vertical="center" wrapText="1"/>
      <protection locked="0"/>
    </xf>
    <xf numFmtId="164" fontId="50" fillId="11" borderId="1" xfId="7" applyNumberFormat="1" applyFont="1" applyFill="1" applyBorder="1" applyAlignment="1">
      <alignment vertical="center" wrapText="1"/>
    </xf>
    <xf numFmtId="164" fontId="50" fillId="0" borderId="1" xfId="7" applyNumberFormat="1" applyFont="1" applyBorder="1" applyAlignment="1">
      <alignment vertical="center" wrapText="1"/>
    </xf>
    <xf numFmtId="49" fontId="48" fillId="0" borderId="5" xfId="7" applyNumberFormat="1" applyFont="1" applyBorder="1" applyAlignment="1" applyProtection="1">
      <alignment horizontal="left" vertical="center" wrapText="1"/>
      <protection locked="0"/>
    </xf>
    <xf numFmtId="49" fontId="48" fillId="0" borderId="1" xfId="7" applyNumberFormat="1" applyFont="1" applyBorder="1" applyAlignment="1" applyProtection="1">
      <alignment horizontal="left" vertical="center" wrapText="1"/>
      <protection locked="0"/>
    </xf>
    <xf numFmtId="0" fontId="49" fillId="5" borderId="27" xfId="7" applyFont="1" applyFill="1" applyBorder="1" applyAlignment="1">
      <alignment horizontal="center" vertical="center"/>
    </xf>
    <xf numFmtId="0" fontId="51" fillId="5" borderId="28" xfId="7" applyFont="1" applyFill="1" applyBorder="1" applyAlignment="1">
      <alignment vertical="center"/>
    </xf>
    <xf numFmtId="0" fontId="47" fillId="5" borderId="28" xfId="7" applyFont="1" applyFill="1" applyBorder="1" applyAlignment="1">
      <alignment vertical="center" wrapText="1"/>
    </xf>
    <xf numFmtId="0" fontId="0" fillId="5" borderId="28" xfId="0" applyFill="1" applyBorder="1"/>
    <xf numFmtId="49" fontId="48" fillId="0" borderId="5" xfId="7" applyNumberFormat="1" applyFont="1" applyBorder="1" applyAlignment="1" applyProtection="1">
      <alignment horizontal="center" vertical="center" wrapText="1"/>
      <protection locked="0"/>
    </xf>
    <xf numFmtId="4" fontId="48" fillId="0" borderId="5" xfId="7" applyNumberFormat="1" applyFont="1" applyBorder="1" applyAlignment="1" applyProtection="1">
      <alignment horizontal="center" vertical="center" wrapText="1"/>
      <protection locked="0"/>
    </xf>
    <xf numFmtId="4" fontId="48" fillId="0" borderId="1" xfId="7" applyNumberFormat="1" applyFont="1" applyBorder="1" applyAlignment="1" applyProtection="1">
      <alignment horizontal="center" vertical="center" wrapText="1"/>
      <protection locked="0"/>
    </xf>
    <xf numFmtId="0" fontId="48" fillId="2" borderId="1" xfId="7" applyFont="1" applyFill="1" applyBorder="1" applyAlignment="1" applyProtection="1">
      <alignment horizontal="center" vertical="center" wrapText="1"/>
      <protection locked="0"/>
    </xf>
    <xf numFmtId="0" fontId="49" fillId="2" borderId="1" xfId="7" applyFont="1" applyFill="1" applyBorder="1" applyAlignment="1" applyProtection="1">
      <alignment horizontal="center" vertical="center" wrapText="1"/>
      <protection locked="0"/>
    </xf>
    <xf numFmtId="0" fontId="49" fillId="0" borderId="1" xfId="7" applyFont="1" applyBorder="1" applyAlignment="1" applyProtection="1">
      <alignment horizontal="center" vertical="center" wrapText="1"/>
      <protection locked="0"/>
    </xf>
    <xf numFmtId="49" fontId="48" fillId="2" borderId="1" xfId="7" applyNumberFormat="1" applyFont="1" applyFill="1" applyBorder="1" applyAlignment="1" applyProtection="1">
      <alignment horizontal="center" vertical="center" wrapText="1"/>
      <protection locked="0"/>
    </xf>
    <xf numFmtId="49" fontId="49" fillId="2" borderId="1" xfId="7" applyNumberFormat="1" applyFont="1" applyFill="1" applyBorder="1" applyAlignment="1" applyProtection="1">
      <alignment horizontal="center" vertical="center" wrapText="1"/>
      <protection locked="0"/>
    </xf>
    <xf numFmtId="0" fontId="54" fillId="0" borderId="1" xfId="0" applyFont="1" applyBorder="1" applyAlignment="1">
      <alignment horizontal="center" vertical="center"/>
    </xf>
    <xf numFmtId="49" fontId="49" fillId="0" borderId="1" xfId="7" applyNumberFormat="1" applyFont="1" applyBorder="1" applyAlignment="1" applyProtection="1">
      <alignment horizontal="center" vertical="center"/>
      <protection locked="0"/>
    </xf>
    <xf numFmtId="0" fontId="49" fillId="0" borderId="1" xfId="1" applyFont="1" applyBorder="1" applyAlignment="1">
      <alignment horizontal="center" vertical="center"/>
    </xf>
    <xf numFmtId="0" fontId="0" fillId="5" borderId="29" xfId="0" applyFill="1" applyBorder="1"/>
    <xf numFmtId="0" fontId="48" fillId="5" borderId="29" xfId="7" applyFont="1" applyFill="1" applyBorder="1" applyAlignment="1" applyProtection="1">
      <alignment horizontal="center" vertical="center" wrapText="1"/>
      <protection locked="0"/>
    </xf>
    <xf numFmtId="49" fontId="52" fillId="5" borderId="29" xfId="7" applyNumberFormat="1" applyFont="1" applyFill="1" applyBorder="1" applyAlignment="1" applyProtection="1">
      <alignment horizontal="center" vertical="center" wrapText="1"/>
      <protection locked="0"/>
    </xf>
    <xf numFmtId="0" fontId="52" fillId="5" borderId="30" xfId="7" applyFont="1" applyFill="1" applyBorder="1" applyAlignment="1" applyProtection="1">
      <alignment horizontal="center" vertical="center" wrapText="1"/>
      <protection locked="0"/>
    </xf>
    <xf numFmtId="49" fontId="48" fillId="5" borderId="30" xfId="7" applyNumberFormat="1" applyFont="1" applyFill="1" applyBorder="1" applyAlignment="1" applyProtection="1">
      <alignment horizontal="center" vertical="center" wrapText="1"/>
      <protection locked="0"/>
    </xf>
    <xf numFmtId="0" fontId="49" fillId="5" borderId="30" xfId="7" applyFont="1" applyFill="1" applyBorder="1" applyAlignment="1" applyProtection="1">
      <alignment horizontal="center" vertical="center" wrapText="1"/>
      <protection locked="0"/>
    </xf>
    <xf numFmtId="49" fontId="48" fillId="5" borderId="31" xfId="7" applyNumberFormat="1" applyFont="1" applyFill="1" applyBorder="1" applyAlignment="1" applyProtection="1">
      <alignment horizontal="center" vertical="center" wrapText="1"/>
      <protection locked="0"/>
    </xf>
    <xf numFmtId="0" fontId="48" fillId="0" borderId="5" xfId="7" applyFont="1" applyBorder="1" applyAlignment="1" applyProtection="1">
      <alignment horizontal="center" vertical="center" wrapText="1"/>
      <protection locked="0"/>
    </xf>
    <xf numFmtId="0" fontId="48" fillId="0" borderId="1" xfId="7" applyFont="1" applyBorder="1" applyAlignment="1" applyProtection="1">
      <alignment horizontal="center" vertical="center" wrapText="1"/>
      <protection locked="0"/>
    </xf>
    <xf numFmtId="0" fontId="55" fillId="0" borderId="5" xfId="0" applyFont="1" applyBorder="1" applyAlignment="1">
      <alignment wrapText="1"/>
    </xf>
    <xf numFmtId="0" fontId="55" fillId="0" borderId="5" xfId="0" applyFont="1" applyBorder="1" applyAlignment="1">
      <alignment horizontal="center" wrapText="1"/>
    </xf>
    <xf numFmtId="0" fontId="55" fillId="0" borderId="1" xfId="0" applyFont="1" applyBorder="1" applyAlignment="1">
      <alignment wrapText="1"/>
    </xf>
    <xf numFmtId="0" fontId="55" fillId="0" borderId="1" xfId="0" applyFont="1" applyBorder="1" applyAlignment="1">
      <alignment horizontal="center" wrapText="1"/>
    </xf>
    <xf numFmtId="49" fontId="56" fillId="0" borderId="1" xfId="0" applyNumberFormat="1" applyFont="1" applyBorder="1" applyAlignment="1" applyProtection="1">
      <alignment vertical="center" wrapText="1"/>
      <protection locked="0"/>
    </xf>
    <xf numFmtId="0" fontId="55" fillId="0" borderId="1" xfId="0" applyFont="1" applyBorder="1" applyAlignment="1">
      <alignment horizontal="center" vertical="center" wrapText="1" shrinkToFit="1"/>
    </xf>
    <xf numFmtId="0" fontId="56" fillId="0" borderId="1" xfId="0" applyFont="1" applyBorder="1" applyAlignment="1">
      <alignment wrapText="1"/>
    </xf>
    <xf numFmtId="49" fontId="49" fillId="0" borderId="10" xfId="0" applyNumberFormat="1" applyFont="1" applyBorder="1" applyAlignment="1" applyProtection="1">
      <alignment vertical="center" wrapText="1"/>
      <protection locked="0"/>
    </xf>
    <xf numFmtId="49" fontId="49" fillId="0" borderId="5" xfId="0" applyNumberFormat="1" applyFont="1" applyBorder="1" applyAlignment="1" applyProtection="1">
      <alignment vertical="center" wrapText="1"/>
      <protection locked="0"/>
    </xf>
    <xf numFmtId="49" fontId="49" fillId="0" borderId="2" xfId="0" applyNumberFormat="1" applyFont="1" applyBorder="1" applyAlignment="1" applyProtection="1">
      <alignment vertical="center" wrapText="1"/>
      <protection locked="0"/>
    </xf>
    <xf numFmtId="49" fontId="49" fillId="0" borderId="1" xfId="0" applyNumberFormat="1" applyFont="1" applyBorder="1" applyAlignment="1" applyProtection="1">
      <alignment vertical="center" wrapText="1"/>
      <protection locked="0"/>
    </xf>
    <xf numFmtId="0" fontId="57" fillId="0" borderId="1" xfId="0" applyFont="1" applyBorder="1" applyAlignment="1">
      <alignment vertical="center"/>
    </xf>
    <xf numFmtId="0" fontId="58" fillId="0" borderId="1" xfId="0" applyFont="1" applyBorder="1" applyAlignment="1">
      <alignment wrapText="1"/>
    </xf>
    <xf numFmtId="2" fontId="49" fillId="0" borderId="1" xfId="0" applyNumberFormat="1" applyFont="1" applyBorder="1" applyAlignment="1">
      <alignment wrapText="1"/>
    </xf>
    <xf numFmtId="0" fontId="55" fillId="0" borderId="1" xfId="0" applyFont="1" applyBorder="1" applyAlignment="1">
      <alignment horizontal="right" wrapText="1"/>
    </xf>
    <xf numFmtId="8" fontId="55" fillId="0" borderId="1" xfId="0" applyNumberFormat="1" applyFont="1" applyBorder="1" applyAlignment="1">
      <alignment horizontal="right" wrapText="1"/>
    </xf>
    <xf numFmtId="164" fontId="49" fillId="0" borderId="10" xfId="0" applyNumberFormat="1" applyFont="1" applyBorder="1" applyAlignment="1" applyProtection="1">
      <alignment vertical="center" wrapText="1"/>
      <protection locked="0"/>
    </xf>
    <xf numFmtId="164" fontId="49" fillId="0" borderId="2" xfId="0" applyNumberFormat="1" applyFont="1" applyBorder="1" applyAlignment="1" applyProtection="1">
      <alignment vertical="center" wrapText="1"/>
      <protection locked="0"/>
    </xf>
    <xf numFmtId="164" fontId="49" fillId="0" borderId="2" xfId="0" applyNumberFormat="1" applyFont="1" applyBorder="1" applyAlignment="1" applyProtection="1">
      <alignment horizontal="right" vertical="center" wrapText="1"/>
      <protection locked="0"/>
    </xf>
    <xf numFmtId="164" fontId="49" fillId="0" borderId="1" xfId="0" applyNumberFormat="1" applyFont="1" applyBorder="1" applyAlignment="1" applyProtection="1">
      <alignment vertical="center" wrapText="1"/>
      <protection locked="0"/>
    </xf>
    <xf numFmtId="0" fontId="56" fillId="0" borderId="1" xfId="0" applyFont="1" applyBorder="1" applyAlignment="1" applyProtection="1">
      <alignment horizontal="center" vertical="center" wrapText="1"/>
      <protection locked="0"/>
    </xf>
    <xf numFmtId="0" fontId="49" fillId="0" borderId="5" xfId="0" applyFont="1" applyBorder="1" applyAlignment="1" applyProtection="1">
      <alignment horizontal="center" vertical="center" wrapText="1"/>
      <protection locked="0"/>
    </xf>
    <xf numFmtId="0" fontId="49" fillId="0" borderId="1" xfId="0" applyFont="1" applyBorder="1" applyAlignment="1" applyProtection="1">
      <alignment horizontal="center" vertical="center" wrapText="1"/>
      <protection locked="0"/>
    </xf>
    <xf numFmtId="0" fontId="49" fillId="0" borderId="1" xfId="0" applyFont="1" applyBorder="1" applyAlignment="1">
      <alignment horizontal="center"/>
    </xf>
    <xf numFmtId="0" fontId="59" fillId="0" borderId="1" xfId="0" applyFont="1" applyBorder="1" applyAlignment="1">
      <alignment vertical="center" wrapText="1"/>
    </xf>
    <xf numFmtId="0" fontId="59" fillId="0" borderId="1" xfId="0" applyFont="1" applyBorder="1" applyAlignment="1">
      <alignment horizontal="center" vertical="center" wrapText="1"/>
    </xf>
    <xf numFmtId="4" fontId="59" fillId="0" borderId="1" xfId="0" applyNumberFormat="1" applyFont="1" applyBorder="1" applyAlignment="1">
      <alignment horizontal="right" vertical="center" wrapText="1"/>
    </xf>
    <xf numFmtId="0" fontId="54" fillId="0" borderId="1" xfId="0" applyFont="1" applyBorder="1" applyAlignment="1">
      <alignment vertical="center" wrapText="1"/>
    </xf>
    <xf numFmtId="0" fontId="28" fillId="0" borderId="7" xfId="7" applyFont="1" applyBorder="1" applyAlignment="1">
      <alignment horizontal="center" vertical="center" wrapText="1"/>
    </xf>
    <xf numFmtId="0" fontId="29" fillId="0" borderId="7" xfId="201" applyFont="1" applyBorder="1" applyAlignment="1" applyProtection="1">
      <alignment vertical="center" wrapText="1"/>
      <protection locked="0"/>
    </xf>
    <xf numFmtId="0" fontId="29" fillId="0" borderId="7" xfId="201" applyFont="1" applyBorder="1" applyAlignment="1" applyProtection="1">
      <alignment horizontal="center" vertical="center" wrapText="1"/>
      <protection locked="0"/>
    </xf>
    <xf numFmtId="0" fontId="28" fillId="0" borderId="7" xfId="7" applyFont="1" applyBorder="1" applyAlignment="1" applyProtection="1">
      <alignment horizontal="center" vertical="center" wrapText="1"/>
      <protection locked="0"/>
    </xf>
    <xf numFmtId="0" fontId="29" fillId="0" borderId="19" xfId="201" applyFont="1" applyBorder="1" applyAlignment="1" applyProtection="1">
      <alignment vertical="center" wrapText="1"/>
      <protection locked="0"/>
    </xf>
    <xf numFmtId="0" fontId="17" fillId="0" borderId="1" xfId="0" applyFont="1" applyBorder="1" applyAlignment="1">
      <alignment vertical="center"/>
    </xf>
    <xf numFmtId="0" fontId="60" fillId="0" borderId="1" xfId="0" applyFont="1" applyBorder="1" applyAlignment="1">
      <alignment vertical="center" wrapText="1"/>
    </xf>
    <xf numFmtId="0" fontId="49" fillId="0" borderId="1" xfId="1" applyFont="1" applyBorder="1" applyAlignment="1">
      <alignment vertical="center" wrapText="1"/>
    </xf>
    <xf numFmtId="164" fontId="49" fillId="0" borderId="1" xfId="7" applyNumberFormat="1" applyFont="1" applyBorder="1" applyAlignment="1">
      <alignment vertical="center"/>
    </xf>
    <xf numFmtId="0" fontId="52" fillId="0" borderId="1" xfId="7" applyFont="1" applyBorder="1" applyAlignment="1" applyProtection="1">
      <alignment horizontal="center" vertical="center" wrapText="1"/>
      <protection locked="0"/>
    </xf>
    <xf numFmtId="49" fontId="49" fillId="2" borderId="2" xfId="0" applyNumberFormat="1" applyFont="1" applyFill="1" applyBorder="1" applyAlignment="1" applyProtection="1">
      <alignment vertical="center" wrapText="1"/>
      <protection locked="0"/>
    </xf>
    <xf numFmtId="0" fontId="50" fillId="0" borderId="1" xfId="0" applyFont="1" applyBorder="1" applyAlignment="1">
      <alignment vertical="center" wrapText="1"/>
    </xf>
    <xf numFmtId="164" fontId="49" fillId="2" borderId="2" xfId="0" applyNumberFormat="1" applyFont="1" applyFill="1" applyBorder="1" applyAlignment="1" applyProtection="1">
      <alignment vertical="center" wrapText="1"/>
      <protection locked="0"/>
    </xf>
    <xf numFmtId="164" fontId="54" fillId="0" borderId="1" xfId="7" applyNumberFormat="1" applyFont="1" applyBorder="1" applyAlignment="1">
      <alignment vertical="center"/>
    </xf>
    <xf numFmtId="0" fontId="49" fillId="2" borderId="1" xfId="0" applyFont="1" applyFill="1" applyBorder="1" applyAlignment="1" applyProtection="1">
      <alignment horizontal="center" vertical="center" wrapText="1"/>
      <protection locked="0"/>
    </xf>
    <xf numFmtId="164" fontId="25" fillId="0" borderId="7" xfId="202" applyNumberFormat="1" applyFont="1" applyBorder="1" applyAlignment="1">
      <alignment horizontal="center" vertical="center" wrapText="1"/>
    </xf>
    <xf numFmtId="0" fontId="25" fillId="0" borderId="7" xfId="202" applyFont="1" applyBorder="1" applyAlignment="1">
      <alignment horizontal="center" vertical="center" wrapText="1"/>
    </xf>
    <xf numFmtId="49" fontId="29" fillId="0" borderId="7" xfId="201" applyNumberFormat="1" applyFont="1" applyBorder="1" applyAlignment="1" applyProtection="1">
      <alignment horizontal="center" vertical="center" wrapText="1"/>
      <protection locked="0"/>
    </xf>
    <xf numFmtId="49" fontId="28" fillId="0" borderId="7" xfId="7" applyNumberFormat="1" applyFont="1" applyBorder="1" applyAlignment="1" applyProtection="1">
      <alignment horizontal="center" vertical="center" wrapText="1"/>
      <protection locked="0"/>
    </xf>
    <xf numFmtId="164" fontId="28" fillId="0" borderId="7" xfId="7" applyNumberFormat="1" applyFont="1" applyBorder="1" applyAlignment="1" applyProtection="1">
      <alignment horizontal="center" vertical="center" wrapText="1"/>
      <protection locked="0"/>
    </xf>
    <xf numFmtId="171" fontId="29" fillId="0" borderId="7" xfId="201" applyNumberFormat="1" applyFont="1" applyBorder="1" applyAlignment="1" applyProtection="1">
      <alignment horizontal="center" vertical="center" wrapText="1"/>
      <protection locked="0"/>
    </xf>
    <xf numFmtId="0" fontId="29" fillId="0" borderId="20" xfId="201" applyFont="1" applyBorder="1" applyAlignment="1" applyProtection="1">
      <alignment horizontal="center" vertical="center" wrapText="1"/>
      <protection locked="0"/>
    </xf>
    <xf numFmtId="49" fontId="29" fillId="0" borderId="20" xfId="201" applyNumberFormat="1" applyFont="1" applyBorder="1" applyAlignment="1" applyProtection="1">
      <alignment vertical="center" wrapText="1"/>
      <protection locked="0"/>
    </xf>
    <xf numFmtId="164" fontId="25" fillId="0" borderId="20" xfId="202" applyNumberFormat="1" applyFont="1" applyBorder="1" applyAlignment="1">
      <alignment horizontal="center" vertical="center" wrapText="1"/>
    </xf>
    <xf numFmtId="0" fontId="25" fillId="0" borderId="20" xfId="202" applyFont="1" applyBorder="1" applyAlignment="1">
      <alignment horizontal="center" vertical="center" wrapText="1"/>
    </xf>
    <xf numFmtId="49" fontId="29" fillId="0" borderId="20" xfId="201" applyNumberFormat="1" applyFont="1" applyBorder="1" applyAlignment="1" applyProtection="1">
      <alignment horizontal="center" vertical="center" wrapText="1"/>
      <protection locked="0"/>
    </xf>
    <xf numFmtId="49" fontId="28" fillId="0" borderId="20" xfId="7" applyNumberFormat="1" applyFont="1" applyBorder="1" applyAlignment="1" applyProtection="1">
      <alignment horizontal="center" vertical="center" wrapText="1"/>
      <protection locked="0"/>
    </xf>
    <xf numFmtId="164" fontId="28" fillId="0" borderId="20" xfId="7" applyNumberFormat="1" applyFont="1" applyBorder="1" applyAlignment="1" applyProtection="1">
      <alignment horizontal="center" vertical="center" wrapText="1"/>
      <protection locked="0"/>
    </xf>
    <xf numFmtId="171" fontId="29" fillId="0" borderId="20" xfId="201" applyNumberFormat="1" applyFont="1" applyBorder="1" applyAlignment="1" applyProtection="1">
      <alignment horizontal="center" vertical="center" wrapText="1"/>
      <protection locked="0"/>
    </xf>
    <xf numFmtId="0" fontId="25" fillId="0" borderId="20" xfId="201" applyFont="1" applyBorder="1" applyAlignment="1" applyProtection="1">
      <alignment horizontal="center" vertical="center" wrapText="1"/>
      <protection locked="0"/>
    </xf>
    <xf numFmtId="49" fontId="48" fillId="2" borderId="1" xfId="7" applyNumberFormat="1" applyFont="1" applyFill="1" applyBorder="1" applyAlignment="1" applyProtection="1">
      <alignment horizontal="left" vertical="center" wrapText="1"/>
      <protection locked="0"/>
    </xf>
    <xf numFmtId="49" fontId="28" fillId="2" borderId="1" xfId="7" applyNumberFormat="1" applyFont="1" applyFill="1" applyBorder="1" applyAlignment="1" applyProtection="1">
      <alignment horizontal="center" vertical="center" wrapText="1"/>
      <protection locked="0"/>
    </xf>
    <xf numFmtId="49" fontId="25" fillId="2" borderId="1" xfId="7" applyNumberFormat="1" applyFont="1" applyFill="1" applyBorder="1" applyAlignment="1" applyProtection="1">
      <alignment horizontal="center" vertical="center" wrapText="1"/>
      <protection locked="0"/>
    </xf>
    <xf numFmtId="0" fontId="28" fillId="2" borderId="1" xfId="7" applyFont="1" applyFill="1" applyBorder="1" applyAlignment="1" applyProtection="1">
      <alignment horizontal="center" vertical="center" wrapText="1"/>
      <protection locked="0"/>
    </xf>
    <xf numFmtId="0" fontId="25" fillId="2" borderId="1" xfId="7" applyFont="1" applyFill="1" applyBorder="1" applyAlignment="1" applyProtection="1">
      <alignment horizontal="center" vertical="center" wrapText="1"/>
      <protection locked="0"/>
    </xf>
    <xf numFmtId="49" fontId="52" fillId="2" borderId="1" xfId="7" applyNumberFormat="1" applyFont="1" applyFill="1" applyBorder="1" applyAlignment="1" applyProtection="1">
      <alignment horizontal="center" vertical="center" wrapText="1"/>
      <protection locked="0"/>
    </xf>
    <xf numFmtId="0" fontId="52" fillId="2" borderId="1" xfId="7" applyFont="1" applyFill="1" applyBorder="1" applyAlignment="1" applyProtection="1">
      <alignment horizontal="center" vertical="center" wrapText="1"/>
      <protection locked="0"/>
    </xf>
    <xf numFmtId="49" fontId="55" fillId="12" borderId="1" xfId="7" applyNumberFormat="1" applyFont="1" applyFill="1" applyBorder="1" applyAlignment="1" applyProtection="1">
      <alignment horizontal="left" vertical="center" wrapText="1"/>
      <protection locked="0"/>
    </xf>
    <xf numFmtId="49" fontId="55" fillId="12" borderId="1" xfId="7" applyNumberFormat="1" applyFont="1" applyFill="1" applyBorder="1" applyAlignment="1" applyProtection="1">
      <alignment horizontal="center" vertical="center" wrapText="1"/>
      <protection locked="0"/>
    </xf>
    <xf numFmtId="49" fontId="48" fillId="2" borderId="0" xfId="7" applyNumberFormat="1" applyFont="1" applyFill="1" applyAlignment="1" applyProtection="1">
      <alignment horizontal="center" vertical="center" wrapText="1"/>
      <protection locked="0"/>
    </xf>
    <xf numFmtId="49" fontId="52" fillId="2" borderId="0" xfId="7" applyNumberFormat="1" applyFont="1" applyFill="1" applyAlignment="1" applyProtection="1">
      <alignment horizontal="center" vertical="center" wrapText="1"/>
      <protection locked="0"/>
    </xf>
    <xf numFmtId="0" fontId="48" fillId="2" borderId="0" xfId="7" applyFont="1" applyFill="1" applyAlignment="1" applyProtection="1">
      <alignment horizontal="center" vertical="center" wrapText="1"/>
      <protection locked="0"/>
    </xf>
    <xf numFmtId="0" fontId="52" fillId="2" borderId="0" xfId="7" applyFont="1" applyFill="1" applyAlignment="1" applyProtection="1">
      <alignment horizontal="center" vertical="center" wrapText="1"/>
      <protection locked="0"/>
    </xf>
    <xf numFmtId="0" fontId="49" fillId="2" borderId="0" xfId="7" applyFont="1" applyFill="1" applyAlignment="1" applyProtection="1">
      <alignment horizontal="center" vertical="center" wrapText="1"/>
      <protection locked="0"/>
    </xf>
    <xf numFmtId="164" fontId="49" fillId="0" borderId="5" xfId="7" applyNumberFormat="1" applyFont="1" applyBorder="1" applyAlignment="1" applyProtection="1">
      <alignment horizontal="right" vertical="center" wrapText="1"/>
      <protection locked="0"/>
    </xf>
    <xf numFmtId="4" fontId="55" fillId="12" borderId="1" xfId="7" applyNumberFormat="1" applyFont="1" applyFill="1" applyBorder="1" applyAlignment="1" applyProtection="1">
      <alignment horizontal="center" vertical="center" wrapText="1"/>
      <protection locked="0"/>
    </xf>
    <xf numFmtId="164" fontId="49" fillId="0" borderId="1" xfId="7" applyNumberFormat="1" applyFont="1" applyBorder="1" applyAlignment="1" applyProtection="1">
      <alignment horizontal="right" vertical="center" wrapText="1"/>
      <protection locked="0"/>
    </xf>
    <xf numFmtId="0" fontId="55" fillId="12" borderId="1" xfId="7" applyFont="1" applyFill="1" applyBorder="1" applyAlignment="1" applyProtection="1">
      <alignment horizontal="center" vertical="center" wrapText="1"/>
      <protection locked="0"/>
    </xf>
    <xf numFmtId="4" fontId="55" fillId="12" borderId="18" xfId="7" applyNumberFormat="1" applyFont="1" applyFill="1" applyBorder="1" applyAlignment="1" applyProtection="1">
      <alignment horizontal="center" vertical="center" wrapText="1"/>
      <protection locked="0"/>
    </xf>
    <xf numFmtId="0" fontId="55" fillId="12" borderId="7" xfId="7" applyFont="1" applyFill="1" applyBorder="1" applyAlignment="1" applyProtection="1">
      <alignment horizontal="center" vertical="center" wrapText="1"/>
      <protection locked="0"/>
    </xf>
    <xf numFmtId="0" fontId="28" fillId="0" borderId="0" xfId="7" applyFont="1" applyAlignment="1" applyProtection="1">
      <alignment horizontal="center" vertical="center" wrapText="1"/>
      <protection locked="0"/>
    </xf>
    <xf numFmtId="0" fontId="29" fillId="0" borderId="0" xfId="201" applyFont="1" applyAlignment="1" applyProtection="1">
      <alignment vertical="center" wrapText="1"/>
      <protection locked="0"/>
    </xf>
    <xf numFmtId="0" fontId="28" fillId="0" borderId="20" xfId="7" applyFont="1" applyBorder="1" applyAlignment="1" applyProtection="1">
      <alignment horizontal="center" vertical="center" wrapText="1"/>
      <protection locked="0"/>
    </xf>
    <xf numFmtId="0" fontId="29" fillId="0" borderId="20" xfId="201" applyFont="1" applyBorder="1" applyAlignment="1" applyProtection="1">
      <alignment vertical="center" wrapText="1"/>
      <protection locked="0"/>
    </xf>
    <xf numFmtId="0" fontId="48" fillId="2" borderId="20" xfId="7" applyFont="1" applyFill="1" applyBorder="1" applyAlignment="1" applyProtection="1">
      <alignment horizontal="center" vertical="center" wrapText="1"/>
      <protection locked="0"/>
    </xf>
    <xf numFmtId="0" fontId="63" fillId="13" borderId="1" xfId="7" applyFont="1" applyFill="1" applyBorder="1" applyAlignment="1" applyProtection="1">
      <alignment horizontal="center" vertical="center" wrapText="1"/>
      <protection locked="0"/>
    </xf>
    <xf numFmtId="0" fontId="56" fillId="12" borderId="1" xfId="7" applyFont="1" applyFill="1" applyBorder="1" applyAlignment="1" applyProtection="1">
      <alignment horizontal="center" vertical="center" wrapText="1"/>
      <protection locked="0"/>
    </xf>
    <xf numFmtId="0" fontId="41" fillId="2" borderId="1" xfId="0" applyFont="1" applyFill="1" applyBorder="1" applyAlignment="1" applyProtection="1">
      <alignment horizontal="center" vertical="center" wrapText="1"/>
      <protection locked="0"/>
    </xf>
    <xf numFmtId="2" fontId="41" fillId="2" borderId="32" xfId="0" applyNumberFormat="1" applyFont="1" applyFill="1" applyBorder="1" applyAlignment="1" applyProtection="1">
      <alignment horizontal="center" vertical="center"/>
      <protection locked="0"/>
    </xf>
    <xf numFmtId="0" fontId="61" fillId="14" borderId="1" xfId="17" applyFont="1" applyFill="1" applyBorder="1" applyAlignment="1">
      <alignment horizontal="justify" vertical="justify" wrapText="1"/>
    </xf>
    <xf numFmtId="173" fontId="49" fillId="14" borderId="1" xfId="0" applyNumberFormat="1" applyFont="1" applyFill="1" applyBorder="1" applyAlignment="1" applyProtection="1">
      <alignment horizontal="right" vertical="justify" wrapText="1"/>
      <protection locked="0"/>
    </xf>
    <xf numFmtId="0" fontId="49" fillId="15" borderId="1" xfId="0" applyFont="1" applyFill="1" applyBorder="1" applyAlignment="1" applyProtection="1">
      <alignment horizontal="justify" vertical="justify" wrapText="1"/>
      <protection locked="0"/>
    </xf>
    <xf numFmtId="0" fontId="59" fillId="14" borderId="1" xfId="17" applyFont="1" applyFill="1" applyBorder="1" applyAlignment="1">
      <alignment horizontal="justify" vertical="justify" wrapText="1"/>
    </xf>
    <xf numFmtId="0" fontId="49" fillId="15" borderId="1" xfId="0" applyFont="1" applyFill="1" applyBorder="1" applyAlignment="1" applyProtection="1">
      <alignment horizontal="center" vertical="justify" wrapText="1"/>
      <protection locked="0"/>
    </xf>
    <xf numFmtId="173" fontId="49" fillId="15" borderId="1" xfId="0" applyNumberFormat="1" applyFont="1" applyFill="1" applyBorder="1" applyAlignment="1" applyProtection="1">
      <alignment horizontal="right" vertical="justify" wrapText="1"/>
      <protection locked="0"/>
    </xf>
    <xf numFmtId="173" fontId="60" fillId="15" borderId="1" xfId="203" applyNumberFormat="1" applyFont="1" applyFill="1" applyBorder="1" applyAlignment="1" applyProtection="1">
      <alignment horizontal="right" vertical="justify" wrapText="1"/>
      <protection locked="0"/>
    </xf>
    <xf numFmtId="0" fontId="49" fillId="15" borderId="1" xfId="0" applyFont="1" applyFill="1" applyBorder="1" applyAlignment="1" applyProtection="1">
      <alignment vertical="center" wrapText="1"/>
      <protection locked="0"/>
    </xf>
    <xf numFmtId="0" fontId="49" fillId="14" borderId="4" xfId="0" applyFont="1" applyFill="1" applyBorder="1" applyAlignment="1" applyProtection="1">
      <alignment horizontal="justify" vertical="justify" wrapText="1"/>
      <protection locked="0"/>
    </xf>
    <xf numFmtId="0" fontId="49" fillId="15" borderId="4" xfId="0" applyFont="1" applyFill="1" applyBorder="1" applyAlignment="1" applyProtection="1">
      <alignment vertical="center" wrapText="1"/>
      <protection locked="0"/>
    </xf>
    <xf numFmtId="0" fontId="49" fillId="2" borderId="1" xfId="0" applyFont="1" applyFill="1" applyBorder="1" applyAlignment="1" applyProtection="1">
      <alignment vertical="center" wrapText="1"/>
      <protection locked="0"/>
    </xf>
    <xf numFmtId="164" fontId="49" fillId="2" borderId="1" xfId="0" applyNumberFormat="1" applyFont="1" applyFill="1" applyBorder="1" applyAlignment="1" applyProtection="1">
      <alignment vertical="center" wrapText="1"/>
      <protection locked="0"/>
    </xf>
    <xf numFmtId="4" fontId="65" fillId="2" borderId="1" xfId="0" applyNumberFormat="1" applyFont="1" applyFill="1" applyBorder="1" applyAlignment="1" applyProtection="1">
      <alignment vertical="center" wrapText="1"/>
      <protection locked="0"/>
    </xf>
    <xf numFmtId="4" fontId="65" fillId="2" borderId="1" xfId="0" applyNumberFormat="1" applyFont="1" applyFill="1" applyBorder="1" applyAlignment="1" applyProtection="1">
      <alignment horizontal="right" vertical="center" wrapText="1"/>
      <protection locked="0"/>
    </xf>
    <xf numFmtId="164" fontId="56" fillId="0" borderId="1" xfId="0" applyNumberFormat="1" applyFont="1" applyBorder="1" applyAlignment="1" applyProtection="1">
      <alignment horizontal="right" vertical="center" wrapText="1"/>
      <protection locked="0"/>
    </xf>
    <xf numFmtId="0" fontId="49" fillId="2" borderId="1" xfId="0" applyFont="1" applyFill="1" applyBorder="1" applyAlignment="1" applyProtection="1">
      <alignment horizontal="left" vertical="center" wrapText="1"/>
      <protection locked="0"/>
    </xf>
    <xf numFmtId="164" fontId="49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49" fillId="2" borderId="0" xfId="0" applyFont="1" applyFill="1" applyAlignment="1" applyProtection="1">
      <alignment vertical="center" wrapText="1"/>
      <protection locked="0"/>
    </xf>
    <xf numFmtId="0" fontId="25" fillId="0" borderId="0" xfId="0" applyFont="1" applyAlignment="1" applyProtection="1">
      <alignment horizontal="center" vertical="center" wrapText="1"/>
      <protection locked="0"/>
    </xf>
    <xf numFmtId="0" fontId="49" fillId="2" borderId="0" xfId="0" applyFont="1" applyFill="1" applyAlignment="1" applyProtection="1">
      <alignment horizontal="center" vertical="center" wrapText="1"/>
      <protection locked="0"/>
    </xf>
    <xf numFmtId="49" fontId="25" fillId="0" borderId="0" xfId="3" applyNumberFormat="1" applyFont="1" applyAlignment="1">
      <alignment horizontal="center" vertical="center"/>
    </xf>
    <xf numFmtId="164" fontId="49" fillId="2" borderId="0" xfId="0" applyNumberFormat="1" applyFont="1" applyFill="1" applyAlignment="1" applyProtection="1">
      <alignment vertical="center" wrapText="1"/>
      <protection locked="0"/>
    </xf>
    <xf numFmtId="164" fontId="28" fillId="0" borderId="0" xfId="202" applyNumberFormat="1" applyFont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56" fillId="12" borderId="1" xfId="0" applyFont="1" applyFill="1" applyBorder="1" applyAlignment="1" applyProtection="1">
      <alignment vertical="center" wrapText="1"/>
      <protection locked="0"/>
    </xf>
    <xf numFmtId="172" fontId="56" fillId="12" borderId="1" xfId="0" applyNumberFormat="1" applyFont="1" applyFill="1" applyBorder="1" applyAlignment="1" applyProtection="1">
      <alignment vertical="center" wrapText="1"/>
      <protection locked="0"/>
    </xf>
    <xf numFmtId="0" fontId="49" fillId="2" borderId="1" xfId="0" applyFont="1" applyFill="1" applyBorder="1" applyAlignment="1">
      <alignment horizontal="left" vertical="center"/>
    </xf>
    <xf numFmtId="2" fontId="49" fillId="2" borderId="1" xfId="0" applyNumberFormat="1" applyFont="1" applyFill="1" applyBorder="1" applyAlignment="1">
      <alignment wrapText="1"/>
    </xf>
    <xf numFmtId="8" fontId="49" fillId="2" borderId="1" xfId="0" applyNumberFormat="1" applyFont="1" applyFill="1" applyBorder="1"/>
    <xf numFmtId="0" fontId="25" fillId="2" borderId="1" xfId="201" applyFont="1" applyFill="1" applyBorder="1" applyAlignment="1" applyProtection="1">
      <alignment horizontal="center" vertical="center" wrapText="1"/>
      <protection locked="0"/>
    </xf>
    <xf numFmtId="0" fontId="49" fillId="2" borderId="2" xfId="0" applyFont="1" applyFill="1" applyBorder="1" applyAlignment="1">
      <alignment horizontal="left" vertical="center" wrapText="1"/>
    </xf>
    <xf numFmtId="2" fontId="49" fillId="2" borderId="1" xfId="0" applyNumberFormat="1" applyFont="1" applyFill="1" applyBorder="1" applyAlignment="1">
      <alignment horizontal="left" vertical="center" wrapText="1"/>
    </xf>
    <xf numFmtId="8" fontId="49" fillId="2" borderId="2" xfId="0" applyNumberFormat="1" applyFont="1" applyFill="1" applyBorder="1" applyAlignment="1">
      <alignment horizontal="right" vertical="center"/>
    </xf>
    <xf numFmtId="2" fontId="49" fillId="2" borderId="1" xfId="0" applyNumberFormat="1" applyFont="1" applyFill="1" applyBorder="1" applyAlignment="1">
      <alignment vertical="center" wrapText="1"/>
    </xf>
    <xf numFmtId="0" fontId="49" fillId="2" borderId="8" xfId="0" applyFont="1" applyFill="1" applyBorder="1" applyAlignment="1">
      <alignment horizontal="left" vertical="center" wrapText="1"/>
    </xf>
    <xf numFmtId="0" fontId="28" fillId="0" borderId="4" xfId="7" applyFont="1" applyBorder="1" applyAlignment="1" applyProtection="1">
      <alignment horizontal="center" vertical="center" wrapText="1"/>
      <protection locked="0"/>
    </xf>
    <xf numFmtId="8" fontId="49" fillId="2" borderId="33" xfId="0" applyNumberFormat="1" applyFont="1" applyFill="1" applyBorder="1" applyAlignment="1">
      <alignment vertical="center"/>
    </xf>
    <xf numFmtId="8" fontId="49" fillId="0" borderId="5" xfId="0" applyNumberFormat="1" applyFont="1" applyBorder="1"/>
    <xf numFmtId="8" fontId="47" fillId="2" borderId="34" xfId="0" applyNumberFormat="1" applyFont="1" applyFill="1" applyBorder="1" applyAlignment="1">
      <alignment vertical="center"/>
    </xf>
    <xf numFmtId="2" fontId="55" fillId="0" borderId="5" xfId="0" applyNumberFormat="1" applyFont="1" applyBorder="1" applyAlignment="1">
      <alignment horizontal="right" wrapText="1"/>
    </xf>
    <xf numFmtId="2" fontId="49" fillId="0" borderId="2" xfId="0" applyNumberFormat="1" applyFont="1" applyBorder="1" applyAlignment="1" applyProtection="1">
      <alignment horizontal="right" vertical="center" wrapText="1"/>
      <protection locked="0"/>
    </xf>
    <xf numFmtId="0" fontId="28" fillId="0" borderId="2" xfId="7" applyFont="1" applyBorder="1" applyAlignment="1">
      <alignment horizontal="center" vertical="center" wrapText="1"/>
    </xf>
    <xf numFmtId="164" fontId="28" fillId="0" borderId="1" xfId="7" applyNumberFormat="1" applyFont="1" applyBorder="1" applyAlignment="1">
      <alignment horizontal="center" vertical="center" wrapText="1"/>
    </xf>
    <xf numFmtId="49" fontId="25" fillId="0" borderId="2" xfId="201" applyNumberFormat="1" applyFont="1" applyBorder="1" applyAlignment="1" applyProtection="1">
      <alignment horizontal="center" vertical="center" wrapText="1"/>
      <protection locked="0"/>
    </xf>
    <xf numFmtId="164" fontId="30" fillId="4" borderId="9" xfId="202" applyNumberFormat="1" applyFont="1" applyFill="1" applyBorder="1" applyAlignment="1">
      <alignment vertical="center" wrapText="1"/>
    </xf>
    <xf numFmtId="49" fontId="26" fillId="0" borderId="2" xfId="201" applyNumberFormat="1" applyFont="1" applyBorder="1" applyAlignment="1" applyProtection="1">
      <alignment horizontal="center" vertical="center" wrapText="1"/>
      <protection locked="0"/>
    </xf>
    <xf numFmtId="0" fontId="28" fillId="2" borderId="7" xfId="7" applyFont="1" applyFill="1" applyBorder="1" applyAlignment="1">
      <alignment horizontal="center" vertical="center" wrapText="1"/>
    </xf>
    <xf numFmtId="49" fontId="48" fillId="2" borderId="7" xfId="7" applyNumberFormat="1" applyFont="1" applyFill="1" applyBorder="1" applyAlignment="1" applyProtection="1">
      <alignment horizontal="center" vertical="center" wrapText="1"/>
      <protection locked="0"/>
    </xf>
    <xf numFmtId="49" fontId="49" fillId="2" borderId="7" xfId="7" applyNumberFormat="1" applyFont="1" applyFill="1" applyBorder="1" applyAlignment="1" applyProtection="1">
      <alignment horizontal="center" vertical="center" wrapText="1"/>
      <protection locked="0"/>
    </xf>
    <xf numFmtId="0" fontId="25" fillId="2" borderId="0" xfId="201" applyFont="1" applyFill="1" applyAlignment="1">
      <alignment vertical="center" wrapText="1"/>
    </xf>
    <xf numFmtId="164" fontId="47" fillId="0" borderId="35" xfId="7" applyNumberFormat="1" applyFont="1" applyBorder="1" applyAlignment="1">
      <alignment vertical="center" wrapText="1"/>
    </xf>
    <xf numFmtId="0" fontId="1" fillId="0" borderId="1" xfId="0" applyFont="1" applyBorder="1"/>
    <xf numFmtId="0" fontId="59" fillId="0" borderId="0" xfId="0" applyFont="1"/>
    <xf numFmtId="49" fontId="49" fillId="2" borderId="1" xfId="0" applyNumberFormat="1" applyFont="1" applyFill="1" applyBorder="1" applyAlignment="1" applyProtection="1">
      <alignment vertical="center" wrapText="1"/>
      <protection locked="0"/>
    </xf>
    <xf numFmtId="0" fontId="25" fillId="2" borderId="7" xfId="201" applyFont="1" applyFill="1" applyBorder="1" applyAlignment="1" applyProtection="1">
      <alignment horizontal="center" vertical="center" wrapText="1"/>
      <protection locked="0"/>
    </xf>
    <xf numFmtId="0" fontId="25" fillId="2" borderId="10" xfId="201" applyFont="1" applyFill="1" applyBorder="1" applyAlignment="1" applyProtection="1">
      <alignment horizontal="center" vertical="center" wrapText="1"/>
      <protection locked="0"/>
    </xf>
    <xf numFmtId="4" fontId="60" fillId="0" borderId="1" xfId="0" applyNumberFormat="1" applyFont="1" applyBorder="1" applyAlignment="1">
      <alignment horizontal="right" vertical="center" wrapText="1"/>
    </xf>
    <xf numFmtId="4" fontId="59" fillId="0" borderId="1" xfId="0" applyNumberFormat="1" applyFont="1" applyBorder="1"/>
    <xf numFmtId="49" fontId="26" fillId="8" borderId="1" xfId="7" applyNumberFormat="1" applyFont="1" applyFill="1" applyBorder="1" applyAlignment="1">
      <alignment horizontal="center" vertical="center"/>
    </xf>
    <xf numFmtId="0" fontId="41" fillId="2" borderId="1" xfId="0" applyFont="1" applyFill="1" applyBorder="1" applyAlignment="1" applyProtection="1">
      <alignment vertical="center" wrapText="1"/>
      <protection locked="0"/>
    </xf>
    <xf numFmtId="164" fontId="26" fillId="8" borderId="7" xfId="7" applyNumberFormat="1" applyFont="1" applyFill="1" applyBorder="1" applyAlignment="1">
      <alignment horizontal="center" vertical="center" wrapText="1"/>
    </xf>
    <xf numFmtId="0" fontId="26" fillId="8" borderId="7" xfId="7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26" fillId="8" borderId="7" xfId="201" applyFont="1" applyFill="1" applyBorder="1" applyAlignment="1">
      <alignment horizontal="center" vertical="center" wrapText="1"/>
    </xf>
    <xf numFmtId="0" fontId="26" fillId="10" borderId="7" xfId="7" applyFont="1" applyFill="1" applyBorder="1" applyAlignment="1">
      <alignment horizontal="center" vertical="center" wrapText="1"/>
    </xf>
    <xf numFmtId="0" fontId="17" fillId="0" borderId="4" xfId="0" applyFont="1" applyBorder="1" applyAlignment="1">
      <alignment vertical="center"/>
    </xf>
    <xf numFmtId="0" fontId="26" fillId="3" borderId="7" xfId="7" applyFont="1" applyFill="1" applyBorder="1" applyAlignment="1">
      <alignment horizontal="center" vertical="center" wrapText="1"/>
    </xf>
    <xf numFmtId="0" fontId="26" fillId="7" borderId="7" xfId="7" applyFont="1" applyFill="1" applyBorder="1" applyAlignment="1">
      <alignment horizontal="center" vertical="center" wrapText="1"/>
    </xf>
    <xf numFmtId="0" fontId="26" fillId="9" borderId="7" xfId="7" applyFont="1" applyFill="1" applyBorder="1" applyAlignment="1">
      <alignment horizontal="center" vertical="center" wrapText="1"/>
    </xf>
    <xf numFmtId="0" fontId="43" fillId="2" borderId="1" xfId="0" applyFont="1" applyFill="1" applyBorder="1" applyAlignment="1" applyProtection="1">
      <alignment vertical="center" wrapText="1"/>
      <protection locked="0"/>
    </xf>
    <xf numFmtId="0" fontId="43" fillId="2" borderId="1" xfId="0" applyFont="1" applyFill="1" applyBorder="1" applyAlignment="1" applyProtection="1">
      <alignment horizontal="center" vertical="center" wrapText="1"/>
      <protection locked="0"/>
    </xf>
    <xf numFmtId="0" fontId="29" fillId="2" borderId="1" xfId="0" applyFont="1" applyFill="1" applyBorder="1" applyAlignment="1" applyProtection="1">
      <alignment horizontal="center" vertical="center" wrapText="1"/>
      <protection locked="0"/>
    </xf>
    <xf numFmtId="164" fontId="41" fillId="2" borderId="1" xfId="0" applyNumberFormat="1" applyFont="1" applyFill="1" applyBorder="1" applyAlignment="1" applyProtection="1">
      <alignment vertical="center" wrapText="1"/>
      <protection locked="0"/>
    </xf>
    <xf numFmtId="49" fontId="25" fillId="2" borderId="1" xfId="3" applyNumberFormat="1" applyFont="1" applyFill="1" applyBorder="1" applyAlignment="1">
      <alignment horizontal="center" vertical="center"/>
    </xf>
    <xf numFmtId="0" fontId="28" fillId="2" borderId="1" xfId="0" applyFont="1" applyFill="1" applyBorder="1" applyAlignment="1" applyProtection="1">
      <alignment horizontal="center" vertical="center" wrapText="1"/>
      <protection locked="0"/>
    </xf>
    <xf numFmtId="164" fontId="41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43" fillId="12" borderId="1" xfId="0" applyFont="1" applyFill="1" applyBorder="1" applyAlignment="1" applyProtection="1">
      <alignment vertical="center" wrapText="1"/>
      <protection locked="0"/>
    </xf>
    <xf numFmtId="0" fontId="43" fillId="12" borderId="1" xfId="0" applyFont="1" applyFill="1" applyBorder="1" applyAlignment="1" applyProtection="1">
      <alignment horizontal="center" vertical="center" wrapText="1"/>
      <protection locked="0"/>
    </xf>
    <xf numFmtId="0" fontId="49" fillId="2" borderId="2" xfId="0" applyFont="1" applyFill="1" applyBorder="1" applyAlignment="1">
      <alignment horizontal="left" vertical="center"/>
    </xf>
    <xf numFmtId="8" fontId="49" fillId="2" borderId="2" xfId="0" applyNumberFormat="1" applyFont="1" applyFill="1" applyBorder="1"/>
    <xf numFmtId="0" fontId="60" fillId="0" borderId="1" xfId="0" applyFont="1" applyBorder="1" applyAlignment="1">
      <alignment horizontal="center" vertical="center" wrapText="1"/>
    </xf>
    <xf numFmtId="0" fontId="62" fillId="0" borderId="1" xfId="0" applyFont="1" applyBorder="1" applyAlignment="1" applyProtection="1">
      <alignment horizontal="center" vertical="center" wrapText="1"/>
      <protection locked="0"/>
    </xf>
    <xf numFmtId="49" fontId="47" fillId="2" borderId="1" xfId="7" applyNumberFormat="1" applyFont="1" applyFill="1" applyBorder="1" applyAlignment="1" applyProtection="1">
      <alignment horizontal="center" vertical="center" wrapText="1"/>
      <protection locked="0"/>
    </xf>
    <xf numFmtId="0" fontId="66" fillId="0" borderId="1" xfId="201" applyFont="1" applyBorder="1" applyAlignment="1" applyProtection="1">
      <alignment horizontal="center" vertical="center" wrapText="1"/>
      <protection locked="0"/>
    </xf>
    <xf numFmtId="49" fontId="48" fillId="2" borderId="7" xfId="7" applyNumberFormat="1" applyFont="1" applyFill="1" applyBorder="1" applyAlignment="1" applyProtection="1">
      <alignment horizontal="left" vertical="center" wrapText="1"/>
      <protection locked="0"/>
    </xf>
    <xf numFmtId="0" fontId="68" fillId="0" borderId="1" xfId="201" applyFont="1" applyBorder="1" applyAlignment="1" applyProtection="1">
      <alignment horizontal="center" vertical="center" wrapText="1"/>
      <protection locked="0"/>
    </xf>
    <xf numFmtId="4" fontId="29" fillId="0" borderId="1" xfId="201" applyNumberFormat="1" applyFont="1" applyBorder="1" applyAlignment="1" applyProtection="1">
      <alignment horizontal="center" vertical="center" wrapText="1"/>
      <protection locked="0"/>
    </xf>
    <xf numFmtId="49" fontId="61" fillId="12" borderId="1" xfId="202" applyNumberFormat="1" applyFont="1" applyFill="1" applyBorder="1" applyAlignment="1" applyProtection="1">
      <alignment horizontal="center" vertical="center" wrapText="1"/>
      <protection locked="0"/>
    </xf>
    <xf numFmtId="0" fontId="61" fillId="13" borderId="1" xfId="202" applyFont="1" applyFill="1" applyBorder="1" applyAlignment="1" applyProtection="1">
      <alignment horizontal="center" vertical="center" wrapText="1"/>
      <protection locked="0"/>
    </xf>
    <xf numFmtId="49" fontId="69" fillId="2" borderId="1" xfId="202" applyNumberFormat="1" applyFont="1" applyFill="1" applyBorder="1" applyAlignment="1" applyProtection="1">
      <alignment horizontal="center" vertical="center" wrapText="1"/>
      <protection locked="0"/>
    </xf>
    <xf numFmtId="0" fontId="48" fillId="2" borderId="1" xfId="202" applyFont="1" applyFill="1" applyBorder="1" applyAlignment="1" applyProtection="1">
      <alignment horizontal="center" vertical="center" wrapText="1"/>
      <protection locked="0"/>
    </xf>
    <xf numFmtId="0" fontId="41" fillId="2" borderId="1" xfId="202" applyFont="1" applyFill="1" applyBorder="1" applyAlignment="1" applyProtection="1">
      <alignment horizontal="center" vertical="center" wrapText="1"/>
      <protection locked="0"/>
    </xf>
    <xf numFmtId="0" fontId="69" fillId="2" borderId="1" xfId="202" applyFont="1" applyFill="1" applyBorder="1" applyAlignment="1" applyProtection="1">
      <alignment horizontal="center" vertical="center" wrapText="1"/>
      <protection locked="0"/>
    </xf>
    <xf numFmtId="164" fontId="67" fillId="0" borderId="1" xfId="7" applyNumberFormat="1" applyFont="1" applyBorder="1" applyAlignment="1" applyProtection="1">
      <alignment horizontal="center" vertical="center" wrapText="1"/>
      <protection locked="0"/>
    </xf>
    <xf numFmtId="4" fontId="28" fillId="0" borderId="1" xfId="7" applyNumberFormat="1" applyFont="1" applyBorder="1" applyAlignment="1" applyProtection="1">
      <alignment horizontal="center" vertical="center" wrapText="1"/>
      <protection locked="0"/>
    </xf>
    <xf numFmtId="49" fontId="28" fillId="2" borderId="1" xfId="202" applyNumberFormat="1" applyFont="1" applyFill="1" applyBorder="1" applyAlignment="1" applyProtection="1">
      <alignment horizontal="center" vertical="center" wrapText="1"/>
      <protection locked="0"/>
    </xf>
    <xf numFmtId="0" fontId="28" fillId="2" borderId="1" xfId="202" applyFont="1" applyFill="1" applyBorder="1" applyAlignment="1" applyProtection="1">
      <alignment horizontal="center" vertical="center" wrapText="1"/>
      <protection locked="0"/>
    </xf>
    <xf numFmtId="0" fontId="25" fillId="2" borderId="1" xfId="202" applyFont="1" applyFill="1" applyBorder="1" applyAlignment="1" applyProtection="1">
      <alignment horizontal="center" vertical="center" wrapText="1"/>
      <protection locked="0"/>
    </xf>
    <xf numFmtId="164" fontId="25" fillId="0" borderId="5" xfId="7" applyNumberFormat="1" applyFont="1" applyBorder="1" applyAlignment="1">
      <alignment horizontal="right" vertical="center" wrapText="1"/>
    </xf>
    <xf numFmtId="164" fontId="49" fillId="0" borderId="1" xfId="7" applyNumberFormat="1" applyFont="1" applyBorder="1" applyAlignment="1">
      <alignment horizontal="right" vertical="center" wrapText="1"/>
    </xf>
    <xf numFmtId="164" fontId="25" fillId="0" borderId="1" xfId="7" applyNumberFormat="1" applyFont="1" applyBorder="1" applyAlignment="1" applyProtection="1">
      <alignment horizontal="right" vertical="center" wrapText="1"/>
      <protection locked="0"/>
    </xf>
    <xf numFmtId="164" fontId="49" fillId="0" borderId="10" xfId="7" applyNumberFormat="1" applyFont="1" applyBorder="1" applyAlignment="1" applyProtection="1">
      <alignment horizontal="right" vertical="center" wrapText="1"/>
      <protection locked="0"/>
    </xf>
    <xf numFmtId="49" fontId="48" fillId="0" borderId="20" xfId="7" applyNumberFormat="1" applyFont="1" applyBorder="1" applyAlignment="1" applyProtection="1">
      <alignment horizontal="center" vertical="center" wrapText="1"/>
      <protection locked="0"/>
    </xf>
    <xf numFmtId="0" fontId="52" fillId="0" borderId="20" xfId="7" applyFont="1" applyBorder="1" applyAlignment="1" applyProtection="1">
      <alignment horizontal="center" vertical="center" wrapText="1"/>
      <protection locked="0"/>
    </xf>
    <xf numFmtId="0" fontId="49" fillId="0" borderId="20" xfId="7" applyFont="1" applyBorder="1" applyAlignment="1" applyProtection="1">
      <alignment horizontal="center" vertical="center" wrapText="1"/>
      <protection locked="0"/>
    </xf>
    <xf numFmtId="49" fontId="49" fillId="0" borderId="2" xfId="7" applyNumberFormat="1" applyFont="1" applyBorder="1" applyAlignment="1" applyProtection="1">
      <alignment horizontal="left" vertical="center" wrapText="1"/>
      <protection locked="0"/>
    </xf>
    <xf numFmtId="0" fontId="25" fillId="0" borderId="1" xfId="7" applyFont="1" applyBorder="1" applyAlignment="1" applyProtection="1">
      <alignment horizontal="center" vertical="center" wrapText="1"/>
      <protection locked="0"/>
    </xf>
    <xf numFmtId="8" fontId="49" fillId="2" borderId="1" xfId="0" applyNumberFormat="1" applyFont="1" applyFill="1" applyBorder="1" applyAlignment="1">
      <alignment vertical="center"/>
    </xf>
    <xf numFmtId="171" fontId="25" fillId="0" borderId="1" xfId="201" applyNumberFormat="1" applyFont="1" applyBorder="1" applyAlignment="1" applyProtection="1">
      <alignment horizontal="center" vertical="center" wrapText="1"/>
      <protection locked="0"/>
    </xf>
    <xf numFmtId="1" fontId="25" fillId="2" borderId="4" xfId="5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left" vertical="center" wrapText="1"/>
    </xf>
    <xf numFmtId="0" fontId="42" fillId="0" borderId="12" xfId="0" applyFont="1" applyBorder="1" applyAlignment="1">
      <alignment vertical="center" wrapText="1"/>
    </xf>
    <xf numFmtId="0" fontId="42" fillId="0" borderId="5" xfId="0" applyFont="1" applyBorder="1" applyAlignment="1">
      <alignment vertical="center" wrapText="1"/>
    </xf>
    <xf numFmtId="0" fontId="41" fillId="0" borderId="12" xfId="0" applyFont="1" applyBorder="1" applyAlignment="1">
      <alignment horizontal="center" vertical="center"/>
    </xf>
    <xf numFmtId="0" fontId="41" fillId="0" borderId="5" xfId="0" applyFont="1" applyBorder="1" applyAlignment="1">
      <alignment horizontal="center" vertical="center"/>
    </xf>
    <xf numFmtId="49" fontId="41" fillId="0" borderId="12" xfId="0" applyNumberFormat="1" applyFont="1" applyBorder="1" applyAlignment="1">
      <alignment vertical="center" wrapText="1"/>
    </xf>
    <xf numFmtId="49" fontId="41" fillId="0" borderId="5" xfId="0" applyNumberFormat="1" applyFont="1" applyBorder="1" applyAlignment="1">
      <alignment vertical="center" wrapText="1"/>
    </xf>
    <xf numFmtId="0" fontId="3" fillId="0" borderId="12" xfId="84" applyFill="1" applyBorder="1" applyAlignment="1">
      <alignment horizontal="center" vertical="center" wrapText="1"/>
    </xf>
    <xf numFmtId="0" fontId="39" fillId="0" borderId="5" xfId="0" applyFont="1" applyBorder="1" applyAlignment="1">
      <alignment horizontal="center" vertical="center" wrapText="1"/>
    </xf>
    <xf numFmtId="0" fontId="38" fillId="6" borderId="1" xfId="0" applyFont="1" applyFill="1" applyBorder="1" applyAlignment="1">
      <alignment horizontal="center" vertical="center"/>
    </xf>
    <xf numFmtId="49" fontId="41" fillId="0" borderId="12" xfId="0" applyNumberFormat="1" applyFont="1" applyBorder="1" applyAlignment="1">
      <alignment horizontal="center" vertical="center"/>
    </xf>
    <xf numFmtId="49" fontId="41" fillId="0" borderId="5" xfId="0" applyNumberFormat="1" applyFont="1" applyBorder="1" applyAlignment="1">
      <alignment horizontal="center" vertical="center"/>
    </xf>
    <xf numFmtId="49" fontId="41" fillId="0" borderId="15" xfId="0" applyNumberFormat="1" applyFont="1" applyBorder="1" applyAlignment="1">
      <alignment horizontal="center" vertical="center"/>
    </xf>
    <xf numFmtId="49" fontId="41" fillId="0" borderId="10" xfId="0" applyNumberFormat="1" applyFont="1" applyBorder="1" applyAlignment="1">
      <alignment horizontal="center" vertical="center"/>
    </xf>
    <xf numFmtId="49" fontId="41" fillId="0" borderId="1" xfId="0" applyNumberFormat="1" applyFont="1" applyBorder="1" applyAlignment="1">
      <alignment horizontal="center" vertical="center"/>
    </xf>
    <xf numFmtId="165" fontId="41" fillId="0" borderId="5" xfId="0" applyNumberFormat="1" applyFont="1" applyBorder="1" applyAlignment="1">
      <alignment horizontal="center" vertical="center" wrapText="1"/>
    </xf>
    <xf numFmtId="165" fontId="41" fillId="0" borderId="1" xfId="0" applyNumberFormat="1" applyFont="1" applyBorder="1" applyAlignment="1">
      <alignment horizontal="center" vertical="center"/>
    </xf>
    <xf numFmtId="164" fontId="49" fillId="0" borderId="7" xfId="7" applyNumberFormat="1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</xf>
    <xf numFmtId="0" fontId="25" fillId="0" borderId="7" xfId="7" applyFont="1" applyBorder="1" applyAlignment="1" applyProtection="1">
      <alignment horizontal="center" vertical="center" wrapText="1"/>
      <protection locked="0"/>
    </xf>
    <xf numFmtId="49" fontId="49" fillId="2" borderId="7" xfId="7" applyNumberFormat="1" applyFont="1" applyFill="1" applyBorder="1" applyAlignment="1" applyProtection="1">
      <alignment horizontal="center" vertical="center" wrapText="1"/>
      <protection locked="0"/>
    </xf>
    <xf numFmtId="49" fontId="48" fillId="0" borderId="1" xfId="7" applyNumberFormat="1" applyFont="1" applyBorder="1" applyAlignment="1" applyProtection="1">
      <alignment horizontal="center" vertical="center" wrapText="1"/>
      <protection locked="0"/>
    </xf>
    <xf numFmtId="0" fontId="26" fillId="8" borderId="19" xfId="7" applyFont="1" applyFill="1" applyBorder="1" applyAlignment="1">
      <alignment horizontal="center" vertical="center" wrapText="1"/>
    </xf>
    <xf numFmtId="0" fontId="26" fillId="8" borderId="20" xfId="7" applyFont="1" applyFill="1" applyBorder="1" applyAlignment="1">
      <alignment horizontal="center" vertical="center" wrapText="1"/>
    </xf>
    <xf numFmtId="0" fontId="26" fillId="8" borderId="18" xfId="7" applyFont="1" applyFill="1" applyBorder="1" applyAlignment="1">
      <alignment horizontal="center" vertical="center" wrapText="1"/>
    </xf>
    <xf numFmtId="0" fontId="26" fillId="3" borderId="1" xfId="7" applyFont="1" applyFill="1" applyBorder="1" applyAlignment="1">
      <alignment horizontal="center" vertical="center" wrapText="1"/>
    </xf>
    <xf numFmtId="0" fontId="26" fillId="10" borderId="19" xfId="7" applyFont="1" applyFill="1" applyBorder="1" applyAlignment="1">
      <alignment horizontal="center" vertical="center" wrapText="1"/>
    </xf>
    <xf numFmtId="0" fontId="26" fillId="10" borderId="20" xfId="7" applyFont="1" applyFill="1" applyBorder="1" applyAlignment="1">
      <alignment horizontal="center" vertical="center" wrapText="1"/>
    </xf>
    <xf numFmtId="0" fontId="26" fillId="10" borderId="18" xfId="7" applyFont="1" applyFill="1" applyBorder="1" applyAlignment="1">
      <alignment horizontal="center" vertical="center" wrapText="1"/>
    </xf>
    <xf numFmtId="0" fontId="26" fillId="7" borderId="1" xfId="7" applyFont="1" applyFill="1" applyBorder="1" applyAlignment="1">
      <alignment horizontal="center" vertical="center" wrapText="1"/>
    </xf>
    <xf numFmtId="0" fontId="26" fillId="9" borderId="1" xfId="7" applyFont="1" applyFill="1" applyBorder="1" applyAlignment="1">
      <alignment horizontal="center" vertical="center" wrapText="1"/>
    </xf>
    <xf numFmtId="164" fontId="25" fillId="0" borderId="12" xfId="202" applyNumberFormat="1" applyFont="1" applyBorder="1" applyAlignment="1">
      <alignment vertical="center" wrapText="1"/>
    </xf>
    <xf numFmtId="0" fontId="25" fillId="0" borderId="5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9" fillId="0" borderId="12" xfId="201" applyFont="1" applyBorder="1" applyAlignment="1" applyProtection="1">
      <alignment horizontal="center" vertical="center" wrapText="1"/>
      <protection locked="0"/>
    </xf>
    <xf numFmtId="49" fontId="28" fillId="0" borderId="12" xfId="7" applyNumberFormat="1" applyFont="1" applyBorder="1" applyAlignment="1" applyProtection="1">
      <alignment horizontal="center" vertical="center" wrapText="1"/>
      <protection locked="0"/>
    </xf>
    <xf numFmtId="49" fontId="29" fillId="0" borderId="12" xfId="201" applyNumberFormat="1" applyFont="1" applyBorder="1" applyAlignment="1" applyProtection="1">
      <alignment horizontal="center" vertical="center" wrapText="1"/>
      <protection locked="0"/>
    </xf>
    <xf numFmtId="171" fontId="25" fillId="0" borderId="12" xfId="201" applyNumberFormat="1" applyFont="1" applyBorder="1" applyAlignment="1" applyProtection="1">
      <alignment horizontal="center" vertical="center" wrapText="1"/>
      <protection locked="0"/>
    </xf>
    <xf numFmtId="0" fontId="25" fillId="0" borderId="5" xfId="0" applyFont="1" applyBorder="1" applyAlignment="1">
      <alignment horizontal="center" vertical="center" wrapText="1"/>
    </xf>
    <xf numFmtId="0" fontId="70" fillId="0" borderId="5" xfId="0" applyFont="1" applyBorder="1" applyAlignment="1">
      <alignment horizontal="center" vertical="center" wrapText="1"/>
    </xf>
    <xf numFmtId="49" fontId="49" fillId="2" borderId="12" xfId="7" applyNumberFormat="1" applyFont="1" applyFill="1" applyBorder="1" applyAlignment="1" applyProtection="1">
      <alignment horizontal="center" vertical="center" wrapText="1"/>
      <protection locked="0"/>
    </xf>
    <xf numFmtId="171" fontId="25" fillId="0" borderId="7" xfId="201" applyNumberFormat="1" applyFont="1" applyBorder="1" applyAlignment="1" applyProtection="1">
      <alignment horizontal="center" vertical="center" wrapText="1"/>
      <protection locked="0"/>
    </xf>
    <xf numFmtId="0" fontId="32" fillId="0" borderId="13" xfId="0" applyFont="1" applyBorder="1" applyAlignment="1">
      <alignment horizontal="right" vertical="center" wrapText="1"/>
    </xf>
    <xf numFmtId="0" fontId="32" fillId="0" borderId="14" xfId="0" applyFont="1" applyBorder="1" applyAlignment="1">
      <alignment horizontal="right" vertical="center" wrapText="1"/>
    </xf>
  </cellXfs>
  <cellStyles count="204">
    <cellStyle name="Excel Built-in Currency" xfId="14"/>
    <cellStyle name="Excel Built-in Hyperlink" xfId="15"/>
    <cellStyle name="Excel Built-in Normal" xfId="16"/>
    <cellStyle name="Excel Built-in Normal 1" xfId="17"/>
    <cellStyle name="Excel Built-in Normal 2" xfId="83"/>
    <cellStyle name="Heading" xfId="18"/>
    <cellStyle name="Heading1" xfId="19"/>
    <cellStyle name="Hiperłącze 2" xfId="8"/>
    <cellStyle name="Hiperłącze 2 2" xfId="20"/>
    <cellStyle name="Hiperłącze 3" xfId="21"/>
    <cellStyle name="Hiperłącze 3 2" xfId="84"/>
    <cellStyle name="Normalny" xfId="0" builtinId="0"/>
    <cellStyle name="Normalny 10" xfId="22"/>
    <cellStyle name="Normalny 10 2" xfId="132"/>
    <cellStyle name="Normalny 11" xfId="7"/>
    <cellStyle name="Normalny 11 2" xfId="23"/>
    <cellStyle name="Normalny 11 2 2" xfId="202"/>
    <cellStyle name="Normalny 12" xfId="24"/>
    <cellStyle name="Normalny 12 2" xfId="85"/>
    <cellStyle name="Normalny 13" xfId="25"/>
    <cellStyle name="Normalny 13 2" xfId="86"/>
    <cellStyle name="Normalny 14" xfId="26"/>
    <cellStyle name="Normalny 14 2" xfId="87"/>
    <cellStyle name="Normalny 15" xfId="82"/>
    <cellStyle name="Normalny 15 2" xfId="180"/>
    <cellStyle name="Normalny 16" xfId="27"/>
    <cellStyle name="Normalny 16 2" xfId="88"/>
    <cellStyle name="Normalny 17" xfId="28"/>
    <cellStyle name="Normalny 17 2" xfId="89"/>
    <cellStyle name="Normalny 18" xfId="29"/>
    <cellStyle name="Normalny 18 2" xfId="90"/>
    <cellStyle name="Normalny 19" xfId="30"/>
    <cellStyle name="Normalny 19 2" xfId="91"/>
    <cellStyle name="Normalny 2" xfId="1"/>
    <cellStyle name="Normalny 2 2" xfId="32"/>
    <cellStyle name="Normalny 2 2 2" xfId="93"/>
    <cellStyle name="Normalny 2 3" xfId="33"/>
    <cellStyle name="Normalny 2 3 2" xfId="94"/>
    <cellStyle name="Normalny 2 4" xfId="34"/>
    <cellStyle name="Normalny 2 4 2" xfId="35"/>
    <cellStyle name="Normalny 2 4 2 2" xfId="120"/>
    <cellStyle name="Normalny 2 4 3" xfId="113"/>
    <cellStyle name="Normalny 2 5" xfId="31"/>
    <cellStyle name="Normalny 2 6" xfId="92"/>
    <cellStyle name="Normalny 20" xfId="36"/>
    <cellStyle name="Normalny 20 2" xfId="95"/>
    <cellStyle name="Normalny 21" xfId="37"/>
    <cellStyle name="Normalny 21 2" xfId="96"/>
    <cellStyle name="Normalny 22" xfId="38"/>
    <cellStyle name="Normalny 22 2" xfId="97"/>
    <cellStyle name="Normalny 23" xfId="39"/>
    <cellStyle name="Normalny 23 2" xfId="98"/>
    <cellStyle name="Normalny 24" xfId="201"/>
    <cellStyle name="Normalny 27" xfId="203"/>
    <cellStyle name="Normalny 3" xfId="3"/>
    <cellStyle name="Normalny 3 2" xfId="5"/>
    <cellStyle name="Normalny 3 2 2" xfId="42"/>
    <cellStyle name="Normalny 3 2 2 2" xfId="114"/>
    <cellStyle name="Normalny 3 2 3" xfId="41"/>
    <cellStyle name="Normalny 3 3" xfId="43"/>
    <cellStyle name="Normalny 3 3 2" xfId="100"/>
    <cellStyle name="Normalny 3 4" xfId="44"/>
    <cellStyle name="Normalny 3 4 2" xfId="121"/>
    <cellStyle name="Normalny 3 5" xfId="40"/>
    <cellStyle name="Normalny 3 6" xfId="99"/>
    <cellStyle name="Normalny 4" xfId="12"/>
    <cellStyle name="Normalny 4 2" xfId="46"/>
    <cellStyle name="Normalny 4 2 2" xfId="122"/>
    <cellStyle name="Normalny 4 3" xfId="47"/>
    <cellStyle name="Normalny 4 3 2" xfId="119"/>
    <cellStyle name="Normalny 4 4" xfId="45"/>
    <cellStyle name="Normalny 4 5" xfId="101"/>
    <cellStyle name="Normalny 5" xfId="48"/>
    <cellStyle name="Normalny 5 2" xfId="102"/>
    <cellStyle name="Normalny 6" xfId="49"/>
    <cellStyle name="Normalny 6 2" xfId="50"/>
    <cellStyle name="Normalny 6 2 2" xfId="123"/>
    <cellStyle name="Normalny 6 3" xfId="103"/>
    <cellStyle name="Normalny 7" xfId="51"/>
    <cellStyle name="Normalny 7 2" xfId="112"/>
    <cellStyle name="Normalny 8" xfId="52"/>
    <cellStyle name="Normalny 8 2" xfId="115"/>
    <cellStyle name="Normalny 9" xfId="13"/>
    <cellStyle name="Normalny_Subrea-szkody" xfId="200"/>
    <cellStyle name="Normalny_szkody" xfId="199"/>
    <cellStyle name="Procentowy 2" xfId="53"/>
    <cellStyle name="Procentowy 2 2" xfId="54"/>
    <cellStyle name="Procentowy 2 2 2" xfId="124"/>
    <cellStyle name="Procentowy 2 3" xfId="104"/>
    <cellStyle name="Result" xfId="55"/>
    <cellStyle name="Result2" xfId="56"/>
    <cellStyle name="Walutowy" xfId="198" builtinId="4"/>
    <cellStyle name="Walutowy 2" xfId="2"/>
    <cellStyle name="Walutowy 2 10" xfId="165"/>
    <cellStyle name="Walutowy 2 2" xfId="9"/>
    <cellStyle name="Walutowy 2 2 2" xfId="59"/>
    <cellStyle name="Walutowy 2 2 2 2" xfId="127"/>
    <cellStyle name="Walutowy 2 2 2 2 2" xfId="160"/>
    <cellStyle name="Walutowy 2 2 2 2 3" xfId="193"/>
    <cellStyle name="Walutowy 2 2 3" xfId="58"/>
    <cellStyle name="Walutowy 2 2 4" xfId="76"/>
    <cellStyle name="Walutowy 2 2 4 2" xfId="142"/>
    <cellStyle name="Walutowy 2 2 4 3" xfId="174"/>
    <cellStyle name="Walutowy 2 2 5" xfId="107"/>
    <cellStyle name="Walutowy 2 2 5 2" xfId="150"/>
    <cellStyle name="Walutowy 2 2 5 3" xfId="183"/>
    <cellStyle name="Walutowy 2 2 6" xfId="136"/>
    <cellStyle name="Walutowy 2 2 7" xfId="168"/>
    <cellStyle name="Walutowy 2 3" xfId="60"/>
    <cellStyle name="Walutowy 2 3 2" xfId="126"/>
    <cellStyle name="Walutowy 2 3 2 2" xfId="159"/>
    <cellStyle name="Walutowy 2 3 2 3" xfId="192"/>
    <cellStyle name="Walutowy 2 4" xfId="61"/>
    <cellStyle name="Walutowy 2 4 2" xfId="116"/>
    <cellStyle name="Walutowy 2 4 2 2" xfId="155"/>
    <cellStyle name="Walutowy 2 4 2 3" xfId="188"/>
    <cellStyle name="Walutowy 2 5" xfId="57"/>
    <cellStyle name="Walutowy 2 6" xfId="73"/>
    <cellStyle name="Walutowy 2 6 2" xfId="139"/>
    <cellStyle name="Walutowy 2 6 3" xfId="171"/>
    <cellStyle name="Walutowy 2 7" xfId="79"/>
    <cellStyle name="Walutowy 2 7 2" xfId="145"/>
    <cellStyle name="Walutowy 2 7 3" xfId="177"/>
    <cellStyle name="Walutowy 2 8" xfId="106"/>
    <cellStyle name="Walutowy 2 8 2" xfId="149"/>
    <cellStyle name="Walutowy 2 8 3" xfId="182"/>
    <cellStyle name="Walutowy 2 9" xfId="133"/>
    <cellStyle name="Walutowy 3" xfId="4"/>
    <cellStyle name="Walutowy 3 10" xfId="166"/>
    <cellStyle name="Walutowy 3 2" xfId="6"/>
    <cellStyle name="Walutowy 3 2 2" xfId="11"/>
    <cellStyle name="Walutowy 3 2 2 2" xfId="64"/>
    <cellStyle name="Walutowy 3 2 2 3" xfId="78"/>
    <cellStyle name="Walutowy 3 2 2 3 2" xfId="144"/>
    <cellStyle name="Walutowy 3 2 2 3 3" xfId="176"/>
    <cellStyle name="Walutowy 3 2 2 4" xfId="129"/>
    <cellStyle name="Walutowy 3 2 2 4 2" xfId="162"/>
    <cellStyle name="Walutowy 3 2 2 4 3" xfId="195"/>
    <cellStyle name="Walutowy 3 2 2 5" xfId="138"/>
    <cellStyle name="Walutowy 3 2 2 6" xfId="170"/>
    <cellStyle name="Walutowy 3 2 3" xfId="65"/>
    <cellStyle name="Walutowy 3 2 3 2" xfId="118"/>
    <cellStyle name="Walutowy 3 2 3 2 2" xfId="157"/>
    <cellStyle name="Walutowy 3 2 3 2 3" xfId="190"/>
    <cellStyle name="Walutowy 3 2 4" xfId="63"/>
    <cellStyle name="Walutowy 3 2 5" xfId="75"/>
    <cellStyle name="Walutowy 3 2 5 2" xfId="141"/>
    <cellStyle name="Walutowy 3 2 5 3" xfId="173"/>
    <cellStyle name="Walutowy 3 2 6" xfId="81"/>
    <cellStyle name="Walutowy 3 2 6 2" xfId="147"/>
    <cellStyle name="Walutowy 3 2 6 3" xfId="179"/>
    <cellStyle name="Walutowy 3 2 7" xfId="109"/>
    <cellStyle name="Walutowy 3 2 7 2" xfId="152"/>
    <cellStyle name="Walutowy 3 2 7 3" xfId="185"/>
    <cellStyle name="Walutowy 3 2 8" xfId="135"/>
    <cellStyle name="Walutowy 3 2 9" xfId="167"/>
    <cellStyle name="Walutowy 3 3" xfId="10"/>
    <cellStyle name="Walutowy 3 3 2" xfId="66"/>
    <cellStyle name="Walutowy 3 3 3" xfId="77"/>
    <cellStyle name="Walutowy 3 3 3 2" xfId="143"/>
    <cellStyle name="Walutowy 3 3 3 3" xfId="175"/>
    <cellStyle name="Walutowy 3 3 4" xfId="128"/>
    <cellStyle name="Walutowy 3 3 4 2" xfId="161"/>
    <cellStyle name="Walutowy 3 3 4 3" xfId="194"/>
    <cellStyle name="Walutowy 3 3 5" xfId="137"/>
    <cellStyle name="Walutowy 3 3 6" xfId="169"/>
    <cellStyle name="Walutowy 3 4" xfId="67"/>
    <cellStyle name="Walutowy 3 4 2" xfId="117"/>
    <cellStyle name="Walutowy 3 4 2 2" xfId="156"/>
    <cellStyle name="Walutowy 3 4 2 3" xfId="189"/>
    <cellStyle name="Walutowy 3 5" xfId="62"/>
    <cellStyle name="Walutowy 3 6" xfId="74"/>
    <cellStyle name="Walutowy 3 6 2" xfId="140"/>
    <cellStyle name="Walutowy 3 6 3" xfId="172"/>
    <cellStyle name="Walutowy 3 7" xfId="80"/>
    <cellStyle name="Walutowy 3 7 2" xfId="146"/>
    <cellStyle name="Walutowy 3 7 3" xfId="178"/>
    <cellStyle name="Walutowy 3 8" xfId="108"/>
    <cellStyle name="Walutowy 3 8 2" xfId="151"/>
    <cellStyle name="Walutowy 3 8 3" xfId="184"/>
    <cellStyle name="Walutowy 3 9" xfId="134"/>
    <cellStyle name="Walutowy 4" xfId="68"/>
    <cellStyle name="Walutowy 4 2" xfId="69"/>
    <cellStyle name="Walutowy 4 2 2" xfId="130"/>
    <cellStyle name="Walutowy 4 2 2 2" xfId="163"/>
    <cellStyle name="Walutowy 4 2 2 3" xfId="196"/>
    <cellStyle name="Walutowy 4 3" xfId="110"/>
    <cellStyle name="Walutowy 4 3 2" xfId="153"/>
    <cellStyle name="Walutowy 4 3 3" xfId="186"/>
    <cellStyle name="Walutowy 5" xfId="70"/>
    <cellStyle name="Walutowy 5 2" xfId="71"/>
    <cellStyle name="Walutowy 5 2 2" xfId="131"/>
    <cellStyle name="Walutowy 5 2 2 2" xfId="164"/>
    <cellStyle name="Walutowy 5 2 2 3" xfId="197"/>
    <cellStyle name="Walutowy 5 3" xfId="111"/>
    <cellStyle name="Walutowy 5 3 2" xfId="154"/>
    <cellStyle name="Walutowy 5 3 3" xfId="187"/>
    <cellStyle name="Walutowy 6" xfId="72"/>
    <cellStyle name="Walutowy 6 2" xfId="125"/>
    <cellStyle name="Walutowy 6 2 2" xfId="158"/>
    <cellStyle name="Walutowy 6 2 3" xfId="191"/>
    <cellStyle name="Walutowy 7" xfId="105"/>
    <cellStyle name="Walutowy 7 2" xfId="148"/>
    <cellStyle name="Walutowy 7 3" xfId="181"/>
  </cellStyles>
  <dxfs count="4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2" formatCode="#,##0.00\ &quot;zł&quot;;[Red]\-#,##0.00\ &quot;zł&quot;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2" formatCode="#,##0.00\ &quot;zł&quot;;[Red]\-#,##0.00\ &quot;zł&quot;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2" formatCode="#,##0.00\ &quot;zł&quot;;[Red]\-#,##0.00\ &quot;zł&quot;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2" formatCode="#,##0.00\ &quot;zł&quot;;[Red]\-#,##0.00\ &quot;zł&quot;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74" formatCode="dd/mm/yyyy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zł&quot;"/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alignment horizontal="center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top style="thin">
          <color auto="1"/>
        </top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75" formatCode="d\/mm\/\y\y\y\y"/>
      <alignment vertical="center" textRotation="0" wrapText="1" indent="0" justifyLastLine="0" shrinkToFit="0" readingOrder="0"/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75" formatCode="d\/mm\/\y\y\y\y"/>
      <alignment vertical="center" textRotation="0" wrapText="1" indent="0" justifyLastLine="0" shrinkToFit="0" readingOrder="0"/>
    </dxf>
    <dxf>
      <border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70" formatCode="d/mm/yyyy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alignment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zł&quot;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zł&quot;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zł&quot;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zł&quot;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70" formatCode="d/mm/yyyy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" formatCode="0"/>
      <alignment vertical="center" textRotation="0" indent="0" justifyLastLine="0" shrinkToFit="0" readingOrder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" formatCode="0"/>
      <alignment vertical="center" textRotation="0" indent="0" justifyLastLine="0" shrinkToFit="0" readingOrder="0"/>
    </dxf>
    <dxf>
      <border outline="0"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00FF"/>
      <color rgb="FFFFFFCC"/>
      <color rgb="FFFFFF00"/>
      <color rgb="FFFFFF99"/>
      <color rgb="FF66CCFF"/>
      <color rgb="FFFFCC00"/>
      <color rgb="FFCCFFFF"/>
      <color rgb="FF79BDFB"/>
      <color rgb="FFE9EFF7"/>
      <color rgb="FF077C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Tabela1" displayName="Tabela1" ref="A5:H33" totalsRowCount="1" headerRowDxfId="41" dataDxfId="39" totalsRowDxfId="37" headerRowBorderDxfId="40" tableBorderDxfId="38" totalsRowBorderDxfId="36" headerRowCellStyle="Normalny_szkody">
  <autoFilter ref="A5:H32"/>
  <tableColumns count="8">
    <tableColumn id="1" name="Lp." totalsRowLabel="Suma" dataDxfId="35" totalsRowDxfId="34" dataCellStyle="Normalny 3 2"/>
    <tableColumn id="2" name="TU" dataDxfId="33" totalsRowDxfId="32" dataCellStyle="Normalny 3 2"/>
    <tableColumn id="3" name="rok polisy" dataDxfId="31" totalsRowDxfId="30" dataCellStyle="Normalny 3 2"/>
    <tableColumn id="5" name="Data zdarzenia" dataDxfId="29" totalsRowDxfId="28" dataCellStyle="Normalny 3 2"/>
    <tableColumn id="6" name="Wypłaty" totalsRowFunction="sum" dataDxfId="27" totalsRowDxfId="26" dataCellStyle="Walutowy"/>
    <tableColumn id="7" name="Rezerwy" totalsRowFunction="sum" dataDxfId="25" totalsRowDxfId="24" dataCellStyle="Walutowy"/>
    <tableColumn id="9" name="Przedmiot ubezpieczenia" dataDxfId="23" totalsRowDxfId="22" dataCellStyle="Normalny 3 2"/>
    <tableColumn id="10" name="przyczyna szkody" dataDxfId="21" totalsRowDxfId="20" dataCellStyle="Normalny 3 2"/>
  </tableColumns>
  <tableStyleInfo name="TableStyleMedium6" showFirstColumn="0" showLastColumn="0" showRowStripes="0" showColumnStripes="0"/>
</table>
</file>

<file path=xl/tables/table2.xml><?xml version="1.0" encoding="utf-8"?>
<table xmlns="http://schemas.openxmlformats.org/spreadsheetml/2006/main" id="3" name="Tabela24" displayName="Tabela24" ref="A40:G42" totalsRowCount="1" headerRowDxfId="19" dataDxfId="17" totalsRowDxfId="15" headerRowBorderDxfId="18" tableBorderDxfId="16" totalsRowBorderDxfId="14" headerRowCellStyle="Normalny_szkody">
  <autoFilter ref="A40:G41"/>
  <sortState ref="A48:H50">
    <sortCondition ref="E35:E38"/>
  </sortState>
  <tableColumns count="7">
    <tableColumn id="1" name="Lp." totalsRowLabel="Suma" dataDxfId="13" totalsRowDxfId="12" dataCellStyle="Normalny_Subrea-szkody"/>
    <tableColumn id="2" name="TU" dataDxfId="11" totalsRowDxfId="10" dataCellStyle="Normalny_Subrea-szkody"/>
    <tableColumn id="5" name="Jednostka organizacyjna" dataDxfId="9" totalsRowDxfId="8" dataCellStyle="Walutowy"/>
    <tableColumn id="3" name="Zakres" dataDxfId="7" totalsRowDxfId="6" dataCellStyle="Normalny_Subrea-szkody"/>
    <tableColumn id="4" name="Data zdarzenia" totalsRowFunction="count" dataDxfId="5" totalsRowDxfId="4" dataCellStyle="Normalny_Subrea-szkody"/>
    <tableColumn id="8" name="Wypłaty " totalsRowFunction="sum" dataDxfId="3" totalsRowDxfId="2" dataCellStyle="Normalny_Subrea-szkody"/>
    <tableColumn id="9" name="Rezerwa - zmiana stanu " totalsRowFunction="sum" dataDxfId="1" totalsRowDxfId="0" dataCellStyle="Normalny_Subrea-szkody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spzoi.lomnica@interia.pl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mailto:gops@myslakowice.pl" TargetMode="External"/><Relationship Id="rId7" Type="http://schemas.openxmlformats.org/officeDocument/2006/relationships/hyperlink" Target="http://www.myslakowice.edu.pl/" TargetMode="External"/><Relationship Id="rId12" Type="http://schemas.openxmlformats.org/officeDocument/2006/relationships/hyperlink" Target="http://www.przedszkole-lomnica.pl/" TargetMode="External"/><Relationship Id="rId2" Type="http://schemas.openxmlformats.org/officeDocument/2006/relationships/hyperlink" Target="http://www.myslakowice.eu/" TargetMode="External"/><Relationship Id="rId1" Type="http://schemas.openxmlformats.org/officeDocument/2006/relationships/hyperlink" Target="mailto:sekretariat@myslakowice.pl" TargetMode="External"/><Relationship Id="rId6" Type="http://schemas.openxmlformats.org/officeDocument/2006/relationships/hyperlink" Target="mailto:zsspig@poczta.onet.pl" TargetMode="External"/><Relationship Id="rId11" Type="http://schemas.openxmlformats.org/officeDocument/2006/relationships/hyperlink" Target="http://www.przedszkole.myslakowice.pl/" TargetMode="External"/><Relationship Id="rId5" Type="http://schemas.openxmlformats.org/officeDocument/2006/relationships/hyperlink" Target="http://www.myslakowice.eu/index.php/sttrona-glowna-gok" TargetMode="External"/><Relationship Id="rId10" Type="http://schemas.openxmlformats.org/officeDocument/2006/relationships/hyperlink" Target="mailto:przedszkole@myslakowice.pl" TargetMode="External"/><Relationship Id="rId4" Type="http://schemas.openxmlformats.org/officeDocument/2006/relationships/hyperlink" Target="http://www.gops.myslakowice.pl/" TargetMode="External"/><Relationship Id="rId9" Type="http://schemas.openxmlformats.org/officeDocument/2006/relationships/hyperlink" Target="http://www.szkola-lomnica.pl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P29"/>
  <sheetViews>
    <sheetView zoomScale="110" zoomScaleNormal="110" workbookViewId="0">
      <pane xSplit="1" ySplit="2" topLeftCell="J3" activePane="bottomRight" state="frozen"/>
      <selection pane="topRight" activeCell="B1" sqref="B1"/>
      <selection pane="bottomLeft" activeCell="A3" sqref="A3"/>
      <selection pane="bottomRight" activeCell="O17" sqref="O17"/>
    </sheetView>
  </sheetViews>
  <sheetFormatPr defaultColWidth="9.140625" defaultRowHeight="14.25"/>
  <cols>
    <col min="1" max="1" width="8.140625" style="207" bestFit="1" customWidth="1"/>
    <col min="2" max="2" width="62" style="239" customWidth="1"/>
    <col min="3" max="3" width="34.28515625" style="239" customWidth="1"/>
    <col min="4" max="4" width="22" style="239" customWidth="1"/>
    <col min="5" max="5" width="13.28515625" style="207" customWidth="1"/>
    <col min="6" max="6" width="15.5703125" style="238" customWidth="1"/>
    <col min="7" max="7" width="13.42578125" style="238" customWidth="1"/>
    <col min="8" max="8" width="16.85546875" style="207" customWidth="1"/>
    <col min="9" max="9" width="30.28515625" style="241" customWidth="1"/>
    <col min="10" max="10" width="31.5703125" style="241" customWidth="1"/>
    <col min="11" max="11" width="12.28515625" style="207" bestFit="1" customWidth="1"/>
    <col min="12" max="12" width="15.5703125" style="207" bestFit="1" customWidth="1"/>
    <col min="13" max="13" width="12.85546875" style="207" bestFit="1" customWidth="1"/>
    <col min="14" max="14" width="36.7109375" style="239" customWidth="1"/>
    <col min="15" max="15" width="31.140625" style="207" customWidth="1"/>
    <col min="16" max="16" width="79.5703125" style="207" customWidth="1"/>
    <col min="17" max="16384" width="9.140625" style="207"/>
  </cols>
  <sheetData>
    <row r="1" spans="1:16" ht="20.25" customHeight="1">
      <c r="A1" s="203"/>
      <c r="B1" s="204"/>
      <c r="C1" s="497" t="s">
        <v>26</v>
      </c>
      <c r="D1" s="497"/>
      <c r="E1" s="203"/>
      <c r="F1" s="205"/>
      <c r="G1" s="205"/>
      <c r="H1" s="205"/>
      <c r="I1" s="206"/>
      <c r="J1" s="206"/>
      <c r="K1" s="497" t="s">
        <v>27</v>
      </c>
      <c r="L1" s="497"/>
      <c r="N1" s="207"/>
      <c r="O1" s="208"/>
      <c r="P1" s="204"/>
    </row>
    <row r="2" spans="1:16" ht="51.75" thickBot="1">
      <c r="A2" s="209" t="s">
        <v>0</v>
      </c>
      <c r="B2" s="209" t="s">
        <v>102</v>
      </c>
      <c r="C2" s="209" t="s">
        <v>28</v>
      </c>
      <c r="D2" s="209" t="s">
        <v>29</v>
      </c>
      <c r="E2" s="209" t="s">
        <v>30</v>
      </c>
      <c r="F2" s="210" t="s">
        <v>31</v>
      </c>
      <c r="G2" s="210" t="s">
        <v>32</v>
      </c>
      <c r="H2" s="210" t="s">
        <v>33</v>
      </c>
      <c r="I2" s="209" t="s">
        <v>34</v>
      </c>
      <c r="J2" s="209" t="s">
        <v>35</v>
      </c>
      <c r="K2" s="209" t="s">
        <v>219</v>
      </c>
      <c r="L2" s="209" t="s">
        <v>220</v>
      </c>
      <c r="M2" s="209" t="s">
        <v>221</v>
      </c>
      <c r="N2" s="211" t="s">
        <v>222</v>
      </c>
      <c r="O2" s="210" t="s">
        <v>97</v>
      </c>
      <c r="P2" s="209" t="s">
        <v>36</v>
      </c>
    </row>
    <row r="3" spans="1:16" ht="33.75" customHeight="1" thickTop="1">
      <c r="A3" s="212">
        <v>1</v>
      </c>
      <c r="B3" s="213" t="s">
        <v>223</v>
      </c>
      <c r="C3" s="498" t="s">
        <v>224</v>
      </c>
      <c r="D3" s="500" t="s">
        <v>225</v>
      </c>
      <c r="E3" s="499" t="s">
        <v>112</v>
      </c>
      <c r="F3" s="214" t="s">
        <v>226</v>
      </c>
      <c r="G3" s="214" t="s">
        <v>227</v>
      </c>
      <c r="H3" s="503">
        <v>756439960</v>
      </c>
      <c r="I3" s="495" t="s">
        <v>228</v>
      </c>
      <c r="J3" s="495" t="s">
        <v>229</v>
      </c>
      <c r="K3" s="491">
        <v>42</v>
      </c>
      <c r="L3" s="491"/>
      <c r="M3" s="491"/>
      <c r="N3" s="491"/>
      <c r="O3" s="493"/>
      <c r="P3" s="489" t="s">
        <v>230</v>
      </c>
    </row>
    <row r="4" spans="1:16" ht="30.75" customHeight="1">
      <c r="A4" s="215">
        <v>2</v>
      </c>
      <c r="B4" s="216" t="s">
        <v>231</v>
      </c>
      <c r="C4" s="499"/>
      <c r="D4" s="501"/>
      <c r="E4" s="502"/>
      <c r="F4" s="214" t="s">
        <v>232</v>
      </c>
      <c r="G4" s="214" t="s">
        <v>233</v>
      </c>
      <c r="H4" s="504"/>
      <c r="I4" s="496"/>
      <c r="J4" s="496"/>
      <c r="K4" s="492"/>
      <c r="L4" s="492"/>
      <c r="M4" s="492"/>
      <c r="N4" s="492"/>
      <c r="O4" s="494"/>
      <c r="P4" s="490"/>
    </row>
    <row r="5" spans="1:16" ht="74.25" customHeight="1">
      <c r="A5" s="215">
        <v>3</v>
      </c>
      <c r="B5" s="216" t="s">
        <v>234</v>
      </c>
      <c r="C5" s="217" t="s">
        <v>235</v>
      </c>
      <c r="D5" s="218" t="s">
        <v>225</v>
      </c>
      <c r="E5" s="214" t="s">
        <v>113</v>
      </c>
      <c r="F5" s="214" t="s">
        <v>236</v>
      </c>
      <c r="G5" s="214" t="s">
        <v>237</v>
      </c>
      <c r="H5" s="219">
        <v>756470810</v>
      </c>
      <c r="I5" s="220" t="s">
        <v>238</v>
      </c>
      <c r="J5" s="220" t="s">
        <v>239</v>
      </c>
      <c r="K5" s="215">
        <v>15</v>
      </c>
      <c r="L5" s="221"/>
      <c r="M5" s="215"/>
      <c r="N5" s="215"/>
      <c r="O5" s="222"/>
      <c r="P5" s="223" t="s">
        <v>240</v>
      </c>
    </row>
    <row r="6" spans="1:16" ht="57">
      <c r="A6" s="215">
        <v>4</v>
      </c>
      <c r="B6" s="216" t="s">
        <v>241</v>
      </c>
      <c r="C6" s="214" t="s">
        <v>242</v>
      </c>
      <c r="D6" s="218" t="s">
        <v>225</v>
      </c>
      <c r="E6" s="224" t="s">
        <v>114</v>
      </c>
      <c r="F6" s="214" t="s">
        <v>243</v>
      </c>
      <c r="G6" s="214" t="s">
        <v>244</v>
      </c>
      <c r="H6" s="225">
        <v>757131298</v>
      </c>
      <c r="I6" s="220" t="s">
        <v>245</v>
      </c>
      <c r="J6" s="220" t="s">
        <v>246</v>
      </c>
      <c r="K6" s="215">
        <v>9</v>
      </c>
      <c r="L6" s="221"/>
      <c r="M6" s="215"/>
      <c r="N6" s="215"/>
      <c r="O6" s="222" t="s">
        <v>907</v>
      </c>
      <c r="P6" s="223" t="s">
        <v>247</v>
      </c>
    </row>
    <row r="7" spans="1:16" ht="30" customHeight="1">
      <c r="A7" s="215">
        <v>5</v>
      </c>
      <c r="B7" s="216" t="s">
        <v>248</v>
      </c>
      <c r="C7" s="214" t="s">
        <v>711</v>
      </c>
      <c r="D7" s="218" t="s">
        <v>225</v>
      </c>
      <c r="E7" s="224" t="s">
        <v>116</v>
      </c>
      <c r="F7" s="214" t="s">
        <v>249</v>
      </c>
      <c r="G7" s="214" t="s">
        <v>250</v>
      </c>
      <c r="H7" s="225">
        <v>757131303</v>
      </c>
      <c r="I7" s="220" t="s">
        <v>251</v>
      </c>
      <c r="J7" s="220" t="s">
        <v>252</v>
      </c>
      <c r="K7" s="215">
        <v>52</v>
      </c>
      <c r="L7" s="221">
        <v>37</v>
      </c>
      <c r="M7" s="215">
        <v>316</v>
      </c>
      <c r="N7" s="215"/>
      <c r="O7" s="222"/>
      <c r="P7" s="223" t="s">
        <v>253</v>
      </c>
    </row>
    <row r="8" spans="1:16" ht="28.5">
      <c r="A8" s="215">
        <v>6</v>
      </c>
      <c r="B8" s="216" t="s">
        <v>254</v>
      </c>
      <c r="C8" s="217" t="s">
        <v>255</v>
      </c>
      <c r="D8" s="218" t="s">
        <v>256</v>
      </c>
      <c r="E8" s="224" t="s">
        <v>116</v>
      </c>
      <c r="F8" s="214" t="s">
        <v>257</v>
      </c>
      <c r="G8" s="214" t="s">
        <v>258</v>
      </c>
      <c r="H8" s="225">
        <v>757130256</v>
      </c>
      <c r="I8" s="220" t="s">
        <v>259</v>
      </c>
      <c r="J8" s="220" t="s">
        <v>260</v>
      </c>
      <c r="K8" s="215">
        <v>64</v>
      </c>
      <c r="L8" s="221">
        <v>51</v>
      </c>
      <c r="M8" s="215">
        <v>391</v>
      </c>
      <c r="N8" s="215"/>
      <c r="O8" s="222"/>
      <c r="P8" s="223" t="s">
        <v>253</v>
      </c>
    </row>
    <row r="9" spans="1:16" ht="30">
      <c r="A9" s="215">
        <v>7</v>
      </c>
      <c r="B9" s="216" t="s">
        <v>261</v>
      </c>
      <c r="C9" s="214" t="s">
        <v>262</v>
      </c>
      <c r="D9" s="218" t="s">
        <v>225</v>
      </c>
      <c r="E9" s="224" t="s">
        <v>115</v>
      </c>
      <c r="F9" s="214" t="s">
        <v>263</v>
      </c>
      <c r="G9" s="214" t="s">
        <v>264</v>
      </c>
      <c r="H9" s="225">
        <v>757131038</v>
      </c>
      <c r="I9" s="220" t="s">
        <v>265</v>
      </c>
      <c r="J9" s="220" t="s">
        <v>266</v>
      </c>
      <c r="K9" s="215">
        <v>33</v>
      </c>
      <c r="L9" s="221">
        <v>17</v>
      </c>
      <c r="M9" s="215">
        <v>159</v>
      </c>
      <c r="N9" s="215"/>
      <c r="O9" s="222"/>
      <c r="P9" s="223" t="s">
        <v>267</v>
      </c>
    </row>
    <row r="10" spans="1:16" ht="27.75" customHeight="1">
      <c r="A10" s="215">
        <v>8</v>
      </c>
      <c r="B10" s="216" t="s">
        <v>268</v>
      </c>
      <c r="C10" s="217" t="s">
        <v>269</v>
      </c>
      <c r="D10" s="218" t="s">
        <v>256</v>
      </c>
      <c r="E10" s="224" t="s">
        <v>115</v>
      </c>
      <c r="F10" s="214" t="s">
        <v>270</v>
      </c>
      <c r="G10" s="214" t="s">
        <v>271</v>
      </c>
      <c r="H10" s="225">
        <v>757131301</v>
      </c>
      <c r="I10" s="220" t="s">
        <v>831</v>
      </c>
      <c r="J10" s="220" t="s">
        <v>272</v>
      </c>
      <c r="K10" s="215">
        <v>17</v>
      </c>
      <c r="L10" s="221">
        <v>8</v>
      </c>
      <c r="M10" s="215">
        <v>53</v>
      </c>
      <c r="N10" s="215"/>
      <c r="O10" s="222"/>
      <c r="P10" s="223" t="s">
        <v>267</v>
      </c>
    </row>
    <row r="11" spans="1:16">
      <c r="A11" s="226"/>
      <c r="B11" s="206" t="s">
        <v>105</v>
      </c>
      <c r="C11" s="226"/>
      <c r="D11" s="226"/>
      <c r="E11" s="226"/>
      <c r="F11" s="227"/>
      <c r="G11" s="227"/>
      <c r="H11" s="228"/>
      <c r="I11" s="226"/>
      <c r="J11" s="226"/>
      <c r="K11" s="226"/>
      <c r="L11" s="226"/>
      <c r="M11" s="226"/>
      <c r="N11" s="226"/>
      <c r="O11" s="229"/>
      <c r="P11" s="230"/>
    </row>
    <row r="12" spans="1:16" ht="15">
      <c r="A12"/>
      <c r="B12" s="230"/>
      <c r="C12" s="226"/>
      <c r="D12" s="226"/>
      <c r="E12" s="226"/>
      <c r="F12" s="227"/>
      <c r="G12" s="227"/>
      <c r="H12" s="228"/>
      <c r="I12" s="226"/>
      <c r="J12" s="226"/>
      <c r="K12" s="226"/>
      <c r="L12" s="226"/>
      <c r="M12" s="226"/>
      <c r="N12" s="226"/>
      <c r="O12" s="229"/>
      <c r="P12" s="39"/>
    </row>
    <row r="13" spans="1:16" ht="15">
      <c r="A13"/>
      <c r="B13" s="231"/>
      <c r="C13"/>
      <c r="D13"/>
      <c r="E13" s="226"/>
      <c r="F13" s="227"/>
      <c r="G13" s="227"/>
      <c r="H13" s="228"/>
      <c r="I13" s="226"/>
      <c r="J13" s="226"/>
      <c r="K13" s="226"/>
      <c r="L13" s="226"/>
      <c r="M13" s="226"/>
      <c r="N13" s="226"/>
      <c r="O13" s="229"/>
      <c r="P13" s="39"/>
    </row>
    <row r="14" spans="1:16" ht="15.75" thickBot="1">
      <c r="A14"/>
      <c r="B14" s="232" t="s">
        <v>37</v>
      </c>
      <c r="C14" s="233" t="s">
        <v>28</v>
      </c>
      <c r="D14" s="233" t="s">
        <v>29</v>
      </c>
      <c r="E14" s="233" t="s">
        <v>31</v>
      </c>
      <c r="F14" s="233" t="s">
        <v>32</v>
      </c>
      <c r="G14" s="227"/>
      <c r="H14" s="228"/>
      <c r="I14" s="226"/>
      <c r="J14" s="226"/>
      <c r="K14" s="226"/>
      <c r="L14" s="226"/>
      <c r="M14" s="226"/>
      <c r="N14" s="226"/>
      <c r="O14" s="229"/>
      <c r="P14" s="39"/>
    </row>
    <row r="15" spans="1:16" ht="15.75" thickTop="1">
      <c r="A15"/>
      <c r="B15" s="234" t="s">
        <v>273</v>
      </c>
      <c r="C15" s="235" t="s">
        <v>274</v>
      </c>
      <c r="D15" s="218" t="s">
        <v>256</v>
      </c>
      <c r="E15" s="236">
        <v>230458880</v>
      </c>
      <c r="F15" s="237">
        <v>6112412596</v>
      </c>
      <c r="H15" s="238"/>
      <c r="I15" s="239"/>
      <c r="J15" s="239"/>
      <c r="N15" s="207"/>
      <c r="O15" s="240"/>
      <c r="P15" s="39"/>
    </row>
    <row r="16" spans="1:16" ht="15">
      <c r="A16"/>
      <c r="B16" s="234" t="s">
        <v>275</v>
      </c>
      <c r="C16" s="235" t="s">
        <v>276</v>
      </c>
      <c r="D16" s="218" t="s">
        <v>225</v>
      </c>
      <c r="E16" s="236">
        <v>231125398</v>
      </c>
      <c r="F16" s="236">
        <v>6112467717</v>
      </c>
      <c r="H16" s="238"/>
      <c r="I16" s="239"/>
      <c r="J16" s="239"/>
      <c r="N16" s="207"/>
      <c r="O16" s="240"/>
      <c r="P16" s="39"/>
    </row>
    <row r="17" spans="1:16" ht="15">
      <c r="A17"/>
      <c r="B17" s="234" t="s">
        <v>277</v>
      </c>
      <c r="C17" s="235" t="s">
        <v>278</v>
      </c>
      <c r="D17" s="218" t="s">
        <v>225</v>
      </c>
      <c r="E17" s="236">
        <v>230919274</v>
      </c>
      <c r="F17" s="236">
        <v>6112380608</v>
      </c>
      <c r="H17" s="238"/>
      <c r="I17" s="239"/>
      <c r="J17" s="239"/>
      <c r="N17" s="207"/>
      <c r="O17" s="240"/>
      <c r="P17" s="39"/>
    </row>
    <row r="19" spans="1:16" s="226" customFormat="1">
      <c r="I19" s="242"/>
      <c r="J19" s="242"/>
    </row>
    <row r="20" spans="1:16" s="226" customFormat="1">
      <c r="B20" s="243"/>
      <c r="I20" s="242"/>
      <c r="J20" s="242"/>
    </row>
    <row r="21" spans="1:16" s="244" customFormat="1" ht="14.25" customHeight="1">
      <c r="B21" s="488"/>
      <c r="C21" s="488"/>
      <c r="D21" s="488"/>
      <c r="E21" s="488"/>
      <c r="F21" s="488"/>
      <c r="G21" s="488"/>
      <c r="H21" s="488"/>
      <c r="I21" s="245"/>
      <c r="J21" s="245"/>
      <c r="N21" s="231"/>
    </row>
    <row r="22" spans="1:16" s="244" customFormat="1">
      <c r="B22" s="488"/>
      <c r="C22" s="488"/>
      <c r="D22" s="488"/>
      <c r="E22" s="488"/>
      <c r="F22" s="488"/>
      <c r="G22" s="488"/>
      <c r="H22" s="488"/>
      <c r="I22" s="245"/>
      <c r="J22" s="245"/>
      <c r="N22" s="231"/>
    </row>
    <row r="23" spans="1:16" s="244" customFormat="1">
      <c r="B23" s="488"/>
      <c r="C23" s="488"/>
      <c r="D23" s="488"/>
      <c r="E23" s="488"/>
      <c r="F23" s="488"/>
      <c r="G23" s="488"/>
      <c r="H23" s="488"/>
      <c r="I23" s="245"/>
      <c r="J23" s="245"/>
      <c r="N23" s="231"/>
    </row>
    <row r="24" spans="1:16" s="244" customFormat="1">
      <c r="B24" s="488"/>
      <c r="C24" s="488"/>
      <c r="D24" s="488"/>
      <c r="E24" s="488"/>
      <c r="F24" s="488"/>
      <c r="G24" s="488"/>
      <c r="H24" s="488"/>
      <c r="I24" s="245"/>
      <c r="J24" s="245"/>
      <c r="N24" s="231"/>
    </row>
    <row r="25" spans="1:16" s="244" customFormat="1" ht="14.25" customHeight="1">
      <c r="B25" s="488"/>
      <c r="C25" s="488"/>
      <c r="D25" s="488"/>
      <c r="E25" s="488"/>
      <c r="F25" s="488"/>
      <c r="G25" s="488"/>
      <c r="H25" s="488"/>
      <c r="I25" s="245"/>
      <c r="J25" s="245"/>
      <c r="N25" s="231"/>
    </row>
    <row r="26" spans="1:16" s="244" customFormat="1">
      <c r="B26" s="488"/>
      <c r="C26" s="488"/>
      <c r="D26" s="488"/>
      <c r="E26" s="488"/>
      <c r="F26" s="488"/>
      <c r="G26" s="488"/>
      <c r="H26" s="488"/>
      <c r="I26" s="245"/>
      <c r="J26" s="245"/>
      <c r="N26" s="231"/>
    </row>
    <row r="27" spans="1:16" s="244" customFormat="1">
      <c r="B27" s="488"/>
      <c r="C27" s="488"/>
      <c r="D27" s="488"/>
      <c r="E27" s="488"/>
      <c r="F27" s="488"/>
      <c r="G27" s="488"/>
      <c r="H27" s="488"/>
      <c r="I27" s="245"/>
      <c r="J27" s="245"/>
      <c r="N27" s="231"/>
    </row>
    <row r="29" spans="1:16">
      <c r="B29" s="246"/>
    </row>
  </sheetData>
  <mergeCells count="21">
    <mergeCell ref="K1:L1"/>
    <mergeCell ref="C1:D1"/>
    <mergeCell ref="C3:C4"/>
    <mergeCell ref="D3:D4"/>
    <mergeCell ref="E3:E4"/>
    <mergeCell ref="H3:H4"/>
    <mergeCell ref="B25:H25"/>
    <mergeCell ref="B26:H26"/>
    <mergeCell ref="B27:H27"/>
    <mergeCell ref="P3:P4"/>
    <mergeCell ref="B21:H21"/>
    <mergeCell ref="B22:H22"/>
    <mergeCell ref="B23:H23"/>
    <mergeCell ref="B24:H24"/>
    <mergeCell ref="L3:L4"/>
    <mergeCell ref="M3:M4"/>
    <mergeCell ref="O3:O4"/>
    <mergeCell ref="I3:I4"/>
    <mergeCell ref="J3:J4"/>
    <mergeCell ref="K3:K4"/>
    <mergeCell ref="N3:N4"/>
  </mergeCells>
  <hyperlinks>
    <hyperlink ref="I3" r:id="rId1"/>
    <hyperlink ref="J3" r:id="rId2"/>
    <hyperlink ref="I5" r:id="rId3"/>
    <hyperlink ref="J5" r:id="rId4"/>
    <hyperlink ref="J6" r:id="rId5"/>
    <hyperlink ref="I7" r:id="rId6"/>
    <hyperlink ref="J7" r:id="rId7"/>
    <hyperlink ref="I8" r:id="rId8"/>
    <hyperlink ref="J8" r:id="rId9"/>
    <hyperlink ref="I9" r:id="rId10"/>
    <hyperlink ref="J9" r:id="rId11"/>
    <hyperlink ref="J10" r:id="rId12"/>
  </hyperlinks>
  <pageMargins left="0.70866141732283472" right="0.70866141732283472" top="0.74803149606299213" bottom="0.74803149606299213" header="0.31496062992125984" footer="0.31496062992125984"/>
  <pageSetup paperSize="9" scale="67" pageOrder="overThenDown" orientation="landscape" r:id="rId13"/>
  <headerFooter>
    <oddHeader>&amp;LUbezpieczenie majątku i innych interesów Gminy Miejskiej Piechowice&amp;RZałącznik nr 1f do SWZ 
&amp;A - wykaz podmiotów</oddHeader>
    <oddFooter>&amp;Rstrona &amp;P z &amp;N</odd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T243"/>
  <sheetViews>
    <sheetView tabSelected="1" zoomScaleNormal="100" zoomScaleSheetLayoutView="84" workbookViewId="0">
      <selection activeCell="AW187" sqref="AW187"/>
    </sheetView>
  </sheetViews>
  <sheetFormatPr defaultColWidth="8.85546875" defaultRowHeight="15"/>
  <cols>
    <col min="1" max="1" width="6.85546875" style="79" customWidth="1"/>
    <col min="2" max="2" width="57.85546875" style="3" customWidth="1"/>
    <col min="3" max="3" width="46.42578125" style="1" customWidth="1"/>
    <col min="4" max="4" width="21.140625" style="79" customWidth="1"/>
    <col min="5" max="5" width="21.42578125" style="79" customWidth="1"/>
    <col min="6" max="6" width="18.140625" style="79" bestFit="1" customWidth="1"/>
    <col min="7" max="7" width="22.5703125" style="5" customWidth="1"/>
    <col min="8" max="8" width="21.140625" style="79" bestFit="1" customWidth="1"/>
    <col min="9" max="9" width="18.5703125" style="79" customWidth="1"/>
    <col min="10" max="10" width="14.85546875" style="1" customWidth="1"/>
    <col min="11" max="11" width="15.42578125" style="1" customWidth="1"/>
    <col min="12" max="12" width="13.42578125" style="79" customWidth="1"/>
    <col min="13" max="13" width="23.140625" style="79" customWidth="1"/>
    <col min="14" max="17" width="34.7109375" style="3" customWidth="1"/>
    <col min="18" max="19" width="17.85546875" style="63" customWidth="1"/>
    <col min="20" max="20" width="16.7109375" style="79" customWidth="1"/>
    <col min="21" max="21" width="18.140625" style="79" customWidth="1"/>
    <col min="22" max="22" width="16" style="79" customWidth="1"/>
    <col min="23" max="23" width="17" style="79" customWidth="1"/>
    <col min="24" max="24" width="20.7109375" style="79" customWidth="1"/>
    <col min="25" max="25" width="19.7109375" style="79" customWidth="1"/>
    <col min="26" max="26" width="35.42578125" style="1" customWidth="1"/>
    <col min="27" max="27" width="63.5703125" style="1" customWidth="1"/>
    <col min="28" max="29" width="17.140625" style="79" customWidth="1"/>
    <col min="30" max="30" width="12.28515625" style="79" customWidth="1"/>
    <col min="31" max="31" width="15.28515625" style="79" customWidth="1"/>
    <col min="32" max="32" width="24" style="79" customWidth="1"/>
    <col min="33" max="33" width="22.28515625" style="79" customWidth="1"/>
    <col min="34" max="34" width="22.7109375" style="79" customWidth="1"/>
    <col min="35" max="35" width="21.42578125" style="79" customWidth="1"/>
    <col min="36" max="36" width="19.28515625" style="79" customWidth="1"/>
    <col min="37" max="37" width="37.28515625" style="79" customWidth="1"/>
    <col min="38" max="38" width="27.28515625" style="79" customWidth="1"/>
    <col min="39" max="39" width="23.140625" style="79" customWidth="1"/>
    <col min="40" max="40" width="18.85546875" style="79" customWidth="1"/>
    <col min="41" max="41" width="20.28515625" style="79" customWidth="1"/>
    <col min="42" max="42" width="18.42578125" style="79" customWidth="1"/>
    <col min="43" max="43" width="17.28515625" style="79" customWidth="1"/>
    <col min="44" max="44" width="40" style="1" customWidth="1"/>
    <col min="45" max="45" width="26.5703125" style="79" customWidth="1"/>
    <col min="46" max="46" width="22.42578125" style="79" customWidth="1"/>
    <col min="47" max="47" width="21.85546875" style="79" customWidth="1"/>
    <col min="48" max="49" width="24.140625" style="79" customWidth="1"/>
    <col min="50" max="50" width="21.42578125" style="79" customWidth="1"/>
    <col min="51" max="51" width="23.7109375" style="79" customWidth="1"/>
    <col min="52" max="53" width="19.28515625" style="79" customWidth="1"/>
    <col min="54" max="55" width="11.7109375" style="79" customWidth="1"/>
    <col min="56" max="56" width="12.85546875" style="79" customWidth="1"/>
    <col min="57" max="58" width="19.42578125" style="79" customWidth="1"/>
    <col min="59" max="59" width="11.7109375" style="79" customWidth="1"/>
    <col min="60" max="60" width="20.28515625" style="79" customWidth="1"/>
    <col min="61" max="64" width="11.7109375" style="79" customWidth="1"/>
    <col min="65" max="66" width="12.42578125" style="79" customWidth="1"/>
    <col min="67" max="67" width="15.85546875" style="79" customWidth="1"/>
    <col min="68" max="68" width="20.42578125" style="79" customWidth="1"/>
    <col min="69" max="69" width="18.7109375" style="1" customWidth="1"/>
    <col min="70" max="71" width="39.140625" style="1" customWidth="1"/>
    <col min="72" max="72" width="35.28515625" style="1" bestFit="1" customWidth="1"/>
    <col min="73" max="73" width="26.28515625" style="1" customWidth="1"/>
    <col min="74" max="74" width="29.42578125" style="1" customWidth="1"/>
    <col min="75" max="75" width="24.85546875" style="1" customWidth="1"/>
    <col min="76" max="76" width="29.28515625" style="1" customWidth="1"/>
    <col min="77" max="77" width="17.140625" style="1" customWidth="1"/>
    <col min="78" max="78" width="35.140625" style="1" customWidth="1"/>
    <col min="79" max="80" width="17.140625" style="1" customWidth="1"/>
    <col min="81" max="81" width="22.5703125" style="1" customWidth="1"/>
    <col min="82" max="82" width="34.28515625" style="1" customWidth="1"/>
    <col min="83" max="83" width="17.140625" style="1" customWidth="1"/>
    <col min="84" max="84" width="23.140625" style="1" customWidth="1"/>
    <col min="85" max="89" width="17" style="1" customWidth="1"/>
    <col min="90" max="90" width="22.85546875" style="1" customWidth="1"/>
    <col min="91" max="91" width="23.7109375" style="1" customWidth="1"/>
    <col min="92" max="92" width="25.42578125" style="1" customWidth="1"/>
    <col min="93" max="93" width="17.85546875" style="1" customWidth="1"/>
    <col min="94" max="94" width="53.140625" style="1" customWidth="1"/>
    <col min="95" max="95" width="34.140625" style="1" customWidth="1"/>
    <col min="96" max="96" width="20.5703125" style="1" customWidth="1"/>
    <col min="97" max="97" width="26.85546875" style="1" customWidth="1"/>
    <col min="98" max="98" width="35.28515625" style="1" customWidth="1"/>
    <col min="99" max="16384" width="8.85546875" style="1"/>
  </cols>
  <sheetData>
    <row r="1" spans="1:98" s="93" customFormat="1" ht="15.75" thickTop="1">
      <c r="A1" s="94" t="s">
        <v>100</v>
      </c>
      <c r="B1" s="247" t="s">
        <v>279</v>
      </c>
      <c r="C1" s="96"/>
      <c r="D1" s="2"/>
      <c r="E1" s="2"/>
      <c r="F1" s="2"/>
      <c r="G1" s="91"/>
      <c r="N1" s="510" t="s">
        <v>41</v>
      </c>
      <c r="O1" s="511"/>
      <c r="P1" s="511"/>
      <c r="Q1" s="512"/>
      <c r="R1" s="92"/>
      <c r="T1" s="510" t="s">
        <v>40</v>
      </c>
      <c r="U1" s="511"/>
      <c r="V1" s="511"/>
      <c r="W1" s="512"/>
      <c r="X1" s="510" t="s">
        <v>188</v>
      </c>
      <c r="Y1" s="512"/>
      <c r="AB1" s="510" t="s">
        <v>187</v>
      </c>
      <c r="AC1" s="511"/>
      <c r="AD1" s="511"/>
      <c r="AE1" s="511"/>
      <c r="AF1" s="511"/>
      <c r="AG1" s="512"/>
      <c r="AM1" s="510" t="s">
        <v>184</v>
      </c>
      <c r="AN1" s="511"/>
      <c r="AO1" s="511"/>
      <c r="AP1" s="511"/>
      <c r="AQ1" s="511"/>
      <c r="AR1" s="512"/>
      <c r="AS1" s="514" t="s">
        <v>215</v>
      </c>
      <c r="AT1" s="515"/>
      <c r="AU1" s="515"/>
      <c r="AV1" s="515"/>
      <c r="AW1" s="516"/>
      <c r="AX1" s="514" t="s">
        <v>47</v>
      </c>
      <c r="AY1" s="516"/>
      <c r="AZ1" s="513" t="s">
        <v>48</v>
      </c>
      <c r="BA1" s="513"/>
      <c r="BB1" s="513" t="s">
        <v>182</v>
      </c>
      <c r="BC1" s="513"/>
      <c r="BD1" s="513"/>
      <c r="BE1" s="513"/>
      <c r="BF1" s="513"/>
      <c r="BG1" s="513"/>
      <c r="BH1" s="513"/>
      <c r="BI1" s="513"/>
      <c r="BJ1" s="513"/>
      <c r="BK1" s="513"/>
      <c r="BL1" s="513"/>
      <c r="BM1" s="513"/>
      <c r="BN1" s="513"/>
      <c r="BO1" s="513"/>
      <c r="BP1" s="513"/>
      <c r="BQ1" s="517" t="s">
        <v>3</v>
      </c>
      <c r="BR1" s="517"/>
      <c r="BS1" s="517"/>
      <c r="BT1" s="517"/>
      <c r="BU1" s="517"/>
      <c r="BV1" s="517"/>
      <c r="BW1" s="517"/>
      <c r="BX1" s="517"/>
      <c r="BY1" s="517"/>
      <c r="BZ1" s="517"/>
      <c r="CA1" s="517"/>
      <c r="CB1" s="517"/>
      <c r="CC1" s="517"/>
      <c r="CD1" s="517"/>
      <c r="CE1" s="518" t="s">
        <v>49</v>
      </c>
      <c r="CF1" s="518"/>
      <c r="CG1" s="518"/>
      <c r="CH1" s="518"/>
      <c r="CI1" s="518"/>
      <c r="CJ1" s="518"/>
      <c r="CK1" s="518"/>
      <c r="CL1" s="518"/>
      <c r="CM1" s="518"/>
      <c r="CN1" s="518"/>
      <c r="CO1" s="518"/>
      <c r="CP1" s="518"/>
      <c r="CQ1" s="518"/>
      <c r="CR1" s="518"/>
      <c r="CS1" s="518"/>
      <c r="CT1" s="518"/>
    </row>
    <row r="2" spans="1:98" s="93" customFormat="1" ht="75.75" thickBot="1">
      <c r="A2" s="115" t="s">
        <v>0</v>
      </c>
      <c r="B2" s="115" t="s">
        <v>1</v>
      </c>
      <c r="C2" s="116" t="s">
        <v>203</v>
      </c>
      <c r="D2" s="115" t="s">
        <v>195</v>
      </c>
      <c r="E2" s="115" t="s">
        <v>87</v>
      </c>
      <c r="F2" s="115" t="s">
        <v>4</v>
      </c>
      <c r="G2" s="117" t="s">
        <v>909</v>
      </c>
      <c r="H2" s="115" t="s">
        <v>189</v>
      </c>
      <c r="I2" s="115" t="s">
        <v>908</v>
      </c>
      <c r="J2" s="115" t="s">
        <v>38</v>
      </c>
      <c r="K2" s="115"/>
      <c r="L2" s="115" t="s">
        <v>39</v>
      </c>
      <c r="M2" s="115" t="s">
        <v>204</v>
      </c>
      <c r="N2" s="115" t="s">
        <v>54</v>
      </c>
      <c r="O2" s="115" t="s">
        <v>55</v>
      </c>
      <c r="P2" s="115" t="s">
        <v>56</v>
      </c>
      <c r="Q2" s="115" t="s">
        <v>57</v>
      </c>
      <c r="R2" s="117" t="s">
        <v>4</v>
      </c>
      <c r="S2" s="115" t="s">
        <v>4</v>
      </c>
      <c r="T2" s="115" t="s">
        <v>50</v>
      </c>
      <c r="U2" s="115" t="s">
        <v>51</v>
      </c>
      <c r="V2" s="115" t="s">
        <v>52</v>
      </c>
      <c r="W2" s="115" t="s">
        <v>53</v>
      </c>
      <c r="X2" s="115" t="s">
        <v>42</v>
      </c>
      <c r="Y2" s="115" t="s">
        <v>181</v>
      </c>
      <c r="Z2" s="115" t="s">
        <v>43</v>
      </c>
      <c r="AA2" s="115" t="s">
        <v>205</v>
      </c>
      <c r="AB2" s="115" t="s">
        <v>180</v>
      </c>
      <c r="AC2" s="117" t="s">
        <v>89</v>
      </c>
      <c r="AD2" s="115" t="s">
        <v>179</v>
      </c>
      <c r="AE2" s="115" t="s">
        <v>178</v>
      </c>
      <c r="AF2" s="115" t="s">
        <v>177</v>
      </c>
      <c r="AG2" s="115" t="s">
        <v>176</v>
      </c>
      <c r="AH2" s="115" t="s">
        <v>44</v>
      </c>
      <c r="AI2" s="115" t="s">
        <v>45</v>
      </c>
      <c r="AJ2" s="115" t="s">
        <v>186</v>
      </c>
      <c r="AK2" s="118" t="s">
        <v>185</v>
      </c>
      <c r="AL2" s="115" t="s">
        <v>46</v>
      </c>
      <c r="AM2" s="115" t="s">
        <v>21</v>
      </c>
      <c r="AN2" s="115" t="s">
        <v>175</v>
      </c>
      <c r="AO2" s="115" t="s">
        <v>943</v>
      </c>
      <c r="AP2" s="115" t="s">
        <v>58</v>
      </c>
      <c r="AQ2" s="115" t="s">
        <v>59</v>
      </c>
      <c r="AR2" s="115" t="s">
        <v>60</v>
      </c>
      <c r="AS2" s="119" t="s">
        <v>61</v>
      </c>
      <c r="AT2" s="119" t="s">
        <v>173</v>
      </c>
      <c r="AU2" s="119" t="s">
        <v>23</v>
      </c>
      <c r="AV2" s="119" t="s">
        <v>190</v>
      </c>
      <c r="AW2" s="119" t="s">
        <v>129</v>
      </c>
      <c r="AX2" s="119" t="s">
        <v>22</v>
      </c>
      <c r="AY2" s="119" t="s">
        <v>172</v>
      </c>
      <c r="AZ2" s="120" t="s">
        <v>62</v>
      </c>
      <c r="BA2" s="120" t="s">
        <v>63</v>
      </c>
      <c r="BB2" s="120" t="s">
        <v>64</v>
      </c>
      <c r="BC2" s="120" t="s">
        <v>192</v>
      </c>
      <c r="BD2" s="120" t="s">
        <v>191</v>
      </c>
      <c r="BE2" s="120" t="s">
        <v>65</v>
      </c>
      <c r="BF2" s="120" t="s">
        <v>66</v>
      </c>
      <c r="BG2" s="120" t="s">
        <v>67</v>
      </c>
      <c r="BH2" s="120" t="s">
        <v>68</v>
      </c>
      <c r="BI2" s="120" t="s">
        <v>171</v>
      </c>
      <c r="BJ2" s="120" t="s">
        <v>69</v>
      </c>
      <c r="BK2" s="120" t="s">
        <v>70</v>
      </c>
      <c r="BL2" s="120" t="s">
        <v>170</v>
      </c>
      <c r="BM2" s="120" t="s">
        <v>71</v>
      </c>
      <c r="BN2" s="120" t="s">
        <v>72</v>
      </c>
      <c r="BO2" s="120" t="s">
        <v>73</v>
      </c>
      <c r="BP2" s="120" t="s">
        <v>91</v>
      </c>
      <c r="BQ2" s="121" t="s">
        <v>74</v>
      </c>
      <c r="BR2" s="121" t="s">
        <v>75</v>
      </c>
      <c r="BS2" s="121" t="s">
        <v>76</v>
      </c>
      <c r="BT2" s="121" t="s">
        <v>77</v>
      </c>
      <c r="BU2" s="121" t="s">
        <v>78</v>
      </c>
      <c r="BV2" s="121" t="s">
        <v>206</v>
      </c>
      <c r="BW2" s="121" t="s">
        <v>207</v>
      </c>
      <c r="BX2" s="121" t="s">
        <v>208</v>
      </c>
      <c r="BY2" s="121" t="s">
        <v>16</v>
      </c>
      <c r="BZ2" s="121" t="s">
        <v>169</v>
      </c>
      <c r="CA2" s="121" t="s">
        <v>17</v>
      </c>
      <c r="CB2" s="121" t="s">
        <v>79</v>
      </c>
      <c r="CC2" s="121" t="s">
        <v>18</v>
      </c>
      <c r="CD2" s="121" t="s">
        <v>19</v>
      </c>
      <c r="CE2" s="122" t="s">
        <v>20</v>
      </c>
      <c r="CF2" s="122" t="s">
        <v>14</v>
      </c>
      <c r="CG2" s="122" t="s">
        <v>213</v>
      </c>
      <c r="CH2" s="122" t="s">
        <v>212</v>
      </c>
      <c r="CI2" s="122" t="s">
        <v>209</v>
      </c>
      <c r="CJ2" s="122" t="s">
        <v>210</v>
      </c>
      <c r="CK2" s="122" t="s">
        <v>211</v>
      </c>
      <c r="CL2" s="122" t="s">
        <v>80</v>
      </c>
      <c r="CM2" s="122" t="s">
        <v>81</v>
      </c>
      <c r="CN2" s="122" t="s">
        <v>82</v>
      </c>
      <c r="CO2" s="122" t="s">
        <v>214</v>
      </c>
      <c r="CP2" s="122" t="s">
        <v>83</v>
      </c>
      <c r="CQ2" s="122" t="s">
        <v>90</v>
      </c>
      <c r="CR2" s="122" t="s">
        <v>84</v>
      </c>
      <c r="CS2" s="122" t="s">
        <v>85</v>
      </c>
      <c r="CT2" s="122" t="s">
        <v>19</v>
      </c>
    </row>
    <row r="3" spans="1:98" s="3" customFormat="1" ht="120.75" thickTop="1">
      <c r="A3" s="107">
        <v>1</v>
      </c>
      <c r="B3" s="103" t="s">
        <v>280</v>
      </c>
      <c r="C3" s="103" t="s">
        <v>281</v>
      </c>
      <c r="D3" s="109" t="s">
        <v>196</v>
      </c>
      <c r="E3" s="109" t="s">
        <v>119</v>
      </c>
      <c r="F3" s="109"/>
      <c r="G3" s="478">
        <f xml:space="preserve"> J3*I3</f>
        <v>4874800</v>
      </c>
      <c r="H3" s="110" t="s">
        <v>88</v>
      </c>
      <c r="I3" s="478">
        <v>4000</v>
      </c>
      <c r="J3" s="472">
        <v>1218.7</v>
      </c>
      <c r="K3" s="111"/>
      <c r="L3" s="352" t="s">
        <v>318</v>
      </c>
      <c r="M3" s="353" t="s">
        <v>734</v>
      </c>
      <c r="N3" s="350" t="s">
        <v>128</v>
      </c>
      <c r="O3" s="350" t="s">
        <v>325</v>
      </c>
      <c r="P3" s="351" t="s">
        <v>168</v>
      </c>
      <c r="Q3" s="350" t="s">
        <v>326</v>
      </c>
      <c r="R3" s="123"/>
      <c r="S3" s="187"/>
      <c r="T3" s="109" t="s">
        <v>86</v>
      </c>
      <c r="U3" s="109" t="s">
        <v>124</v>
      </c>
      <c r="V3" s="112" t="s">
        <v>111</v>
      </c>
      <c r="W3" s="112" t="s">
        <v>111</v>
      </c>
      <c r="X3" s="112" t="s">
        <v>123</v>
      </c>
      <c r="Y3" s="114"/>
      <c r="Z3" s="108"/>
      <c r="AA3" s="350" t="s">
        <v>337</v>
      </c>
      <c r="AB3" s="112" t="s">
        <v>111</v>
      </c>
      <c r="AC3" s="128">
        <v>114115</v>
      </c>
      <c r="AD3" s="114" t="s">
        <v>899</v>
      </c>
      <c r="AE3" s="114" t="s">
        <v>900</v>
      </c>
      <c r="AF3" s="114" t="s">
        <v>772</v>
      </c>
      <c r="AG3" s="114"/>
      <c r="AH3" s="352" t="s">
        <v>123</v>
      </c>
      <c r="AI3" s="352" t="s">
        <v>111</v>
      </c>
      <c r="AJ3" s="112" t="s">
        <v>111</v>
      </c>
      <c r="AK3" s="112" t="s">
        <v>111</v>
      </c>
      <c r="AL3" s="112" t="s">
        <v>123</v>
      </c>
      <c r="AM3" s="112" t="s">
        <v>111</v>
      </c>
      <c r="AN3" s="112"/>
      <c r="AO3" s="109"/>
      <c r="AP3" s="109"/>
      <c r="AQ3" s="112" t="s">
        <v>123</v>
      </c>
      <c r="AR3" s="113"/>
      <c r="AS3" s="112" t="s">
        <v>123</v>
      </c>
      <c r="AT3" s="114"/>
      <c r="AU3" s="114"/>
      <c r="AV3" s="109"/>
      <c r="AW3" s="126"/>
      <c r="AX3" s="109"/>
      <c r="AY3" s="126"/>
      <c r="AZ3" s="112"/>
      <c r="BA3" s="112"/>
      <c r="BB3" s="109"/>
      <c r="BC3" s="109"/>
      <c r="BD3" s="109"/>
      <c r="BE3" s="109"/>
      <c r="BF3" s="109"/>
      <c r="BG3" s="109"/>
      <c r="BH3" s="109"/>
      <c r="BI3" s="114"/>
      <c r="BJ3" s="109"/>
      <c r="BK3" s="109"/>
      <c r="BL3" s="109"/>
      <c r="BM3" s="109"/>
      <c r="BN3" s="109"/>
      <c r="BO3" s="109"/>
      <c r="BP3" s="114"/>
      <c r="BQ3" s="352" t="s">
        <v>111</v>
      </c>
      <c r="BR3" s="352" t="s">
        <v>111</v>
      </c>
      <c r="BS3" s="352" t="s">
        <v>111</v>
      </c>
      <c r="BT3" s="352" t="s">
        <v>111</v>
      </c>
      <c r="BU3" s="352" t="s">
        <v>123</v>
      </c>
      <c r="BV3" s="103" t="s">
        <v>338</v>
      </c>
      <c r="BW3" s="350" t="s">
        <v>123</v>
      </c>
      <c r="BX3" s="350" t="s">
        <v>903</v>
      </c>
      <c r="BY3" s="352" t="s">
        <v>111</v>
      </c>
      <c r="BZ3" s="352" t="s">
        <v>111</v>
      </c>
      <c r="CA3" s="352" t="s">
        <v>133</v>
      </c>
      <c r="CB3" s="352" t="s">
        <v>123</v>
      </c>
      <c r="CC3" s="352" t="s">
        <v>111</v>
      </c>
      <c r="CD3" s="350"/>
      <c r="CE3" s="352" t="s">
        <v>111</v>
      </c>
      <c r="CF3" s="352" t="s">
        <v>111</v>
      </c>
      <c r="CG3" s="350" t="s">
        <v>339</v>
      </c>
      <c r="CH3" s="350" t="s">
        <v>127</v>
      </c>
      <c r="CI3" s="350" t="s">
        <v>106</v>
      </c>
      <c r="CJ3" s="350" t="s">
        <v>121</v>
      </c>
      <c r="CK3" s="473" t="s">
        <v>127</v>
      </c>
      <c r="CL3" s="474" t="s">
        <v>123</v>
      </c>
      <c r="CM3" s="474" t="s">
        <v>123</v>
      </c>
      <c r="CN3" s="474" t="s">
        <v>123</v>
      </c>
      <c r="CO3" s="353" t="s">
        <v>123</v>
      </c>
      <c r="CP3" s="352" t="s">
        <v>111</v>
      </c>
      <c r="CQ3" s="475" t="s">
        <v>123</v>
      </c>
      <c r="CR3" s="352" t="s">
        <v>111</v>
      </c>
      <c r="CS3" s="352" t="s">
        <v>123</v>
      </c>
      <c r="CT3" s="350"/>
    </row>
    <row r="4" spans="1:98" s="3" customFormat="1" ht="25.5">
      <c r="A4" s="75">
        <v>2</v>
      </c>
      <c r="B4" s="248" t="s">
        <v>282</v>
      </c>
      <c r="C4" s="248" t="s">
        <v>283</v>
      </c>
      <c r="D4" s="98" t="s">
        <v>196</v>
      </c>
      <c r="E4" s="248" t="s">
        <v>119</v>
      </c>
      <c r="F4" s="98"/>
      <c r="G4" s="365">
        <f xml:space="preserve"> J4*I4</f>
        <v>624440</v>
      </c>
      <c r="H4" s="99" t="s">
        <v>88</v>
      </c>
      <c r="I4" s="477">
        <v>4000</v>
      </c>
      <c r="J4" s="273">
        <v>156.11000000000001</v>
      </c>
      <c r="K4" s="100"/>
      <c r="L4" s="274" t="s">
        <v>319</v>
      </c>
      <c r="M4" s="275" t="s">
        <v>883</v>
      </c>
      <c r="N4" s="277" t="s">
        <v>327</v>
      </c>
      <c r="O4" s="277" t="s">
        <v>325</v>
      </c>
      <c r="P4" s="277"/>
      <c r="Q4" s="277" t="s">
        <v>328</v>
      </c>
      <c r="R4" s="124"/>
      <c r="S4" s="185"/>
      <c r="T4" s="98" t="s">
        <v>121</v>
      </c>
      <c r="U4" s="98" t="s">
        <v>121</v>
      </c>
      <c r="V4" s="101" t="s">
        <v>123</v>
      </c>
      <c r="W4" s="101" t="s">
        <v>123</v>
      </c>
      <c r="X4" s="101" t="s">
        <v>123</v>
      </c>
      <c r="Y4" s="103"/>
      <c r="Z4" s="97"/>
      <c r="AA4" s="97"/>
      <c r="AB4" s="101" t="s">
        <v>123</v>
      </c>
      <c r="AC4" s="125"/>
      <c r="AD4" s="103"/>
      <c r="AE4" s="103"/>
      <c r="AF4" s="103"/>
      <c r="AG4" s="103"/>
      <c r="AH4" s="274" t="s">
        <v>123</v>
      </c>
      <c r="AI4" s="274" t="s">
        <v>111</v>
      </c>
      <c r="AJ4" s="112" t="s">
        <v>111</v>
      </c>
      <c r="AK4" s="112" t="s">
        <v>111</v>
      </c>
      <c r="AL4" s="101" t="s">
        <v>123</v>
      </c>
      <c r="AM4" s="101" t="s">
        <v>111</v>
      </c>
      <c r="AN4" s="101"/>
      <c r="AO4" s="98"/>
      <c r="AP4" s="98"/>
      <c r="AQ4" s="101" t="s">
        <v>123</v>
      </c>
      <c r="AR4" s="97"/>
      <c r="AS4" s="101" t="s">
        <v>123</v>
      </c>
      <c r="AT4" s="103"/>
      <c r="AU4" s="103"/>
      <c r="AV4" s="98"/>
      <c r="AW4" s="127"/>
      <c r="AX4" s="98"/>
      <c r="AY4" s="127"/>
      <c r="AZ4" s="101"/>
      <c r="BA4" s="101"/>
      <c r="BB4" s="109"/>
      <c r="BC4" s="109"/>
      <c r="BD4" s="109"/>
      <c r="BE4" s="109"/>
      <c r="BF4" s="109"/>
      <c r="BG4" s="109"/>
      <c r="BH4" s="109"/>
      <c r="BI4" s="103"/>
      <c r="BJ4" s="109"/>
      <c r="BK4" s="109"/>
      <c r="BL4" s="109"/>
      <c r="BM4" s="109"/>
      <c r="BN4" s="109"/>
      <c r="BO4" s="109"/>
      <c r="BP4" s="103"/>
      <c r="BQ4" s="274" t="s">
        <v>111</v>
      </c>
      <c r="BR4" s="274" t="s">
        <v>111</v>
      </c>
      <c r="BS4" s="274" t="s">
        <v>123</v>
      </c>
      <c r="BT4" s="274" t="s">
        <v>123</v>
      </c>
      <c r="BU4" s="274" t="s">
        <v>123</v>
      </c>
      <c r="BV4" s="277" t="s">
        <v>884</v>
      </c>
      <c r="BW4" s="277" t="s">
        <v>123</v>
      </c>
      <c r="BX4" s="277" t="s">
        <v>123</v>
      </c>
      <c r="BY4" s="274" t="s">
        <v>123</v>
      </c>
      <c r="BZ4" s="274" t="s">
        <v>123</v>
      </c>
      <c r="CA4" s="274" t="s">
        <v>123</v>
      </c>
      <c r="CB4" s="274" t="s">
        <v>111</v>
      </c>
      <c r="CC4" s="274" t="s">
        <v>111</v>
      </c>
      <c r="CD4" s="277"/>
      <c r="CE4" s="274" t="s">
        <v>123</v>
      </c>
      <c r="CF4" s="274" t="s">
        <v>123</v>
      </c>
      <c r="CG4" s="277" t="s">
        <v>121</v>
      </c>
      <c r="CH4" s="277" t="s">
        <v>127</v>
      </c>
      <c r="CI4" s="277" t="s">
        <v>127</v>
      </c>
      <c r="CJ4" s="277" t="s">
        <v>127</v>
      </c>
      <c r="CK4" s="467" t="s">
        <v>127</v>
      </c>
      <c r="CL4" s="468" t="s">
        <v>123</v>
      </c>
      <c r="CM4" s="468" t="s">
        <v>123</v>
      </c>
      <c r="CN4" s="468" t="s">
        <v>123</v>
      </c>
      <c r="CO4" s="275" t="s">
        <v>123</v>
      </c>
      <c r="CP4" s="274" t="s">
        <v>111</v>
      </c>
      <c r="CQ4" s="469" t="s">
        <v>123</v>
      </c>
      <c r="CR4" s="274" t="s">
        <v>111</v>
      </c>
      <c r="CS4" s="274" t="s">
        <v>123</v>
      </c>
      <c r="CT4" s="277"/>
    </row>
    <row r="5" spans="1:98" s="3" customFormat="1">
      <c r="A5" s="75">
        <v>3</v>
      </c>
      <c r="B5" s="248" t="s">
        <v>284</v>
      </c>
      <c r="C5" s="248" t="s">
        <v>285</v>
      </c>
      <c r="D5" s="98" t="s">
        <v>196</v>
      </c>
      <c r="E5" s="248" t="s">
        <v>119</v>
      </c>
      <c r="F5" s="98"/>
      <c r="G5" s="365">
        <f t="shared" ref="G5:G11" si="0" xml:space="preserve"> J5*I5</f>
        <v>100000</v>
      </c>
      <c r="H5" s="99" t="s">
        <v>88</v>
      </c>
      <c r="I5" s="477">
        <v>4000</v>
      </c>
      <c r="J5" s="273">
        <v>25</v>
      </c>
      <c r="K5" s="100"/>
      <c r="L5" s="274" t="s">
        <v>320</v>
      </c>
      <c r="M5" s="275" t="s">
        <v>883</v>
      </c>
      <c r="N5" s="277" t="s">
        <v>128</v>
      </c>
      <c r="O5" s="277"/>
      <c r="P5" s="277" t="s">
        <v>168</v>
      </c>
      <c r="Q5" s="277" t="s">
        <v>139</v>
      </c>
      <c r="R5" s="124"/>
      <c r="S5" s="185"/>
      <c r="T5" s="98" t="s">
        <v>121</v>
      </c>
      <c r="U5" s="98"/>
      <c r="V5" s="101" t="s">
        <v>111</v>
      </c>
      <c r="W5" s="101" t="s">
        <v>123</v>
      </c>
      <c r="X5" s="101" t="s">
        <v>123</v>
      </c>
      <c r="Y5" s="103"/>
      <c r="Z5" s="97"/>
      <c r="AA5" s="97"/>
      <c r="AB5" s="101" t="s">
        <v>123</v>
      </c>
      <c r="AC5" s="125"/>
      <c r="AD5" s="103"/>
      <c r="AE5" s="103"/>
      <c r="AF5" s="103"/>
      <c r="AG5" s="103"/>
      <c r="AH5" s="274" t="s">
        <v>123</v>
      </c>
      <c r="AI5" s="274" t="s">
        <v>111</v>
      </c>
      <c r="AJ5" s="112" t="s">
        <v>111</v>
      </c>
      <c r="AK5" s="112" t="s">
        <v>111</v>
      </c>
      <c r="AL5" s="101" t="s">
        <v>123</v>
      </c>
      <c r="AM5" s="101" t="s">
        <v>111</v>
      </c>
      <c r="AN5" s="101"/>
      <c r="AO5" s="98"/>
      <c r="AP5" s="98"/>
      <c r="AQ5" s="101" t="s">
        <v>123</v>
      </c>
      <c r="AR5" s="102"/>
      <c r="AS5" s="101" t="s">
        <v>123</v>
      </c>
      <c r="AT5" s="103"/>
      <c r="AU5" s="103"/>
      <c r="AV5" s="98"/>
      <c r="AW5" s="127"/>
      <c r="AX5" s="98"/>
      <c r="AY5" s="127"/>
      <c r="AZ5" s="101"/>
      <c r="BA5" s="101"/>
      <c r="BB5" s="109"/>
      <c r="BC5" s="109"/>
      <c r="BD5" s="109"/>
      <c r="BE5" s="109"/>
      <c r="BF5" s="109"/>
      <c r="BG5" s="109"/>
      <c r="BH5" s="109"/>
      <c r="BI5" s="103"/>
      <c r="BJ5" s="109"/>
      <c r="BK5" s="109"/>
      <c r="BL5" s="109"/>
      <c r="BM5" s="109"/>
      <c r="BN5" s="109"/>
      <c r="BO5" s="109"/>
      <c r="BP5" s="103"/>
      <c r="BQ5" s="274" t="s">
        <v>111</v>
      </c>
      <c r="BR5" s="274" t="s">
        <v>111</v>
      </c>
      <c r="BS5" s="274" t="s">
        <v>123</v>
      </c>
      <c r="BT5" s="274" t="s">
        <v>123</v>
      </c>
      <c r="BU5" s="274" t="s">
        <v>123</v>
      </c>
      <c r="BV5" s="274" t="s">
        <v>123</v>
      </c>
      <c r="BW5" s="277" t="s">
        <v>123</v>
      </c>
      <c r="BX5" s="277" t="s">
        <v>123</v>
      </c>
      <c r="BY5" s="274" t="s">
        <v>123</v>
      </c>
      <c r="BZ5" s="274" t="s">
        <v>111</v>
      </c>
      <c r="CA5" s="274" t="s">
        <v>123</v>
      </c>
      <c r="CB5" s="274" t="s">
        <v>123</v>
      </c>
      <c r="CC5" s="274" t="s">
        <v>111</v>
      </c>
      <c r="CD5" s="277"/>
      <c r="CE5" s="274" t="s">
        <v>123</v>
      </c>
      <c r="CF5" s="274" t="s">
        <v>123</v>
      </c>
      <c r="CG5" s="277" t="s">
        <v>121</v>
      </c>
      <c r="CH5" s="277" t="s">
        <v>127</v>
      </c>
      <c r="CI5" s="277" t="s">
        <v>121</v>
      </c>
      <c r="CJ5" s="277" t="s">
        <v>121</v>
      </c>
      <c r="CK5" s="467" t="s">
        <v>127</v>
      </c>
      <c r="CL5" s="468" t="s">
        <v>123</v>
      </c>
      <c r="CM5" s="468" t="s">
        <v>123</v>
      </c>
      <c r="CN5" s="468" t="s">
        <v>123</v>
      </c>
      <c r="CO5" s="275" t="s">
        <v>123</v>
      </c>
      <c r="CP5" s="274" t="s">
        <v>111</v>
      </c>
      <c r="CQ5" s="469" t="s">
        <v>123</v>
      </c>
      <c r="CR5" s="274" t="s">
        <v>111</v>
      </c>
      <c r="CS5" s="274" t="s">
        <v>123</v>
      </c>
      <c r="CT5" s="277"/>
    </row>
    <row r="6" spans="1:98" s="3" customFormat="1">
      <c r="A6" s="75">
        <v>4</v>
      </c>
      <c r="B6" s="248" t="s">
        <v>284</v>
      </c>
      <c r="C6" s="248" t="s">
        <v>286</v>
      </c>
      <c r="D6" s="98" t="s">
        <v>196</v>
      </c>
      <c r="E6" s="248" t="s">
        <v>119</v>
      </c>
      <c r="F6" s="105"/>
      <c r="G6" s="365">
        <f t="shared" si="0"/>
        <v>369600</v>
      </c>
      <c r="H6" s="99" t="s">
        <v>88</v>
      </c>
      <c r="I6" s="477">
        <v>4000</v>
      </c>
      <c r="J6" s="273">
        <v>92.4</v>
      </c>
      <c r="K6" s="100"/>
      <c r="L6" s="274" t="s">
        <v>321</v>
      </c>
      <c r="M6" s="275" t="s">
        <v>883</v>
      </c>
      <c r="N6" s="277" t="s">
        <v>329</v>
      </c>
      <c r="O6" s="277"/>
      <c r="P6" s="277" t="s">
        <v>168</v>
      </c>
      <c r="Q6" s="277" t="s">
        <v>330</v>
      </c>
      <c r="R6" s="124"/>
      <c r="S6" s="185"/>
      <c r="T6" s="98" t="s">
        <v>121</v>
      </c>
      <c r="U6" s="98"/>
      <c r="V6" s="101" t="s">
        <v>111</v>
      </c>
      <c r="W6" s="101" t="s">
        <v>123</v>
      </c>
      <c r="X6" s="101" t="s">
        <v>123</v>
      </c>
      <c r="Y6" s="103"/>
      <c r="Z6" s="97"/>
      <c r="AA6" s="106"/>
      <c r="AB6" s="101" t="s">
        <v>123</v>
      </c>
      <c r="AC6" s="125"/>
      <c r="AD6" s="103"/>
      <c r="AE6" s="103"/>
      <c r="AF6" s="103"/>
      <c r="AG6" s="103"/>
      <c r="AH6" s="274" t="s">
        <v>123</v>
      </c>
      <c r="AI6" s="274" t="s">
        <v>111</v>
      </c>
      <c r="AJ6" s="112" t="s">
        <v>111</v>
      </c>
      <c r="AK6" s="112" t="s">
        <v>111</v>
      </c>
      <c r="AL6" s="101" t="s">
        <v>123</v>
      </c>
      <c r="AM6" s="101" t="s">
        <v>111</v>
      </c>
      <c r="AN6" s="101"/>
      <c r="AO6" s="98"/>
      <c r="AP6" s="98"/>
      <c r="AQ6" s="101" t="s">
        <v>123</v>
      </c>
      <c r="AR6" s="102"/>
      <c r="AS6" s="101" t="s">
        <v>123</v>
      </c>
      <c r="AT6" s="103"/>
      <c r="AU6" s="103"/>
      <c r="AV6" s="98"/>
      <c r="AW6" s="127"/>
      <c r="AX6" s="98"/>
      <c r="AY6" s="127"/>
      <c r="AZ6" s="101"/>
      <c r="BA6" s="101"/>
      <c r="BB6" s="109"/>
      <c r="BC6" s="109"/>
      <c r="BD6" s="109"/>
      <c r="BE6" s="109"/>
      <c r="BF6" s="109"/>
      <c r="BG6" s="109"/>
      <c r="BH6" s="109"/>
      <c r="BI6" s="103"/>
      <c r="BJ6" s="109"/>
      <c r="BK6" s="109"/>
      <c r="BL6" s="109"/>
      <c r="BM6" s="109"/>
      <c r="BN6" s="109"/>
      <c r="BO6" s="109"/>
      <c r="BP6" s="103"/>
      <c r="BQ6" s="274" t="s">
        <v>111</v>
      </c>
      <c r="BR6" s="274" t="s">
        <v>111</v>
      </c>
      <c r="BS6" s="274" t="s">
        <v>123</v>
      </c>
      <c r="BT6" s="274" t="s">
        <v>123</v>
      </c>
      <c r="BU6" s="274" t="s">
        <v>123</v>
      </c>
      <c r="BV6" s="274" t="s">
        <v>123</v>
      </c>
      <c r="BW6" s="277" t="s">
        <v>123</v>
      </c>
      <c r="BX6" s="277" t="s">
        <v>123</v>
      </c>
      <c r="BY6" s="274" t="s">
        <v>123</v>
      </c>
      <c r="BZ6" s="274" t="s">
        <v>123</v>
      </c>
      <c r="CA6" s="274" t="s">
        <v>123</v>
      </c>
      <c r="CB6" s="274" t="s">
        <v>123</v>
      </c>
      <c r="CC6" s="274" t="s">
        <v>111</v>
      </c>
      <c r="CD6" s="277"/>
      <c r="CE6" s="274" t="s">
        <v>123</v>
      </c>
      <c r="CF6" s="274" t="s">
        <v>123</v>
      </c>
      <c r="CG6" s="277" t="s">
        <v>121</v>
      </c>
      <c r="CH6" s="277" t="s">
        <v>127</v>
      </c>
      <c r="CI6" s="277" t="s">
        <v>121</v>
      </c>
      <c r="CJ6" s="277" t="s">
        <v>121</v>
      </c>
      <c r="CK6" s="467" t="s">
        <v>127</v>
      </c>
      <c r="CL6" s="468" t="s">
        <v>123</v>
      </c>
      <c r="CM6" s="468" t="s">
        <v>123</v>
      </c>
      <c r="CN6" s="468" t="s">
        <v>123</v>
      </c>
      <c r="CO6" s="275" t="s">
        <v>123</v>
      </c>
      <c r="CP6" s="274" t="s">
        <v>111</v>
      </c>
      <c r="CQ6" s="469" t="s">
        <v>123</v>
      </c>
      <c r="CR6" s="274" t="s">
        <v>111</v>
      </c>
      <c r="CS6" s="274" t="s">
        <v>123</v>
      </c>
      <c r="CT6" s="277"/>
    </row>
    <row r="7" spans="1:98" s="3" customFormat="1">
      <c r="A7" s="75">
        <v>5</v>
      </c>
      <c r="B7" s="248" t="s">
        <v>287</v>
      </c>
      <c r="C7" s="248" t="s">
        <v>288</v>
      </c>
      <c r="D7" s="98" t="s">
        <v>196</v>
      </c>
      <c r="E7" s="248" t="s">
        <v>119</v>
      </c>
      <c r="F7" s="105"/>
      <c r="G7" s="365">
        <f t="shared" si="0"/>
        <v>396400</v>
      </c>
      <c r="H7" s="99" t="s">
        <v>88</v>
      </c>
      <c r="I7" s="477">
        <v>4000</v>
      </c>
      <c r="J7" s="273">
        <v>99.1</v>
      </c>
      <c r="K7" s="100"/>
      <c r="L7" s="274" t="s">
        <v>322</v>
      </c>
      <c r="M7" s="275" t="s">
        <v>883</v>
      </c>
      <c r="N7" s="277" t="s">
        <v>331</v>
      </c>
      <c r="O7" s="277" t="s">
        <v>332</v>
      </c>
      <c r="P7" s="277"/>
      <c r="Q7" s="277" t="s">
        <v>332</v>
      </c>
      <c r="R7" s="124"/>
      <c r="S7" s="185"/>
      <c r="T7" s="465" t="s">
        <v>121</v>
      </c>
      <c r="U7" s="465"/>
      <c r="V7" s="466" t="s">
        <v>123</v>
      </c>
      <c r="W7" s="466" t="s">
        <v>123</v>
      </c>
      <c r="X7" s="101" t="s">
        <v>123</v>
      </c>
      <c r="Y7" s="103"/>
      <c r="Z7" s="97"/>
      <c r="AA7" s="106"/>
      <c r="AB7" s="101" t="s">
        <v>123</v>
      </c>
      <c r="AC7" s="125"/>
      <c r="AD7" s="103"/>
      <c r="AE7" s="103"/>
      <c r="AF7" s="103"/>
      <c r="AG7" s="103"/>
      <c r="AH7" s="274" t="s">
        <v>123</v>
      </c>
      <c r="AI7" s="274" t="s">
        <v>111</v>
      </c>
      <c r="AJ7" s="112" t="s">
        <v>111</v>
      </c>
      <c r="AK7" s="112" t="s">
        <v>111</v>
      </c>
      <c r="AL7" s="101" t="s">
        <v>123</v>
      </c>
      <c r="AM7" s="101" t="s">
        <v>111</v>
      </c>
      <c r="AN7" s="101"/>
      <c r="AO7" s="98"/>
      <c r="AP7" s="98"/>
      <c r="AQ7" s="101" t="s">
        <v>123</v>
      </c>
      <c r="AR7" s="102"/>
      <c r="AS7" s="101" t="s">
        <v>123</v>
      </c>
      <c r="AT7" s="103"/>
      <c r="AU7" s="103"/>
      <c r="AV7" s="98"/>
      <c r="AW7" s="127"/>
      <c r="AX7" s="98"/>
      <c r="AY7" s="127"/>
      <c r="AZ7" s="101"/>
      <c r="BA7" s="101"/>
      <c r="BB7" s="109"/>
      <c r="BC7" s="109"/>
      <c r="BD7" s="109"/>
      <c r="BE7" s="109"/>
      <c r="BF7" s="109"/>
      <c r="BG7" s="109"/>
      <c r="BH7" s="109"/>
      <c r="BI7" s="103"/>
      <c r="BJ7" s="109"/>
      <c r="BK7" s="109"/>
      <c r="BL7" s="109"/>
      <c r="BM7" s="109"/>
      <c r="BN7" s="109"/>
      <c r="BO7" s="109"/>
      <c r="BP7" s="103"/>
      <c r="BQ7" s="274" t="s">
        <v>111</v>
      </c>
      <c r="BR7" s="274" t="s">
        <v>111</v>
      </c>
      <c r="BS7" s="274" t="s">
        <v>111</v>
      </c>
      <c r="BT7" s="274" t="s">
        <v>123</v>
      </c>
      <c r="BU7" s="274" t="s">
        <v>123</v>
      </c>
      <c r="BV7" s="274" t="s">
        <v>123</v>
      </c>
      <c r="BW7" s="277" t="s">
        <v>123</v>
      </c>
      <c r="BX7" s="277" t="s">
        <v>123</v>
      </c>
      <c r="BY7" s="274" t="s">
        <v>123</v>
      </c>
      <c r="BZ7" s="274" t="s">
        <v>123</v>
      </c>
      <c r="CA7" s="274" t="s">
        <v>123</v>
      </c>
      <c r="CB7" s="274" t="s">
        <v>111</v>
      </c>
      <c r="CC7" s="274" t="s">
        <v>111</v>
      </c>
      <c r="CD7" s="277"/>
      <c r="CE7" s="274" t="s">
        <v>123</v>
      </c>
      <c r="CF7" s="274" t="s">
        <v>123</v>
      </c>
      <c r="CG7" s="277" t="s">
        <v>121</v>
      </c>
      <c r="CH7" s="277" t="s">
        <v>127</v>
      </c>
      <c r="CI7" s="277" t="s">
        <v>121</v>
      </c>
      <c r="CJ7" s="277" t="s">
        <v>121</v>
      </c>
      <c r="CK7" s="467" t="s">
        <v>127</v>
      </c>
      <c r="CL7" s="468" t="s">
        <v>123</v>
      </c>
      <c r="CM7" s="468" t="s">
        <v>123</v>
      </c>
      <c r="CN7" s="468" t="s">
        <v>123</v>
      </c>
      <c r="CO7" s="275" t="s">
        <v>123</v>
      </c>
      <c r="CP7" s="274" t="s">
        <v>111</v>
      </c>
      <c r="CQ7" s="469" t="s">
        <v>123</v>
      </c>
      <c r="CR7" s="274" t="s">
        <v>111</v>
      </c>
      <c r="CS7" s="274" t="s">
        <v>123</v>
      </c>
      <c r="CT7" s="277"/>
    </row>
    <row r="8" spans="1:98" s="3" customFormat="1">
      <c r="A8" s="75">
        <v>6</v>
      </c>
      <c r="B8" s="248" t="s">
        <v>289</v>
      </c>
      <c r="C8" s="249" t="s">
        <v>290</v>
      </c>
      <c r="D8" s="98" t="s">
        <v>196</v>
      </c>
      <c r="E8" s="248" t="s">
        <v>119</v>
      </c>
      <c r="F8" s="105"/>
      <c r="G8" s="365">
        <f t="shared" si="0"/>
        <v>1721600</v>
      </c>
      <c r="H8" s="99" t="s">
        <v>88</v>
      </c>
      <c r="I8" s="477">
        <v>4000</v>
      </c>
      <c r="J8" s="273">
        <v>430.4</v>
      </c>
      <c r="K8" s="100"/>
      <c r="L8" s="275" t="s">
        <v>323</v>
      </c>
      <c r="M8" s="275" t="s">
        <v>883</v>
      </c>
      <c r="N8" s="279" t="s">
        <v>333</v>
      </c>
      <c r="O8" s="280" t="s">
        <v>334</v>
      </c>
      <c r="P8" s="280"/>
      <c r="Q8" s="281" t="s">
        <v>335</v>
      </c>
      <c r="R8" s="124"/>
      <c r="S8" s="185"/>
      <c r="T8" s="465" t="s">
        <v>121</v>
      </c>
      <c r="U8" s="465"/>
      <c r="V8" s="466" t="s">
        <v>123</v>
      </c>
      <c r="W8" s="466" t="s">
        <v>123</v>
      </c>
      <c r="X8" s="101" t="s">
        <v>123</v>
      </c>
      <c r="Y8" s="103"/>
      <c r="Z8" s="97"/>
      <c r="AA8" s="106"/>
      <c r="AB8" s="101" t="s">
        <v>123</v>
      </c>
      <c r="AC8" s="125"/>
      <c r="AD8" s="103"/>
      <c r="AE8" s="103"/>
      <c r="AF8" s="103"/>
      <c r="AG8" s="103"/>
      <c r="AH8" s="274" t="s">
        <v>123</v>
      </c>
      <c r="AI8" s="274" t="s">
        <v>111</v>
      </c>
      <c r="AJ8" s="112" t="s">
        <v>111</v>
      </c>
      <c r="AK8" s="112" t="s">
        <v>111</v>
      </c>
      <c r="AL8" s="101" t="s">
        <v>123</v>
      </c>
      <c r="AM8" s="101" t="s">
        <v>111</v>
      </c>
      <c r="AN8" s="101"/>
      <c r="AO8" s="98"/>
      <c r="AP8" s="98"/>
      <c r="AQ8" s="101" t="s">
        <v>123</v>
      </c>
      <c r="AR8" s="102"/>
      <c r="AS8" s="101" t="s">
        <v>123</v>
      </c>
      <c r="AT8" s="103"/>
      <c r="AU8" s="103"/>
      <c r="AV8" s="98"/>
      <c r="AW8" s="127"/>
      <c r="AX8" s="98"/>
      <c r="AY8" s="127"/>
      <c r="AZ8" s="101"/>
      <c r="BA8" s="101"/>
      <c r="BB8" s="109"/>
      <c r="BC8" s="109"/>
      <c r="BD8" s="109"/>
      <c r="BE8" s="109"/>
      <c r="BF8" s="109"/>
      <c r="BG8" s="109"/>
      <c r="BH8" s="109"/>
      <c r="BI8" s="103"/>
      <c r="BJ8" s="109"/>
      <c r="BK8" s="109"/>
      <c r="BL8" s="109"/>
      <c r="BM8" s="109"/>
      <c r="BN8" s="109"/>
      <c r="BO8" s="109"/>
      <c r="BP8" s="103"/>
      <c r="BQ8" s="274" t="s">
        <v>111</v>
      </c>
      <c r="BR8" s="274" t="s">
        <v>111</v>
      </c>
      <c r="BS8" s="274" t="s">
        <v>111</v>
      </c>
      <c r="BT8" s="274" t="s">
        <v>123</v>
      </c>
      <c r="BU8" s="274" t="s">
        <v>123</v>
      </c>
      <c r="BV8" s="274" t="s">
        <v>123</v>
      </c>
      <c r="BW8" s="277" t="s">
        <v>123</v>
      </c>
      <c r="BX8" s="277" t="s">
        <v>123</v>
      </c>
      <c r="BY8" s="274" t="s">
        <v>123</v>
      </c>
      <c r="BZ8" s="274" t="s">
        <v>123</v>
      </c>
      <c r="CA8" s="274" t="s">
        <v>123</v>
      </c>
      <c r="CB8" s="274" t="s">
        <v>111</v>
      </c>
      <c r="CC8" s="274" t="s">
        <v>111</v>
      </c>
      <c r="CD8" s="277"/>
      <c r="CE8" s="274" t="s">
        <v>123</v>
      </c>
      <c r="CF8" s="274" t="s">
        <v>123</v>
      </c>
      <c r="CG8" s="277" t="s">
        <v>121</v>
      </c>
      <c r="CH8" s="277" t="s">
        <v>127</v>
      </c>
      <c r="CI8" s="277" t="s">
        <v>121</v>
      </c>
      <c r="CJ8" s="277" t="s">
        <v>121</v>
      </c>
      <c r="CK8" s="467" t="s">
        <v>127</v>
      </c>
      <c r="CL8" s="468" t="s">
        <v>123</v>
      </c>
      <c r="CM8" s="468" t="s">
        <v>123</v>
      </c>
      <c r="CN8" s="468" t="s">
        <v>123</v>
      </c>
      <c r="CO8" s="275" t="s">
        <v>123</v>
      </c>
      <c r="CP8" s="274" t="s">
        <v>111</v>
      </c>
      <c r="CQ8" s="469" t="s">
        <v>123</v>
      </c>
      <c r="CR8" s="274" t="s">
        <v>111</v>
      </c>
      <c r="CS8" s="274" t="s">
        <v>123</v>
      </c>
      <c r="CT8" s="277"/>
    </row>
    <row r="9" spans="1:98" s="3" customFormat="1">
      <c r="A9" s="75">
        <v>7</v>
      </c>
      <c r="B9" s="248" t="s">
        <v>720</v>
      </c>
      <c r="C9" s="249" t="s">
        <v>290</v>
      </c>
      <c r="D9" s="98" t="s">
        <v>196</v>
      </c>
      <c r="E9" s="248" t="s">
        <v>119</v>
      </c>
      <c r="F9" s="105"/>
      <c r="G9" s="365">
        <f t="shared" si="0"/>
        <v>1202400</v>
      </c>
      <c r="H9" s="99" t="s">
        <v>88</v>
      </c>
      <c r="I9" s="477">
        <v>4000</v>
      </c>
      <c r="J9" s="273">
        <v>300.60000000000002</v>
      </c>
      <c r="K9" s="100"/>
      <c r="L9" s="275" t="s">
        <v>721</v>
      </c>
      <c r="M9" s="275" t="s">
        <v>883</v>
      </c>
      <c r="N9" s="279" t="s">
        <v>333</v>
      </c>
      <c r="O9" s="280" t="s">
        <v>334</v>
      </c>
      <c r="P9" s="280"/>
      <c r="Q9" s="281" t="s">
        <v>335</v>
      </c>
      <c r="R9" s="124"/>
      <c r="S9" s="185"/>
      <c r="T9" s="465" t="s">
        <v>121</v>
      </c>
      <c r="U9" s="465"/>
      <c r="V9" s="466" t="s">
        <v>123</v>
      </c>
      <c r="W9" s="466" t="s">
        <v>123</v>
      </c>
      <c r="X9" s="101" t="s">
        <v>123</v>
      </c>
      <c r="Y9" s="103"/>
      <c r="Z9" s="97"/>
      <c r="AA9" s="106"/>
      <c r="AB9" s="101" t="s">
        <v>123</v>
      </c>
      <c r="AC9" s="125"/>
      <c r="AD9" s="103"/>
      <c r="AE9" s="103"/>
      <c r="AF9" s="103"/>
      <c r="AG9" s="255"/>
      <c r="AH9" s="274" t="s">
        <v>123</v>
      </c>
      <c r="AI9" s="274" t="s">
        <v>111</v>
      </c>
      <c r="AJ9" s="112" t="s">
        <v>111</v>
      </c>
      <c r="AK9" s="112" t="s">
        <v>111</v>
      </c>
      <c r="AL9" s="101" t="s">
        <v>123</v>
      </c>
      <c r="AM9" s="101" t="s">
        <v>111</v>
      </c>
      <c r="AN9" s="101"/>
      <c r="AO9" s="98"/>
      <c r="AP9" s="98"/>
      <c r="AQ9" s="101" t="s">
        <v>123</v>
      </c>
      <c r="AR9" s="102"/>
      <c r="AS9" s="101" t="s">
        <v>123</v>
      </c>
      <c r="AT9" s="103"/>
      <c r="AU9" s="103"/>
      <c r="AV9" s="98"/>
      <c r="AW9" s="127"/>
      <c r="AX9" s="98"/>
      <c r="AY9" s="127"/>
      <c r="AZ9" s="101"/>
      <c r="BA9" s="101"/>
      <c r="BB9" s="109"/>
      <c r="BC9" s="109"/>
      <c r="BD9" s="109"/>
      <c r="BE9" s="109"/>
      <c r="BF9" s="109"/>
      <c r="BG9" s="109"/>
      <c r="BH9" s="109"/>
      <c r="BI9" s="103"/>
      <c r="BJ9" s="109"/>
      <c r="BK9" s="109"/>
      <c r="BL9" s="109"/>
      <c r="BM9" s="109"/>
      <c r="BN9" s="109"/>
      <c r="BO9" s="109"/>
      <c r="BP9" s="103"/>
      <c r="BQ9" s="274" t="s">
        <v>111</v>
      </c>
      <c r="BR9" s="274" t="s">
        <v>111</v>
      </c>
      <c r="BS9" s="274" t="s">
        <v>111</v>
      </c>
      <c r="BT9" s="274" t="s">
        <v>123</v>
      </c>
      <c r="BU9" s="274" t="s">
        <v>123</v>
      </c>
      <c r="BV9" s="274" t="s">
        <v>123</v>
      </c>
      <c r="BW9" s="277" t="s">
        <v>123</v>
      </c>
      <c r="BX9" s="277" t="s">
        <v>123</v>
      </c>
      <c r="BY9" s="274" t="s">
        <v>123</v>
      </c>
      <c r="BZ9" s="274" t="s">
        <v>123</v>
      </c>
      <c r="CA9" s="274" t="s">
        <v>123</v>
      </c>
      <c r="CB9" s="274" t="s">
        <v>111</v>
      </c>
      <c r="CC9" s="274" t="s">
        <v>111</v>
      </c>
      <c r="CD9" s="277"/>
      <c r="CE9" s="274" t="s">
        <v>123</v>
      </c>
      <c r="CF9" s="274" t="s">
        <v>123</v>
      </c>
      <c r="CG9" s="277" t="s">
        <v>121</v>
      </c>
      <c r="CH9" s="277" t="s">
        <v>127</v>
      </c>
      <c r="CI9" s="277" t="s">
        <v>121</v>
      </c>
      <c r="CJ9" s="277" t="s">
        <v>121</v>
      </c>
      <c r="CK9" s="467" t="s">
        <v>127</v>
      </c>
      <c r="CL9" s="468" t="s">
        <v>123</v>
      </c>
      <c r="CM9" s="468" t="s">
        <v>123</v>
      </c>
      <c r="CN9" s="468" t="s">
        <v>123</v>
      </c>
      <c r="CO9" s="275" t="s">
        <v>123</v>
      </c>
      <c r="CP9" s="274" t="s">
        <v>111</v>
      </c>
      <c r="CQ9" s="469" t="s">
        <v>123</v>
      </c>
      <c r="CR9" s="274" t="s">
        <v>111</v>
      </c>
      <c r="CS9" s="274" t="s">
        <v>123</v>
      </c>
      <c r="CT9" s="277"/>
    </row>
    <row r="10" spans="1:98" s="3" customFormat="1">
      <c r="A10" s="75">
        <v>8</v>
      </c>
      <c r="B10" s="249" t="s">
        <v>897</v>
      </c>
      <c r="C10" s="249" t="s">
        <v>290</v>
      </c>
      <c r="D10" s="105" t="s">
        <v>196</v>
      </c>
      <c r="E10" s="248" t="s">
        <v>119</v>
      </c>
      <c r="F10" s="105"/>
      <c r="G10" s="365">
        <f t="shared" si="0"/>
        <v>867600</v>
      </c>
      <c r="H10" s="99" t="s">
        <v>88</v>
      </c>
      <c r="I10" s="477">
        <v>4000</v>
      </c>
      <c r="J10" s="273">
        <v>216.9</v>
      </c>
      <c r="K10" s="100"/>
      <c r="L10" s="276" t="s">
        <v>323</v>
      </c>
      <c r="M10" s="275" t="s">
        <v>883</v>
      </c>
      <c r="N10" s="279" t="s">
        <v>333</v>
      </c>
      <c r="O10" s="280" t="s">
        <v>334</v>
      </c>
      <c r="P10" s="280"/>
      <c r="Q10" s="281" t="s">
        <v>335</v>
      </c>
      <c r="R10" s="124"/>
      <c r="S10" s="185"/>
      <c r="T10" s="465" t="s">
        <v>121</v>
      </c>
      <c r="U10" s="465"/>
      <c r="V10" s="466" t="s">
        <v>123</v>
      </c>
      <c r="W10" s="466" t="s">
        <v>123</v>
      </c>
      <c r="X10" s="101" t="s">
        <v>123</v>
      </c>
      <c r="Y10" s="103"/>
      <c r="Z10" s="97"/>
      <c r="AA10" s="106"/>
      <c r="AB10" s="101" t="s">
        <v>123</v>
      </c>
      <c r="AC10" s="125"/>
      <c r="AD10" s="103"/>
      <c r="AE10" s="103"/>
      <c r="AF10" s="103"/>
      <c r="AG10" s="255"/>
      <c r="AH10" s="274" t="s">
        <v>123</v>
      </c>
      <c r="AI10" s="274" t="s">
        <v>111</v>
      </c>
      <c r="AJ10" s="112" t="s">
        <v>111</v>
      </c>
      <c r="AK10" s="112" t="s">
        <v>111</v>
      </c>
      <c r="AL10" s="101" t="s">
        <v>123</v>
      </c>
      <c r="AM10" s="101" t="s">
        <v>111</v>
      </c>
      <c r="AN10" s="101"/>
      <c r="AO10" s="98"/>
      <c r="AP10" s="98"/>
      <c r="AQ10" s="101"/>
      <c r="AR10" s="102"/>
      <c r="AS10" s="101" t="s">
        <v>123</v>
      </c>
      <c r="AT10" s="103"/>
      <c r="AU10" s="103"/>
      <c r="AV10" s="98"/>
      <c r="AW10" s="127"/>
      <c r="AX10" s="98"/>
      <c r="AY10" s="127"/>
      <c r="AZ10" s="101"/>
      <c r="BA10" s="101"/>
      <c r="BB10" s="98"/>
      <c r="BC10" s="98"/>
      <c r="BD10" s="98"/>
      <c r="BE10" s="98"/>
      <c r="BF10" s="98"/>
      <c r="BG10" s="98"/>
      <c r="BH10" s="98"/>
      <c r="BI10" s="103"/>
      <c r="BJ10" s="98"/>
      <c r="BK10" s="98"/>
      <c r="BL10" s="98"/>
      <c r="BM10" s="98"/>
      <c r="BN10" s="98"/>
      <c r="BO10" s="98"/>
      <c r="BP10" s="103"/>
      <c r="BQ10" s="274" t="s">
        <v>111</v>
      </c>
      <c r="BR10" s="274" t="s">
        <v>111</v>
      </c>
      <c r="BS10" s="274" t="s">
        <v>111</v>
      </c>
      <c r="BT10" s="274" t="s">
        <v>123</v>
      </c>
      <c r="BU10" s="274" t="s">
        <v>123</v>
      </c>
      <c r="BV10" s="274" t="s">
        <v>123</v>
      </c>
      <c r="BW10" s="277" t="s">
        <v>123</v>
      </c>
      <c r="BX10" s="277" t="s">
        <v>123</v>
      </c>
      <c r="BY10" s="274" t="s">
        <v>123</v>
      </c>
      <c r="BZ10" s="274" t="s">
        <v>123</v>
      </c>
      <c r="CA10" s="274" t="s">
        <v>123</v>
      </c>
      <c r="CB10" s="274" t="s">
        <v>111</v>
      </c>
      <c r="CC10" s="274" t="s">
        <v>111</v>
      </c>
      <c r="CD10" s="277"/>
      <c r="CE10" s="274" t="s">
        <v>123</v>
      </c>
      <c r="CF10" s="274" t="s">
        <v>123</v>
      </c>
      <c r="CG10" s="277" t="s">
        <v>121</v>
      </c>
      <c r="CH10" s="277" t="s">
        <v>127</v>
      </c>
      <c r="CI10" s="277" t="s">
        <v>121</v>
      </c>
      <c r="CJ10" s="277" t="s">
        <v>121</v>
      </c>
      <c r="CK10" s="467" t="s">
        <v>127</v>
      </c>
      <c r="CL10" s="468" t="s">
        <v>123</v>
      </c>
      <c r="CM10" s="468" t="s">
        <v>123</v>
      </c>
      <c r="CN10" s="468" t="s">
        <v>123</v>
      </c>
      <c r="CO10" s="275" t="s">
        <v>123</v>
      </c>
      <c r="CP10" s="274" t="s">
        <v>111</v>
      </c>
      <c r="CQ10" s="469" t="s">
        <v>123</v>
      </c>
      <c r="CR10" s="274" t="s">
        <v>111</v>
      </c>
      <c r="CS10" s="274" t="s">
        <v>123</v>
      </c>
      <c r="CT10" s="277"/>
    </row>
    <row r="11" spans="1:98" s="3" customFormat="1" ht="25.5">
      <c r="A11" s="75">
        <v>9</v>
      </c>
      <c r="B11" s="248" t="s">
        <v>291</v>
      </c>
      <c r="C11" s="249" t="s">
        <v>292</v>
      </c>
      <c r="D11" s="98" t="s">
        <v>196</v>
      </c>
      <c r="E11" s="248" t="s">
        <v>119</v>
      </c>
      <c r="F11" s="105"/>
      <c r="G11" s="365">
        <f t="shared" si="0"/>
        <v>6527200</v>
      </c>
      <c r="H11" s="99" t="s">
        <v>88</v>
      </c>
      <c r="I11" s="477">
        <v>4000</v>
      </c>
      <c r="J11" s="273">
        <v>1631.8</v>
      </c>
      <c r="K11" s="100"/>
      <c r="L11" s="276" t="s">
        <v>324</v>
      </c>
      <c r="M11" s="275" t="s">
        <v>734</v>
      </c>
      <c r="N11" s="279" t="s">
        <v>336</v>
      </c>
      <c r="O11" s="277" t="s">
        <v>125</v>
      </c>
      <c r="P11" s="277" t="s">
        <v>125</v>
      </c>
      <c r="Q11" s="281" t="s">
        <v>164</v>
      </c>
      <c r="R11" s="124"/>
      <c r="S11" s="185"/>
      <c r="T11" s="465" t="s">
        <v>124</v>
      </c>
      <c r="U11" s="465" t="s">
        <v>121</v>
      </c>
      <c r="V11" s="466" t="s">
        <v>111</v>
      </c>
      <c r="W11" s="466" t="s">
        <v>111</v>
      </c>
      <c r="X11" s="101" t="s">
        <v>123</v>
      </c>
      <c r="Y11" s="103"/>
      <c r="Z11" s="97"/>
      <c r="AA11" s="106"/>
      <c r="AB11" s="101" t="s">
        <v>123</v>
      </c>
      <c r="AC11" s="125"/>
      <c r="AD11" s="103"/>
      <c r="AE11" s="103"/>
      <c r="AF11" s="103"/>
      <c r="AG11" s="255"/>
      <c r="AH11" s="274" t="s">
        <v>123</v>
      </c>
      <c r="AI11" s="274" t="s">
        <v>111</v>
      </c>
      <c r="AJ11" s="112" t="s">
        <v>111</v>
      </c>
      <c r="AK11" s="112" t="s">
        <v>111</v>
      </c>
      <c r="AL11" s="101" t="s">
        <v>123</v>
      </c>
      <c r="AM11" s="101" t="s">
        <v>902</v>
      </c>
      <c r="AN11" s="101"/>
      <c r="AO11" s="98"/>
      <c r="AP11" s="98"/>
      <c r="AQ11" s="101"/>
      <c r="AR11" s="102"/>
      <c r="AS11" s="101" t="s">
        <v>123</v>
      </c>
      <c r="AT11" s="103"/>
      <c r="AU11" s="103"/>
      <c r="AV11" s="98"/>
      <c r="AW11" s="127"/>
      <c r="AX11" s="98"/>
      <c r="AY11" s="127"/>
      <c r="AZ11" s="101"/>
      <c r="BA11" s="101"/>
      <c r="BB11" s="98"/>
      <c r="BC11" s="98"/>
      <c r="BD11" s="98"/>
      <c r="BE11" s="98"/>
      <c r="BF11" s="98"/>
      <c r="BG11" s="98"/>
      <c r="BH11" s="98"/>
      <c r="BI11" s="103"/>
      <c r="BJ11" s="98"/>
      <c r="BK11" s="98"/>
      <c r="BL11" s="98"/>
      <c r="BM11" s="98"/>
      <c r="BN11" s="98"/>
      <c r="BO11" s="98"/>
      <c r="BP11" s="103"/>
      <c r="BQ11" s="274" t="s">
        <v>111</v>
      </c>
      <c r="BR11" s="274" t="s">
        <v>111</v>
      </c>
      <c r="BS11" s="274" t="s">
        <v>111</v>
      </c>
      <c r="BT11" s="274" t="s">
        <v>111</v>
      </c>
      <c r="BU11" s="274" t="s">
        <v>111</v>
      </c>
      <c r="BV11" s="274" t="s">
        <v>123</v>
      </c>
      <c r="BW11" s="277" t="s">
        <v>123</v>
      </c>
      <c r="BX11" s="467" t="s">
        <v>904</v>
      </c>
      <c r="BY11" s="274" t="s">
        <v>111</v>
      </c>
      <c r="BZ11" s="274" t="s">
        <v>111</v>
      </c>
      <c r="CA11" s="274" t="s">
        <v>132</v>
      </c>
      <c r="CB11" s="274" t="s">
        <v>123</v>
      </c>
      <c r="CC11" s="274" t="s">
        <v>111</v>
      </c>
      <c r="CD11" s="277"/>
      <c r="CE11" s="470" t="s">
        <v>111</v>
      </c>
      <c r="CF11" s="470" t="s">
        <v>111</v>
      </c>
      <c r="CG11" s="277" t="s">
        <v>339</v>
      </c>
      <c r="CH11" s="277" t="s">
        <v>127</v>
      </c>
      <c r="CI11" s="277" t="s">
        <v>121</v>
      </c>
      <c r="CJ11" s="277" t="s">
        <v>121</v>
      </c>
      <c r="CK11" s="467" t="s">
        <v>127</v>
      </c>
      <c r="CL11" s="468" t="s">
        <v>123</v>
      </c>
      <c r="CM11" s="468" t="s">
        <v>123</v>
      </c>
      <c r="CN11" s="468" t="s">
        <v>123</v>
      </c>
      <c r="CO11" s="275" t="s">
        <v>123</v>
      </c>
      <c r="CP11" s="274" t="s">
        <v>111</v>
      </c>
      <c r="CQ11" s="469" t="s">
        <v>123</v>
      </c>
      <c r="CR11" s="274" t="s">
        <v>111</v>
      </c>
      <c r="CS11" s="274" t="s">
        <v>123</v>
      </c>
      <c r="CT11" s="277"/>
    </row>
    <row r="12" spans="1:98" s="3" customFormat="1">
      <c r="A12" s="75" t="s">
        <v>717</v>
      </c>
      <c r="B12" s="248" t="s">
        <v>293</v>
      </c>
      <c r="C12" s="261"/>
      <c r="D12" s="261"/>
      <c r="E12" s="261"/>
      <c r="F12" s="261"/>
      <c r="G12" s="263"/>
      <c r="H12" s="261"/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1"/>
      <c r="AD12" s="261"/>
      <c r="AE12" s="261"/>
      <c r="AF12" s="261"/>
      <c r="AG12" s="261"/>
      <c r="AH12" s="261"/>
      <c r="AI12" s="261"/>
      <c r="AJ12" s="261"/>
      <c r="AK12" s="261"/>
      <c r="AL12" s="261"/>
      <c r="AM12" s="261"/>
      <c r="AN12" s="261"/>
      <c r="AO12" s="261"/>
      <c r="AP12" s="261"/>
      <c r="AQ12" s="261"/>
      <c r="AR12" s="261"/>
      <c r="AS12" s="261"/>
      <c r="AT12" s="261"/>
      <c r="AU12" s="261"/>
      <c r="AV12" s="261"/>
      <c r="AW12" s="261"/>
      <c r="AX12" s="261"/>
      <c r="AY12" s="261"/>
      <c r="AZ12" s="261"/>
      <c r="BA12" s="261"/>
      <c r="BB12" s="261"/>
      <c r="BC12" s="261"/>
      <c r="BD12" s="261"/>
      <c r="BE12" s="261"/>
      <c r="BF12" s="261"/>
      <c r="BG12" s="261"/>
      <c r="BH12" s="261"/>
      <c r="BI12" s="261"/>
      <c r="BJ12" s="261"/>
      <c r="BK12" s="261"/>
      <c r="BL12" s="261"/>
      <c r="BM12" s="261"/>
      <c r="BN12" s="261"/>
      <c r="BO12" s="261"/>
      <c r="BP12" s="261"/>
      <c r="BQ12" s="261"/>
      <c r="BR12" s="261"/>
      <c r="BS12" s="261"/>
      <c r="BT12" s="261"/>
      <c r="BU12" s="261"/>
      <c r="BV12" s="261"/>
      <c r="BW12" s="261"/>
      <c r="BX12" s="261"/>
      <c r="BY12" s="261"/>
      <c r="BZ12" s="261"/>
      <c r="CA12" s="261"/>
      <c r="CB12" s="261"/>
      <c r="CC12" s="261"/>
      <c r="CD12" s="261"/>
      <c r="CE12" s="261"/>
      <c r="CF12" s="261"/>
      <c r="CG12" s="261"/>
      <c r="CH12" s="261"/>
      <c r="CI12" s="261"/>
      <c r="CJ12" s="261"/>
      <c r="CK12" s="261"/>
      <c r="CL12" s="261"/>
      <c r="CM12" s="261"/>
      <c r="CN12" s="261"/>
      <c r="CO12" s="261"/>
      <c r="CP12" s="261"/>
      <c r="CQ12" s="261"/>
      <c r="CR12" s="261"/>
      <c r="CS12" s="261"/>
      <c r="CT12" s="261"/>
    </row>
    <row r="13" spans="1:98" s="3" customFormat="1" ht="38.25">
      <c r="A13" s="75" t="s">
        <v>718</v>
      </c>
      <c r="B13" s="248" t="s">
        <v>294</v>
      </c>
      <c r="C13" s="261"/>
      <c r="D13" s="261"/>
      <c r="E13" s="261"/>
      <c r="F13" s="261"/>
      <c r="G13" s="263"/>
      <c r="H13" s="261"/>
      <c r="I13" s="261"/>
      <c r="J13" s="261"/>
      <c r="K13" s="261"/>
      <c r="L13" s="261"/>
      <c r="M13" s="261"/>
      <c r="N13" s="261"/>
      <c r="O13" s="261"/>
      <c r="P13" s="261"/>
      <c r="Q13" s="261"/>
      <c r="R13" s="261"/>
      <c r="S13" s="261"/>
      <c r="T13" s="261"/>
      <c r="U13" s="261"/>
      <c r="V13" s="261"/>
      <c r="W13" s="261"/>
      <c r="X13" s="261"/>
      <c r="Y13" s="261"/>
      <c r="Z13" s="261"/>
      <c r="AA13" s="261"/>
      <c r="AB13" s="261" t="s">
        <v>111</v>
      </c>
      <c r="AC13" s="261" t="s">
        <v>901</v>
      </c>
      <c r="AD13" s="261"/>
      <c r="AE13" s="261"/>
      <c r="AF13" s="261"/>
      <c r="AG13" s="261"/>
      <c r="AH13" s="261"/>
      <c r="AI13" s="261"/>
      <c r="AJ13" s="261"/>
      <c r="AK13" s="261"/>
      <c r="AL13" s="261"/>
      <c r="AM13" s="261"/>
      <c r="AN13" s="261"/>
      <c r="AO13" s="261"/>
      <c r="AP13" s="261"/>
      <c r="AQ13" s="261"/>
      <c r="AR13" s="261"/>
      <c r="AS13" s="261"/>
      <c r="AT13" s="261"/>
      <c r="AU13" s="261"/>
      <c r="AV13" s="261"/>
      <c r="AW13" s="261"/>
      <c r="AX13" s="261"/>
      <c r="AY13" s="261"/>
      <c r="AZ13" s="261"/>
      <c r="BA13" s="261"/>
      <c r="BB13" s="261"/>
      <c r="BC13" s="261"/>
      <c r="BD13" s="261"/>
      <c r="BE13" s="261"/>
      <c r="BF13" s="261"/>
      <c r="BG13" s="261"/>
      <c r="BH13" s="261"/>
      <c r="BI13" s="261"/>
      <c r="BJ13" s="261"/>
      <c r="BK13" s="261"/>
      <c r="BL13" s="261"/>
      <c r="BM13" s="261"/>
      <c r="BN13" s="261"/>
      <c r="BO13" s="261"/>
      <c r="BP13" s="261"/>
      <c r="BQ13" s="261"/>
      <c r="BR13" s="261"/>
      <c r="BS13" s="261"/>
      <c r="BT13" s="261"/>
      <c r="BU13" s="261"/>
      <c r="BV13" s="261"/>
      <c r="BW13" s="261"/>
      <c r="BX13" s="261"/>
      <c r="BY13" s="261"/>
      <c r="BZ13" s="261"/>
      <c r="CA13" s="261"/>
      <c r="CB13" s="261"/>
      <c r="CC13" s="261"/>
      <c r="CD13" s="261"/>
      <c r="CE13" s="261"/>
      <c r="CF13" s="261"/>
      <c r="CG13" s="261"/>
      <c r="CH13" s="261"/>
      <c r="CI13" s="261"/>
      <c r="CJ13" s="261"/>
      <c r="CK13" s="261"/>
      <c r="CL13" s="261"/>
      <c r="CM13" s="261"/>
      <c r="CN13" s="261"/>
      <c r="CO13" s="261" t="s">
        <v>905</v>
      </c>
      <c r="CP13" s="261"/>
      <c r="CQ13" s="261"/>
      <c r="CR13" s="261"/>
      <c r="CS13" s="261"/>
      <c r="CT13" s="261"/>
    </row>
    <row r="14" spans="1:98" s="3" customFormat="1">
      <c r="A14" s="75" t="s">
        <v>719</v>
      </c>
      <c r="B14" s="262" t="s">
        <v>295</v>
      </c>
      <c r="C14" s="261"/>
      <c r="D14" s="261"/>
      <c r="E14" s="261"/>
      <c r="F14" s="261"/>
      <c r="G14" s="263"/>
      <c r="H14" s="261"/>
      <c r="I14" s="261"/>
      <c r="J14" s="261"/>
      <c r="K14" s="261"/>
      <c r="L14" s="261"/>
      <c r="M14" s="261"/>
      <c r="N14" s="261"/>
      <c r="O14" s="261"/>
      <c r="P14" s="261"/>
      <c r="Q14" s="261"/>
      <c r="R14" s="261"/>
      <c r="S14" s="261"/>
      <c r="T14" s="261"/>
      <c r="U14" s="261"/>
      <c r="V14" s="261"/>
      <c r="W14" s="261"/>
      <c r="X14" s="261"/>
      <c r="Y14" s="261"/>
      <c r="Z14" s="261"/>
      <c r="AA14" s="261"/>
      <c r="AB14" s="261"/>
      <c r="AC14" s="261"/>
      <c r="AD14" s="261"/>
      <c r="AE14" s="261"/>
      <c r="AF14" s="261"/>
      <c r="AG14" s="261"/>
      <c r="AH14" s="261"/>
      <c r="AI14" s="261"/>
      <c r="AJ14" s="261"/>
      <c r="AK14" s="261"/>
      <c r="AL14" s="261"/>
      <c r="AM14" s="261"/>
      <c r="AN14" s="261"/>
      <c r="AO14" s="261"/>
      <c r="AP14" s="261"/>
      <c r="AQ14" s="261"/>
      <c r="AR14" s="261"/>
      <c r="AS14" s="261"/>
      <c r="AT14" s="261"/>
      <c r="AU14" s="261"/>
      <c r="AV14" s="261"/>
      <c r="AW14" s="261"/>
      <c r="AX14" s="261"/>
      <c r="AY14" s="261"/>
      <c r="AZ14" s="261"/>
      <c r="BA14" s="261"/>
      <c r="BB14" s="261"/>
      <c r="BC14" s="261"/>
      <c r="BD14" s="261"/>
      <c r="BE14" s="261"/>
      <c r="BF14" s="261"/>
      <c r="BG14" s="261"/>
      <c r="BH14" s="261"/>
      <c r="BI14" s="261"/>
      <c r="BJ14" s="261"/>
      <c r="BK14" s="261"/>
      <c r="BL14" s="261"/>
      <c r="BM14" s="261"/>
      <c r="BN14" s="261"/>
      <c r="BO14" s="261"/>
      <c r="BP14" s="261"/>
      <c r="BQ14" s="261"/>
      <c r="BR14" s="261"/>
      <c r="BS14" s="261"/>
      <c r="BT14" s="261"/>
      <c r="BU14" s="261"/>
      <c r="BV14" s="261"/>
      <c r="BW14" s="261"/>
      <c r="BX14" s="261"/>
      <c r="BY14" s="261"/>
      <c r="BZ14" s="261"/>
      <c r="CA14" s="261"/>
      <c r="CB14" s="261"/>
      <c r="CC14" s="261"/>
      <c r="CD14" s="261"/>
      <c r="CE14" s="261"/>
      <c r="CF14" s="261"/>
      <c r="CG14" s="261"/>
      <c r="CH14" s="261"/>
      <c r="CI14" s="261"/>
      <c r="CJ14" s="261"/>
      <c r="CK14" s="261"/>
      <c r="CL14" s="261"/>
      <c r="CM14" s="261"/>
      <c r="CN14" s="261"/>
      <c r="CO14" s="261"/>
      <c r="CP14" s="261"/>
      <c r="CQ14" s="261"/>
      <c r="CR14" s="261"/>
      <c r="CS14" s="261"/>
      <c r="CT14" s="261"/>
    </row>
    <row r="15" spans="1:98" s="427" customFormat="1" ht="30">
      <c r="A15" s="424">
        <v>10</v>
      </c>
      <c r="B15" s="425" t="s">
        <v>912</v>
      </c>
      <c r="C15" s="426" t="s">
        <v>725</v>
      </c>
      <c r="D15" s="98" t="s">
        <v>196</v>
      </c>
      <c r="E15" s="248" t="s">
        <v>119</v>
      </c>
      <c r="F15" s="426"/>
      <c r="G15" s="365">
        <v>12000000</v>
      </c>
      <c r="H15" s="484" t="s">
        <v>898</v>
      </c>
      <c r="I15" s="471"/>
      <c r="J15" s="426" t="s">
        <v>727</v>
      </c>
      <c r="K15" s="278"/>
      <c r="L15" s="278" t="s">
        <v>567</v>
      </c>
      <c r="M15" s="275" t="s">
        <v>734</v>
      </c>
      <c r="N15" s="277" t="s">
        <v>128</v>
      </c>
      <c r="O15" s="277" t="s">
        <v>126</v>
      </c>
      <c r="P15" s="277" t="s">
        <v>168</v>
      </c>
      <c r="Q15" s="277" t="s">
        <v>568</v>
      </c>
      <c r="R15" s="278"/>
      <c r="S15" s="278"/>
      <c r="T15" s="278" t="s">
        <v>86</v>
      </c>
      <c r="U15" s="278" t="s">
        <v>121</v>
      </c>
      <c r="V15" s="278" t="s">
        <v>111</v>
      </c>
      <c r="W15" s="278" t="s">
        <v>111</v>
      </c>
      <c r="X15" s="278" t="s">
        <v>123</v>
      </c>
      <c r="Y15" s="278"/>
      <c r="Z15" s="278" t="s">
        <v>732</v>
      </c>
      <c r="AA15" s="277" t="s">
        <v>570</v>
      </c>
      <c r="AB15" s="277"/>
      <c r="AC15" s="278"/>
      <c r="AD15" s="278"/>
      <c r="AE15" s="278"/>
      <c r="AF15" s="278"/>
      <c r="AG15" s="278"/>
      <c r="AH15" s="278" t="s">
        <v>123</v>
      </c>
      <c r="AI15" s="278" t="s">
        <v>111</v>
      </c>
      <c r="AJ15" s="278" t="s">
        <v>111</v>
      </c>
      <c r="AK15" s="278" t="s">
        <v>111</v>
      </c>
      <c r="AL15" s="278" t="s">
        <v>111</v>
      </c>
      <c r="AM15" s="460" t="s">
        <v>123</v>
      </c>
      <c r="AN15" s="278" t="s">
        <v>735</v>
      </c>
      <c r="AO15" s="278" t="s">
        <v>736</v>
      </c>
      <c r="AP15" s="278" t="s">
        <v>945</v>
      </c>
      <c r="AQ15" s="278" t="s">
        <v>123</v>
      </c>
      <c r="AR15" s="278" t="s">
        <v>934</v>
      </c>
      <c r="AS15" s="278" t="s">
        <v>123</v>
      </c>
      <c r="AT15" s="278"/>
      <c r="AU15" s="278"/>
      <c r="AV15" s="278"/>
      <c r="AW15" s="278"/>
      <c r="AX15" s="278"/>
      <c r="AY15" s="278"/>
      <c r="AZ15" s="352" t="s">
        <v>723</v>
      </c>
      <c r="BA15" s="352" t="s">
        <v>724</v>
      </c>
      <c r="BB15" s="278"/>
      <c r="BC15" s="278"/>
      <c r="BD15" s="278"/>
      <c r="BE15" s="278"/>
      <c r="BF15" s="278"/>
      <c r="BG15" s="278"/>
      <c r="BH15" s="278"/>
      <c r="BI15" s="278"/>
      <c r="BJ15" s="278"/>
      <c r="BK15" s="278"/>
      <c r="BL15" s="278"/>
      <c r="BM15" s="278"/>
      <c r="BN15" s="278"/>
      <c r="BO15" s="278"/>
      <c r="BP15" s="278"/>
      <c r="BQ15" s="278" t="s">
        <v>111</v>
      </c>
      <c r="BR15" s="278" t="s">
        <v>111</v>
      </c>
      <c r="BS15" s="278" t="s">
        <v>123</v>
      </c>
      <c r="BT15" s="101" t="s">
        <v>123</v>
      </c>
      <c r="BU15" s="278" t="s">
        <v>123</v>
      </c>
      <c r="BV15" s="278" t="s">
        <v>111</v>
      </c>
      <c r="BW15" s="278" t="s">
        <v>111</v>
      </c>
      <c r="BX15" s="277" t="s">
        <v>738</v>
      </c>
      <c r="BY15" s="278" t="s">
        <v>111</v>
      </c>
      <c r="BZ15" s="278" t="s">
        <v>111</v>
      </c>
      <c r="CA15" s="352" t="s">
        <v>132</v>
      </c>
      <c r="CB15" s="278" t="s">
        <v>111</v>
      </c>
      <c r="CC15" s="278" t="s">
        <v>111</v>
      </c>
      <c r="CD15" s="278"/>
      <c r="CE15" s="278" t="s">
        <v>123</v>
      </c>
      <c r="CF15" s="278" t="s">
        <v>123</v>
      </c>
      <c r="CG15" s="277" t="s">
        <v>571</v>
      </c>
      <c r="CH15" s="277"/>
      <c r="CI15" s="277" t="s">
        <v>572</v>
      </c>
      <c r="CJ15" s="277" t="s">
        <v>121</v>
      </c>
      <c r="CK15" s="277"/>
      <c r="CL15" s="274" t="s">
        <v>123</v>
      </c>
      <c r="CM15" s="274" t="s">
        <v>123</v>
      </c>
      <c r="CN15" s="274" t="s">
        <v>123</v>
      </c>
      <c r="CO15" s="275" t="s">
        <v>123</v>
      </c>
      <c r="CP15" s="274" t="s">
        <v>111</v>
      </c>
      <c r="CQ15" s="353" t="s">
        <v>123</v>
      </c>
      <c r="CR15" s="274" t="s">
        <v>111</v>
      </c>
      <c r="CS15" s="274" t="s">
        <v>123</v>
      </c>
      <c r="CT15" s="277"/>
    </row>
    <row r="16" spans="1:98" s="3" customFormat="1" ht="30">
      <c r="A16" s="75">
        <v>11</v>
      </c>
      <c r="B16" s="425" t="s">
        <v>913</v>
      </c>
      <c r="C16" s="426" t="s">
        <v>725</v>
      </c>
      <c r="D16" s="98" t="s">
        <v>196</v>
      </c>
      <c r="E16" s="248" t="s">
        <v>119</v>
      </c>
      <c r="F16" s="105"/>
      <c r="G16" s="365">
        <v>2000000</v>
      </c>
      <c r="H16" s="484" t="s">
        <v>898</v>
      </c>
      <c r="I16" s="471"/>
      <c r="J16" s="464">
        <v>1369.5</v>
      </c>
      <c r="K16" s="100"/>
      <c r="L16" s="101">
        <v>1834</v>
      </c>
      <c r="M16" s="275" t="s">
        <v>734</v>
      </c>
      <c r="N16" s="277" t="s">
        <v>128</v>
      </c>
      <c r="O16" s="277" t="s">
        <v>138</v>
      </c>
      <c r="P16" s="277" t="s">
        <v>168</v>
      </c>
      <c r="Q16" s="277" t="s">
        <v>569</v>
      </c>
      <c r="R16" s="124"/>
      <c r="S16" s="185"/>
      <c r="T16" s="98" t="s">
        <v>124</v>
      </c>
      <c r="U16" s="98" t="s">
        <v>121</v>
      </c>
      <c r="V16" s="101" t="s">
        <v>111</v>
      </c>
      <c r="W16" s="101" t="s">
        <v>111</v>
      </c>
      <c r="X16" s="101" t="s">
        <v>123</v>
      </c>
      <c r="Y16" s="103"/>
      <c r="Z16" s="105" t="s">
        <v>732</v>
      </c>
      <c r="AA16" s="277" t="s">
        <v>570</v>
      </c>
      <c r="AB16" s="277"/>
      <c r="AC16" s="125"/>
      <c r="AD16" s="103"/>
      <c r="AE16" s="103"/>
      <c r="AF16" s="103"/>
      <c r="AG16" s="103"/>
      <c r="AH16" s="101" t="s">
        <v>123</v>
      </c>
      <c r="AI16" s="101" t="s">
        <v>111</v>
      </c>
      <c r="AJ16" s="101" t="s">
        <v>111</v>
      </c>
      <c r="AK16" s="101" t="s">
        <v>111</v>
      </c>
      <c r="AL16" s="101" t="s">
        <v>123</v>
      </c>
      <c r="AM16" s="461" t="s">
        <v>123</v>
      </c>
      <c r="AN16" s="101" t="s">
        <v>722</v>
      </c>
      <c r="AO16" s="98" t="s">
        <v>737</v>
      </c>
      <c r="AP16" s="278" t="s">
        <v>945</v>
      </c>
      <c r="AQ16" s="101" t="s">
        <v>123</v>
      </c>
      <c r="AR16" s="278" t="s">
        <v>934</v>
      </c>
      <c r="AS16" s="101" t="s">
        <v>123</v>
      </c>
      <c r="AT16" s="103"/>
      <c r="AU16" s="103"/>
      <c r="AV16" s="98"/>
      <c r="AW16" s="127"/>
      <c r="AX16" s="98"/>
      <c r="AY16" s="127"/>
      <c r="AZ16" s="352" t="s">
        <v>723</v>
      </c>
      <c r="BA16" s="352" t="s">
        <v>724</v>
      </c>
      <c r="BB16" s="98"/>
      <c r="BC16" s="98"/>
      <c r="BD16" s="98"/>
      <c r="BE16" s="98"/>
      <c r="BF16" s="98"/>
      <c r="BG16" s="98"/>
      <c r="BH16" s="98"/>
      <c r="BI16" s="103"/>
      <c r="BJ16" s="98"/>
      <c r="BK16" s="98"/>
      <c r="BL16" s="98"/>
      <c r="BM16" s="98"/>
      <c r="BN16" s="98"/>
      <c r="BO16" s="98"/>
      <c r="BP16" s="103"/>
      <c r="BQ16" s="101" t="s">
        <v>111</v>
      </c>
      <c r="BR16" s="101" t="s">
        <v>111</v>
      </c>
      <c r="BS16" s="101" t="s">
        <v>123</v>
      </c>
      <c r="BT16" s="101" t="s">
        <v>123</v>
      </c>
      <c r="BU16" s="101" t="s">
        <v>123</v>
      </c>
      <c r="BV16" s="98" t="s">
        <v>123</v>
      </c>
      <c r="BW16" s="98" t="s">
        <v>111</v>
      </c>
      <c r="BX16" s="277" t="s">
        <v>738</v>
      </c>
      <c r="BY16" s="101" t="s">
        <v>111</v>
      </c>
      <c r="BZ16" s="101" t="s">
        <v>111</v>
      </c>
      <c r="CA16" s="352" t="s">
        <v>132</v>
      </c>
      <c r="CB16" s="101" t="s">
        <v>111</v>
      </c>
      <c r="CC16" s="101" t="s">
        <v>111</v>
      </c>
      <c r="CD16" s="103"/>
      <c r="CE16" s="101" t="s">
        <v>123</v>
      </c>
      <c r="CF16" s="101" t="s">
        <v>123</v>
      </c>
      <c r="CG16" s="277" t="s">
        <v>108</v>
      </c>
      <c r="CH16" s="277"/>
      <c r="CI16" s="277" t="s">
        <v>86</v>
      </c>
      <c r="CJ16" s="277"/>
      <c r="CK16" s="277"/>
      <c r="CL16" s="274" t="s">
        <v>123</v>
      </c>
      <c r="CM16" s="274" t="s">
        <v>123</v>
      </c>
      <c r="CN16" s="274" t="s">
        <v>123</v>
      </c>
      <c r="CO16" s="275" t="s">
        <v>123</v>
      </c>
      <c r="CP16" s="274" t="s">
        <v>111</v>
      </c>
      <c r="CQ16" s="353" t="s">
        <v>123</v>
      </c>
      <c r="CR16" s="274" t="s">
        <v>111</v>
      </c>
      <c r="CS16" s="274" t="s">
        <v>123</v>
      </c>
      <c r="CT16" s="277"/>
    </row>
    <row r="17" spans="1:98" s="3" customFormat="1" ht="30" customHeight="1">
      <c r="A17" s="75">
        <v>12</v>
      </c>
      <c r="B17" s="425" t="s">
        <v>915</v>
      </c>
      <c r="C17" s="426" t="s">
        <v>916</v>
      </c>
      <c r="D17" s="98" t="s">
        <v>196</v>
      </c>
      <c r="E17" s="248" t="s">
        <v>119</v>
      </c>
      <c r="F17" s="426"/>
      <c r="G17" s="505">
        <v>1508500</v>
      </c>
      <c r="H17" s="507" t="s">
        <v>898</v>
      </c>
      <c r="I17" s="471"/>
      <c r="J17" s="508" t="s">
        <v>917</v>
      </c>
      <c r="K17" s="278"/>
      <c r="L17" s="278" t="s">
        <v>918</v>
      </c>
      <c r="M17" s="275" t="s">
        <v>883</v>
      </c>
      <c r="N17" s="350" t="s">
        <v>919</v>
      </c>
      <c r="O17" s="350" t="s">
        <v>920</v>
      </c>
      <c r="P17" s="350" t="s">
        <v>921</v>
      </c>
      <c r="Q17" s="350" t="s">
        <v>139</v>
      </c>
      <c r="R17" s="278"/>
      <c r="S17" s="278"/>
      <c r="T17" s="278" t="s">
        <v>86</v>
      </c>
      <c r="U17" s="278" t="s">
        <v>121</v>
      </c>
      <c r="V17" s="278" t="s">
        <v>123</v>
      </c>
      <c r="W17" s="278" t="s">
        <v>111</v>
      </c>
      <c r="X17" s="278" t="s">
        <v>123</v>
      </c>
      <c r="Y17" s="278"/>
      <c r="Z17" s="350" t="s">
        <v>922</v>
      </c>
      <c r="AA17" s="350" t="s">
        <v>923</v>
      </c>
      <c r="AB17" s="350"/>
      <c r="AC17" s="278"/>
      <c r="AD17" s="278"/>
      <c r="AE17" s="278"/>
      <c r="AF17" s="278"/>
      <c r="AG17" s="278"/>
      <c r="AH17" s="278" t="s">
        <v>123</v>
      </c>
      <c r="AI17" s="278" t="s">
        <v>111</v>
      </c>
      <c r="AJ17" s="278" t="s">
        <v>111</v>
      </c>
      <c r="AK17" s="278" t="s">
        <v>111</v>
      </c>
      <c r="AL17" s="278" t="s">
        <v>123</v>
      </c>
      <c r="AM17" s="460" t="s">
        <v>123</v>
      </c>
      <c r="AN17" s="278" t="s">
        <v>722</v>
      </c>
      <c r="AO17" s="278" t="s">
        <v>924</v>
      </c>
      <c r="AP17" s="278" t="s">
        <v>945</v>
      </c>
      <c r="AQ17" s="278" t="s">
        <v>123</v>
      </c>
      <c r="AR17" s="278" t="s">
        <v>934</v>
      </c>
      <c r="AS17" s="508" t="s">
        <v>111</v>
      </c>
      <c r="AT17" s="508" t="s">
        <v>885</v>
      </c>
      <c r="AU17" s="278"/>
      <c r="AV17" s="508" t="s">
        <v>925</v>
      </c>
      <c r="AW17" s="529" t="s">
        <v>944</v>
      </c>
      <c r="AX17" s="508" t="s">
        <v>130</v>
      </c>
      <c r="AY17" s="508" t="s">
        <v>130</v>
      </c>
      <c r="AZ17" s="352" t="s">
        <v>723</v>
      </c>
      <c r="BA17" s="352" t="s">
        <v>724</v>
      </c>
      <c r="BB17" s="350" t="s">
        <v>130</v>
      </c>
      <c r="BC17" s="350" t="s">
        <v>130</v>
      </c>
      <c r="BD17" s="350" t="s">
        <v>130</v>
      </c>
      <c r="BE17" s="350" t="s">
        <v>130</v>
      </c>
      <c r="BF17" s="351" t="s">
        <v>926</v>
      </c>
      <c r="BG17" s="350" t="s">
        <v>130</v>
      </c>
      <c r="BH17" s="350" t="s">
        <v>130</v>
      </c>
      <c r="BI17" s="278"/>
      <c r="BJ17" s="350" t="s">
        <v>130</v>
      </c>
      <c r="BK17" s="350" t="s">
        <v>130</v>
      </c>
      <c r="BL17" s="350" t="s">
        <v>130</v>
      </c>
      <c r="BM17" s="350" t="s">
        <v>130</v>
      </c>
      <c r="BN17" s="350" t="s">
        <v>130</v>
      </c>
      <c r="BO17" s="350" t="s">
        <v>130</v>
      </c>
      <c r="BP17" s="350" t="s">
        <v>4</v>
      </c>
      <c r="BQ17" s="352" t="s">
        <v>111</v>
      </c>
      <c r="BR17" s="352" t="s">
        <v>111</v>
      </c>
      <c r="BS17" s="352" t="s">
        <v>111</v>
      </c>
      <c r="BT17" s="352" t="s">
        <v>123</v>
      </c>
      <c r="BU17" s="352" t="s">
        <v>123</v>
      </c>
      <c r="BV17" s="350" t="s">
        <v>123</v>
      </c>
      <c r="BW17" s="350" t="s">
        <v>123</v>
      </c>
      <c r="BX17" s="467" t="s">
        <v>927</v>
      </c>
      <c r="BY17" s="352" t="s">
        <v>111</v>
      </c>
      <c r="BZ17" s="352" t="s">
        <v>111</v>
      </c>
      <c r="CA17" s="352" t="s">
        <v>132</v>
      </c>
      <c r="CB17" s="352" t="s">
        <v>111</v>
      </c>
      <c r="CC17" s="352" t="s">
        <v>123</v>
      </c>
      <c r="CD17" s="350" t="s">
        <v>4</v>
      </c>
      <c r="CE17" s="352" t="s">
        <v>111</v>
      </c>
      <c r="CF17" s="352" t="s">
        <v>111</v>
      </c>
      <c r="CG17" s="350" t="s">
        <v>339</v>
      </c>
      <c r="CH17" s="350"/>
      <c r="CI17" s="350" t="s">
        <v>86</v>
      </c>
      <c r="CJ17" s="350"/>
      <c r="CK17" s="350"/>
      <c r="CL17" s="352" t="s">
        <v>591</v>
      </c>
      <c r="CM17" s="352" t="s">
        <v>123</v>
      </c>
      <c r="CN17" s="352" t="s">
        <v>123</v>
      </c>
      <c r="CO17" s="275" t="s">
        <v>123</v>
      </c>
      <c r="CP17" s="352" t="s">
        <v>111</v>
      </c>
      <c r="CQ17" s="353" t="s">
        <v>123</v>
      </c>
      <c r="CR17" s="352" t="s">
        <v>111</v>
      </c>
      <c r="CS17" s="352" t="s">
        <v>123</v>
      </c>
      <c r="CT17" s="350" t="s">
        <v>4</v>
      </c>
    </row>
    <row r="18" spans="1:98" s="3" customFormat="1" ht="76.5" customHeight="1">
      <c r="A18" s="75">
        <v>13</v>
      </c>
      <c r="B18" s="425" t="s">
        <v>928</v>
      </c>
      <c r="C18" s="426" t="s">
        <v>916</v>
      </c>
      <c r="D18" s="98" t="s">
        <v>196</v>
      </c>
      <c r="E18" s="248" t="s">
        <v>119</v>
      </c>
      <c r="F18" s="426"/>
      <c r="G18" s="506"/>
      <c r="H18" s="506"/>
      <c r="I18" s="471"/>
      <c r="J18" s="506"/>
      <c r="K18" s="278"/>
      <c r="L18" s="278"/>
      <c r="M18" s="275" t="s">
        <v>883</v>
      </c>
      <c r="N18" s="350"/>
      <c r="O18" s="350"/>
      <c r="P18" s="350"/>
      <c r="Q18" s="350"/>
      <c r="R18" s="278"/>
      <c r="S18" s="278"/>
      <c r="T18" s="278" t="s">
        <v>121</v>
      </c>
      <c r="U18" s="278" t="s">
        <v>121</v>
      </c>
      <c r="V18" s="278" t="s">
        <v>123</v>
      </c>
      <c r="W18" s="278" t="s">
        <v>111</v>
      </c>
      <c r="X18" s="278" t="s">
        <v>123</v>
      </c>
      <c r="Y18" s="278"/>
      <c r="Z18" s="278"/>
      <c r="AA18" s="350"/>
      <c r="AB18" s="350"/>
      <c r="AC18" s="278"/>
      <c r="AD18" s="278"/>
      <c r="AE18" s="278"/>
      <c r="AF18" s="278"/>
      <c r="AG18" s="278"/>
      <c r="AH18" s="278"/>
      <c r="AI18" s="278"/>
      <c r="AJ18" s="278"/>
      <c r="AK18" s="278"/>
      <c r="AL18" s="278" t="s">
        <v>123</v>
      </c>
      <c r="AM18" s="460" t="s">
        <v>123</v>
      </c>
      <c r="AN18" s="278" t="s">
        <v>735</v>
      </c>
      <c r="AO18" s="278" t="s">
        <v>736</v>
      </c>
      <c r="AP18" s="278" t="s">
        <v>945</v>
      </c>
      <c r="AQ18" s="278" t="s">
        <v>123</v>
      </c>
      <c r="AR18" s="278" t="s">
        <v>934</v>
      </c>
      <c r="AS18" s="506"/>
      <c r="AT18" s="506"/>
      <c r="AU18" s="278"/>
      <c r="AV18" s="506"/>
      <c r="AW18" s="526"/>
      <c r="AX18" s="506"/>
      <c r="AY18" s="506"/>
      <c r="AZ18" s="352"/>
      <c r="BA18" s="352"/>
      <c r="BB18" s="350"/>
      <c r="BC18" s="350"/>
      <c r="BD18" s="350"/>
      <c r="BE18" s="350"/>
      <c r="BF18" s="351"/>
      <c r="BG18" s="350"/>
      <c r="BH18" s="350"/>
      <c r="BI18" s="278"/>
      <c r="BJ18" s="350"/>
      <c r="BK18" s="350"/>
      <c r="BL18" s="350"/>
      <c r="BM18" s="350"/>
      <c r="BN18" s="350"/>
      <c r="BO18" s="350"/>
      <c r="BP18" s="350"/>
      <c r="BQ18" s="352" t="s">
        <v>111</v>
      </c>
      <c r="BR18" s="352" t="s">
        <v>111</v>
      </c>
      <c r="BS18" s="352" t="s">
        <v>111</v>
      </c>
      <c r="BT18" s="352" t="s">
        <v>123</v>
      </c>
      <c r="BU18" s="352" t="s">
        <v>123</v>
      </c>
      <c r="BV18" s="350" t="s">
        <v>111</v>
      </c>
      <c r="BW18" s="350" t="s">
        <v>111</v>
      </c>
      <c r="BX18" s="467" t="s">
        <v>903</v>
      </c>
      <c r="BY18" s="352" t="s">
        <v>111</v>
      </c>
      <c r="BZ18" s="352" t="s">
        <v>111</v>
      </c>
      <c r="CA18" s="352" t="s">
        <v>132</v>
      </c>
      <c r="CB18" s="352" t="s">
        <v>111</v>
      </c>
      <c r="CC18" s="352" t="s">
        <v>123</v>
      </c>
      <c r="CD18" s="350"/>
      <c r="CE18" s="352"/>
      <c r="CF18" s="352"/>
      <c r="CG18" s="350"/>
      <c r="CH18" s="350"/>
      <c r="CI18" s="350"/>
      <c r="CJ18" s="350"/>
      <c r="CK18" s="350"/>
      <c r="CL18" s="352" t="s">
        <v>123</v>
      </c>
      <c r="CM18" s="352" t="s">
        <v>123</v>
      </c>
      <c r="CN18" s="352" t="s">
        <v>123</v>
      </c>
      <c r="CO18" s="275" t="s">
        <v>123</v>
      </c>
      <c r="CP18" s="352" t="s">
        <v>111</v>
      </c>
      <c r="CQ18" s="353" t="s">
        <v>123</v>
      </c>
      <c r="CR18" s="352" t="s">
        <v>111</v>
      </c>
      <c r="CS18" s="352" t="s">
        <v>123</v>
      </c>
      <c r="CT18" s="350"/>
    </row>
    <row r="19" spans="1:98" s="3" customFormat="1" ht="15.75" thickBot="1">
      <c r="A19" s="75"/>
      <c r="B19" s="248"/>
      <c r="C19" s="249"/>
      <c r="D19" s="98"/>
      <c r="E19" s="105"/>
      <c r="F19" s="423" t="s">
        <v>716</v>
      </c>
      <c r="G19" s="428">
        <f>SUM(G3:G16)</f>
        <v>30684040</v>
      </c>
      <c r="H19" s="413"/>
      <c r="I19" s="420"/>
      <c r="J19" s="100"/>
      <c r="K19" s="100"/>
      <c r="L19" s="101"/>
      <c r="M19" s="101"/>
      <c r="N19" s="97"/>
      <c r="O19" s="97"/>
      <c r="P19" s="97"/>
      <c r="Q19" s="97"/>
      <c r="R19" s="124"/>
      <c r="S19" s="185"/>
      <c r="T19" s="98"/>
      <c r="U19" s="98"/>
      <c r="V19" s="101"/>
      <c r="W19" s="101"/>
      <c r="X19" s="101"/>
      <c r="Y19" s="103"/>
      <c r="Z19" s="97"/>
      <c r="AA19" s="106"/>
      <c r="AB19" s="101"/>
      <c r="AC19" s="125"/>
      <c r="AD19" s="103"/>
      <c r="AE19" s="103"/>
      <c r="AF19" s="103"/>
      <c r="AG19" s="103"/>
      <c r="AH19" s="101"/>
      <c r="AI19" s="101"/>
      <c r="AJ19" s="101"/>
      <c r="AK19" s="101"/>
      <c r="AL19" s="101"/>
      <c r="AM19" s="101"/>
      <c r="AN19" s="101"/>
      <c r="AO19" s="98"/>
      <c r="AP19" s="98"/>
      <c r="AQ19" s="101"/>
      <c r="AR19" s="102"/>
      <c r="AS19" s="101"/>
      <c r="AT19" s="103"/>
      <c r="AU19" s="103"/>
      <c r="AV19" s="98"/>
      <c r="AW19" s="127"/>
      <c r="AX19" s="98"/>
      <c r="AY19" s="127"/>
      <c r="AZ19" s="101"/>
      <c r="BA19" s="101"/>
      <c r="BB19" s="98"/>
      <c r="BC19" s="98"/>
      <c r="BD19" s="98"/>
      <c r="BE19" s="98"/>
      <c r="BF19" s="98"/>
      <c r="BG19" s="98"/>
      <c r="BH19" s="98"/>
      <c r="BI19" s="103"/>
      <c r="BJ19" s="98"/>
      <c r="BK19" s="98"/>
      <c r="BL19" s="98"/>
      <c r="BM19" s="98"/>
      <c r="BN19" s="98"/>
      <c r="BO19" s="98"/>
      <c r="BP19" s="103"/>
      <c r="BQ19" s="101"/>
      <c r="BR19" s="101"/>
      <c r="BS19" s="101"/>
      <c r="BT19" s="101"/>
      <c r="BU19" s="101"/>
      <c r="BV19" s="98"/>
      <c r="BW19" s="98"/>
      <c r="BX19" s="98"/>
      <c r="BY19" s="101"/>
      <c r="BZ19" s="101"/>
      <c r="CA19" s="101"/>
      <c r="CB19" s="101"/>
      <c r="CC19" s="101"/>
      <c r="CD19" s="103"/>
      <c r="CE19" s="101"/>
      <c r="CF19" s="101"/>
      <c r="CG19" s="98"/>
      <c r="CH19" s="98"/>
      <c r="CI19" s="98"/>
      <c r="CJ19" s="98"/>
      <c r="CK19" s="98"/>
      <c r="CL19" s="101"/>
      <c r="CM19" s="101"/>
      <c r="CN19" s="101"/>
      <c r="CO19" s="104"/>
      <c r="CP19" s="101"/>
      <c r="CQ19" s="104"/>
      <c r="CR19" s="101"/>
      <c r="CS19" s="101"/>
      <c r="CT19" s="98"/>
    </row>
    <row r="20" spans="1:98" s="143" customFormat="1">
      <c r="A20" s="130"/>
      <c r="B20" s="131" t="s">
        <v>165</v>
      </c>
      <c r="C20" s="131"/>
      <c r="D20" s="132"/>
      <c r="E20" s="132"/>
      <c r="F20" s="132"/>
      <c r="G20" s="422"/>
      <c r="H20" s="135"/>
      <c r="I20" s="135"/>
      <c r="J20" s="137"/>
      <c r="K20" s="137"/>
      <c r="L20" s="133"/>
      <c r="M20" s="133"/>
      <c r="N20" s="131"/>
      <c r="O20" s="131"/>
      <c r="P20" s="131"/>
      <c r="Q20" s="131"/>
      <c r="R20" s="138"/>
      <c r="S20" s="186"/>
      <c r="T20" s="132"/>
      <c r="U20" s="132"/>
      <c r="V20" s="133"/>
      <c r="W20" s="133"/>
      <c r="X20" s="133"/>
      <c r="Y20" s="139"/>
      <c r="Z20" s="131"/>
      <c r="AA20" s="131"/>
      <c r="AB20" s="133"/>
      <c r="AC20" s="136"/>
      <c r="AD20" s="139"/>
      <c r="AE20" s="139"/>
      <c r="AF20" s="139"/>
      <c r="AG20" s="139"/>
      <c r="AH20" s="133"/>
      <c r="AI20" s="133"/>
      <c r="AJ20" s="133"/>
      <c r="AK20" s="133"/>
      <c r="AL20" s="133"/>
      <c r="AM20" s="133"/>
      <c r="AN20" s="133"/>
      <c r="AO20" s="132"/>
      <c r="AP20" s="132"/>
      <c r="AQ20" s="133"/>
      <c r="AR20" s="131"/>
      <c r="AS20" s="133"/>
      <c r="AT20" s="139"/>
      <c r="AU20" s="139"/>
      <c r="AV20" s="132"/>
      <c r="AW20" s="140"/>
      <c r="AX20" s="132"/>
      <c r="AY20" s="140"/>
      <c r="AZ20" s="133"/>
      <c r="BA20" s="133"/>
      <c r="BB20" s="132"/>
      <c r="BC20" s="132"/>
      <c r="BD20" s="132"/>
      <c r="BE20" s="132"/>
      <c r="BF20" s="132"/>
      <c r="BG20" s="132"/>
      <c r="BH20" s="132"/>
      <c r="BI20" s="139"/>
      <c r="BJ20" s="132"/>
      <c r="BK20" s="132"/>
      <c r="BL20" s="132"/>
      <c r="BM20" s="132"/>
      <c r="BN20" s="132"/>
      <c r="BO20" s="132"/>
      <c r="BP20" s="139"/>
      <c r="BQ20" s="133"/>
      <c r="BR20" s="133"/>
      <c r="BS20" s="133"/>
      <c r="BT20" s="133"/>
      <c r="BU20" s="133"/>
      <c r="BV20" s="132"/>
      <c r="BW20" s="132"/>
      <c r="BX20" s="132"/>
      <c r="BY20" s="133"/>
      <c r="BZ20" s="133"/>
      <c r="CA20" s="133"/>
      <c r="CB20" s="133"/>
      <c r="CC20" s="133"/>
      <c r="CD20" s="139"/>
      <c r="CE20" s="133"/>
      <c r="CF20" s="133"/>
      <c r="CG20" s="132"/>
      <c r="CH20" s="132"/>
      <c r="CI20" s="132"/>
      <c r="CJ20" s="132"/>
      <c r="CK20" s="132"/>
      <c r="CL20" s="133"/>
      <c r="CM20" s="133"/>
      <c r="CN20" s="133"/>
      <c r="CO20" s="141"/>
      <c r="CP20" s="133"/>
      <c r="CQ20" s="141"/>
      <c r="CR20" s="133"/>
      <c r="CS20" s="133"/>
      <c r="CT20" s="142"/>
    </row>
    <row r="21" spans="1:98" s="3" customFormat="1">
      <c r="A21" s="75">
        <v>1</v>
      </c>
      <c r="B21" s="265" t="s">
        <v>296</v>
      </c>
      <c r="C21" s="248" t="s">
        <v>297</v>
      </c>
      <c r="D21" s="98" t="s">
        <v>200</v>
      </c>
      <c r="E21" s="248" t="s">
        <v>119</v>
      </c>
      <c r="F21" s="105"/>
      <c r="G21" s="365">
        <f t="shared" ref="G21:G22" si="1" xml:space="preserve"> J21*I21</f>
        <v>1028000</v>
      </c>
      <c r="H21" s="484" t="s">
        <v>88</v>
      </c>
      <c r="I21" s="365">
        <v>4000</v>
      </c>
      <c r="J21" s="273">
        <v>257</v>
      </c>
      <c r="K21" s="100"/>
      <c r="L21" s="101">
        <v>1945</v>
      </c>
      <c r="M21" s="250" t="s">
        <v>887</v>
      </c>
      <c r="N21" s="248" t="s">
        <v>340</v>
      </c>
      <c r="O21" s="248" t="s">
        <v>341</v>
      </c>
      <c r="P21" s="248" t="s">
        <v>122</v>
      </c>
      <c r="Q21" s="248" t="s">
        <v>342</v>
      </c>
      <c r="R21" s="124"/>
      <c r="S21" s="185"/>
      <c r="T21" s="98" t="s">
        <v>124</v>
      </c>
      <c r="U21" s="98"/>
      <c r="V21" s="101"/>
      <c r="W21" s="101"/>
      <c r="X21" s="101" t="s">
        <v>123</v>
      </c>
      <c r="Y21" s="103"/>
      <c r="Z21" s="97"/>
      <c r="AA21" s="106"/>
      <c r="AB21" s="101"/>
      <c r="AC21" s="125"/>
      <c r="AD21" s="103"/>
      <c r="AE21" s="103"/>
      <c r="AF21" s="103"/>
      <c r="AG21" s="103"/>
      <c r="AH21" s="101"/>
      <c r="AI21" s="101" t="s">
        <v>123</v>
      </c>
      <c r="AJ21" s="101" t="s">
        <v>111</v>
      </c>
      <c r="AK21" s="101" t="s">
        <v>123</v>
      </c>
      <c r="AL21" s="101" t="s">
        <v>123</v>
      </c>
      <c r="AM21" s="461" t="s">
        <v>123</v>
      </c>
      <c r="AN21" s="101" t="s">
        <v>722</v>
      </c>
      <c r="AO21" s="98"/>
      <c r="AP21" s="98"/>
      <c r="AQ21" s="463" t="s">
        <v>111</v>
      </c>
      <c r="AR21" s="278" t="s">
        <v>934</v>
      </c>
      <c r="AS21" s="101" t="s">
        <v>123</v>
      </c>
      <c r="AT21" s="103"/>
      <c r="AU21" s="103"/>
      <c r="AV21" s="98" t="s">
        <v>123</v>
      </c>
      <c r="AW21" s="127"/>
      <c r="AX21" s="98"/>
      <c r="AY21" s="127"/>
      <c r="AZ21" s="101"/>
      <c r="BA21" s="101"/>
      <c r="BB21" s="98"/>
      <c r="BC21" s="98"/>
      <c r="BD21" s="98"/>
      <c r="BE21" s="98"/>
      <c r="BF21" s="98"/>
      <c r="BG21" s="98"/>
      <c r="BH21" s="98"/>
      <c r="BI21" s="103"/>
      <c r="BJ21" s="98"/>
      <c r="BK21" s="98"/>
      <c r="BL21" s="98"/>
      <c r="BM21" s="98"/>
      <c r="BN21" s="98"/>
      <c r="BO21" s="98"/>
      <c r="BP21" s="103"/>
      <c r="BQ21" s="101"/>
      <c r="BR21" s="101"/>
      <c r="BS21" s="101"/>
      <c r="BT21" s="101"/>
      <c r="BU21" s="101"/>
      <c r="BV21" s="98"/>
      <c r="BW21" s="98"/>
      <c r="BX21" s="98"/>
      <c r="BY21" s="101"/>
      <c r="BZ21" s="101"/>
      <c r="CA21" s="101"/>
      <c r="CB21" s="101"/>
      <c r="CC21" s="101"/>
      <c r="CD21" s="103"/>
      <c r="CE21" s="101" t="s">
        <v>123</v>
      </c>
      <c r="CF21" s="101" t="s">
        <v>123</v>
      </c>
      <c r="CG21" s="98"/>
      <c r="CH21" s="98"/>
      <c r="CI21" s="98"/>
      <c r="CJ21" s="98"/>
      <c r="CK21" s="98"/>
      <c r="CL21" s="101"/>
      <c r="CM21" s="101"/>
      <c r="CN21" s="101"/>
      <c r="CO21" s="104"/>
      <c r="CP21" s="101"/>
      <c r="CQ21" s="104"/>
      <c r="CR21" s="101"/>
      <c r="CS21" s="101"/>
      <c r="CT21" s="98"/>
    </row>
    <row r="22" spans="1:98" s="3" customFormat="1">
      <c r="A22" s="75">
        <v>2</v>
      </c>
      <c r="B22" s="266" t="s">
        <v>296</v>
      </c>
      <c r="C22" s="248" t="s">
        <v>298</v>
      </c>
      <c r="D22" s="98" t="s">
        <v>200</v>
      </c>
      <c r="E22" s="248" t="s">
        <v>119</v>
      </c>
      <c r="F22" s="105"/>
      <c r="G22" s="365">
        <f t="shared" si="1"/>
        <v>1816000</v>
      </c>
      <c r="H22" s="99" t="s">
        <v>88</v>
      </c>
      <c r="I22" s="365">
        <v>4000</v>
      </c>
      <c r="J22" s="273">
        <v>454</v>
      </c>
      <c r="K22" s="100"/>
      <c r="L22" s="101">
        <v>1945</v>
      </c>
      <c r="M22" s="101" t="s">
        <v>883</v>
      </c>
      <c r="N22" s="248" t="s">
        <v>340</v>
      </c>
      <c r="O22" s="248" t="s">
        <v>341</v>
      </c>
      <c r="P22" s="248" t="s">
        <v>122</v>
      </c>
      <c r="Q22" s="248" t="s">
        <v>343</v>
      </c>
      <c r="R22" s="124"/>
      <c r="S22" s="185"/>
      <c r="T22" s="98" t="s">
        <v>124</v>
      </c>
      <c r="U22" s="98"/>
      <c r="V22" s="101"/>
      <c r="W22" s="101"/>
      <c r="X22" s="101" t="s">
        <v>123</v>
      </c>
      <c r="Y22" s="103"/>
      <c r="Z22" s="97"/>
      <c r="AA22" s="106"/>
      <c r="AB22" s="101"/>
      <c r="AC22" s="125"/>
      <c r="AD22" s="103"/>
      <c r="AE22" s="103"/>
      <c r="AF22" s="103"/>
      <c r="AG22" s="103"/>
      <c r="AH22" s="101"/>
      <c r="AI22" s="101" t="s">
        <v>123</v>
      </c>
      <c r="AJ22" s="101" t="s">
        <v>111</v>
      </c>
      <c r="AK22" s="101" t="s">
        <v>111</v>
      </c>
      <c r="AL22" s="101" t="s">
        <v>123</v>
      </c>
      <c r="AM22" s="101" t="s">
        <v>111</v>
      </c>
      <c r="AN22" s="101"/>
      <c r="AO22" s="98"/>
      <c r="AP22" s="98"/>
      <c r="AQ22" s="101"/>
      <c r="AR22" s="102"/>
      <c r="AS22" s="101" t="s">
        <v>123</v>
      </c>
      <c r="AT22" s="103"/>
      <c r="AU22" s="103"/>
      <c r="AV22" s="98" t="s">
        <v>111</v>
      </c>
      <c r="AW22" s="127"/>
      <c r="AX22" s="98"/>
      <c r="AY22" s="127"/>
      <c r="AZ22" s="101"/>
      <c r="BA22" s="101"/>
      <c r="BB22" s="98"/>
      <c r="BC22" s="98"/>
      <c r="BD22" s="98"/>
      <c r="BE22" s="98"/>
      <c r="BF22" s="98"/>
      <c r="BG22" s="98"/>
      <c r="BH22" s="98"/>
      <c r="BI22" s="103"/>
      <c r="BJ22" s="98"/>
      <c r="BK22" s="98"/>
      <c r="BL22" s="98"/>
      <c r="BM22" s="98"/>
      <c r="BN22" s="98"/>
      <c r="BO22" s="98"/>
      <c r="BP22" s="103"/>
      <c r="BQ22" s="101"/>
      <c r="BR22" s="101"/>
      <c r="BS22" s="101"/>
      <c r="BT22" s="101"/>
      <c r="BU22" s="101"/>
      <c r="BV22" s="98"/>
      <c r="BW22" s="98"/>
      <c r="BX22" s="98"/>
      <c r="BY22" s="101"/>
      <c r="BZ22" s="101"/>
      <c r="CA22" s="101"/>
      <c r="CB22" s="101"/>
      <c r="CC22" s="101"/>
      <c r="CD22" s="103"/>
      <c r="CE22" s="101" t="s">
        <v>123</v>
      </c>
      <c r="CF22" s="101" t="s">
        <v>123</v>
      </c>
      <c r="CG22" s="98"/>
      <c r="CH22" s="98"/>
      <c r="CI22" s="98"/>
      <c r="CJ22" s="98"/>
      <c r="CK22" s="98"/>
      <c r="CL22" s="101"/>
      <c r="CM22" s="101"/>
      <c r="CN22" s="101"/>
      <c r="CO22" s="104"/>
      <c r="CP22" s="101"/>
      <c r="CQ22" s="104"/>
      <c r="CR22" s="101"/>
      <c r="CS22" s="101"/>
      <c r="CT22" s="98"/>
    </row>
    <row r="23" spans="1:98" s="3" customFormat="1" ht="15.75" thickBot="1">
      <c r="A23" s="75"/>
      <c r="B23" s="262"/>
      <c r="C23" s="249"/>
      <c r="D23" s="98"/>
      <c r="E23" s="105"/>
      <c r="F23" s="105"/>
      <c r="G23" s="264"/>
      <c r="H23" s="99"/>
      <c r="I23" s="196"/>
      <c r="J23" s="100"/>
      <c r="K23" s="100"/>
      <c r="L23" s="101"/>
      <c r="M23" s="250"/>
      <c r="N23" s="251"/>
      <c r="O23" s="251"/>
      <c r="P23" s="251"/>
      <c r="Q23" s="251"/>
      <c r="R23" s="252"/>
      <c r="S23" s="253"/>
      <c r="T23" s="254"/>
      <c r="U23" s="254"/>
      <c r="V23" s="250"/>
      <c r="W23" s="250"/>
      <c r="X23" s="250"/>
      <c r="Y23" s="255"/>
      <c r="Z23" s="251"/>
      <c r="AA23" s="256"/>
      <c r="AB23" s="250"/>
      <c r="AC23" s="257"/>
      <c r="AD23" s="255"/>
      <c r="AE23" s="255"/>
      <c r="AF23" s="255"/>
      <c r="AG23" s="255"/>
      <c r="AH23" s="250"/>
      <c r="AI23" s="250"/>
      <c r="AJ23" s="250"/>
      <c r="AK23" s="250"/>
      <c r="AL23" s="250"/>
      <c r="AM23" s="250"/>
      <c r="AN23" s="250"/>
      <c r="AO23" s="254"/>
      <c r="AP23" s="254"/>
      <c r="AQ23" s="250"/>
      <c r="AR23" s="258"/>
      <c r="AS23" s="250"/>
      <c r="AT23" s="255"/>
      <c r="AU23" s="255"/>
      <c r="AV23" s="254"/>
      <c r="AW23" s="259"/>
      <c r="AX23" s="254"/>
      <c r="AY23" s="259"/>
      <c r="AZ23" s="250"/>
      <c r="BA23" s="250"/>
      <c r="BB23" s="254"/>
      <c r="BC23" s="254"/>
      <c r="BD23" s="254"/>
      <c r="BE23" s="254"/>
      <c r="BF23" s="254"/>
      <c r="BG23" s="254"/>
      <c r="BH23" s="254"/>
      <c r="BI23" s="255"/>
      <c r="BJ23" s="254"/>
      <c r="BK23" s="254"/>
      <c r="BL23" s="254"/>
      <c r="BM23" s="254"/>
      <c r="BN23" s="254"/>
      <c r="BO23" s="254"/>
      <c r="BP23" s="255"/>
      <c r="BQ23" s="250"/>
      <c r="BR23" s="250"/>
      <c r="BS23" s="250"/>
      <c r="BT23" s="250"/>
      <c r="BU23" s="250"/>
      <c r="BV23" s="254"/>
      <c r="BW23" s="254"/>
      <c r="BX23" s="254"/>
      <c r="BY23" s="250"/>
      <c r="BZ23" s="250"/>
      <c r="CA23" s="250"/>
      <c r="CB23" s="250"/>
      <c r="CC23" s="250"/>
      <c r="CD23" s="255"/>
      <c r="CE23" s="250"/>
      <c r="CF23" s="250"/>
      <c r="CG23" s="254"/>
      <c r="CH23" s="254"/>
      <c r="CI23" s="254"/>
      <c r="CJ23" s="254"/>
      <c r="CK23" s="254"/>
      <c r="CL23" s="250"/>
      <c r="CM23" s="250"/>
      <c r="CN23" s="250"/>
      <c r="CO23" s="260"/>
      <c r="CP23" s="250"/>
      <c r="CQ23" s="260"/>
      <c r="CR23" s="250"/>
      <c r="CS23" s="250"/>
      <c r="CT23" s="254"/>
    </row>
    <row r="24" spans="1:98" customFormat="1" ht="15.75" thickBot="1">
      <c r="A24" s="267"/>
      <c r="B24" s="268" t="s">
        <v>299</v>
      </c>
      <c r="C24" s="269"/>
      <c r="D24" s="269"/>
      <c r="E24" s="269"/>
      <c r="F24" s="269"/>
      <c r="G24" s="269"/>
      <c r="H24" s="269"/>
      <c r="I24" s="270"/>
      <c r="J24" s="270"/>
      <c r="K24" s="270"/>
      <c r="L24" s="270"/>
      <c r="M24" s="282"/>
      <c r="N24" s="282"/>
      <c r="O24" s="282"/>
      <c r="P24" s="282"/>
      <c r="Q24" s="282"/>
      <c r="R24" s="283"/>
      <c r="S24" s="283"/>
      <c r="T24" s="283"/>
      <c r="U24" s="284"/>
      <c r="V24" s="284"/>
      <c r="W24" s="283"/>
      <c r="X24" s="282"/>
      <c r="Y24" s="282"/>
      <c r="Z24" s="285"/>
      <c r="AA24" s="285"/>
      <c r="AB24" s="285"/>
      <c r="AC24" s="285"/>
      <c r="AD24" s="285"/>
      <c r="AE24" s="286"/>
      <c r="AF24" s="286"/>
      <c r="AG24" s="286"/>
      <c r="AH24" s="285"/>
      <c r="AI24" s="285"/>
      <c r="AJ24" s="285"/>
      <c r="AK24" s="285"/>
      <c r="AL24" s="285"/>
      <c r="AM24" s="286"/>
      <c r="AN24" s="285"/>
      <c r="AO24" s="285"/>
      <c r="AP24" s="286"/>
      <c r="AQ24" s="286"/>
      <c r="AR24" s="286"/>
      <c r="AS24" s="286"/>
      <c r="AT24" s="286"/>
      <c r="AU24" s="285"/>
      <c r="AV24" s="285"/>
      <c r="AW24" s="285"/>
      <c r="AX24" s="287"/>
      <c r="AY24" s="285"/>
      <c r="AZ24" s="287"/>
      <c r="BA24" s="285"/>
      <c r="BB24" s="285"/>
      <c r="BC24" s="288"/>
    </row>
    <row r="25" spans="1:98" s="3" customFormat="1">
      <c r="A25" s="75">
        <v>1</v>
      </c>
      <c r="B25" s="271" t="s">
        <v>300</v>
      </c>
      <c r="C25" s="271" t="s">
        <v>301</v>
      </c>
      <c r="D25" s="271" t="s">
        <v>201</v>
      </c>
      <c r="E25" s="271" t="s">
        <v>302</v>
      </c>
      <c r="F25" s="105"/>
      <c r="G25" s="365">
        <f t="shared" ref="G25:G33" si="2" xml:space="preserve"> J25*I25</f>
        <v>199200</v>
      </c>
      <c r="H25" s="99" t="s">
        <v>88</v>
      </c>
      <c r="I25" s="365">
        <v>4000</v>
      </c>
      <c r="J25" s="272">
        <v>49.8</v>
      </c>
      <c r="K25" s="100"/>
      <c r="L25" s="101"/>
      <c r="M25" s="274" t="s">
        <v>883</v>
      </c>
      <c r="N25" s="277" t="s">
        <v>888</v>
      </c>
      <c r="O25" s="277" t="s">
        <v>122</v>
      </c>
      <c r="P25" s="277" t="s">
        <v>122</v>
      </c>
      <c r="Q25" s="277" t="s">
        <v>139</v>
      </c>
      <c r="R25" s="124"/>
      <c r="S25" s="185"/>
      <c r="T25" s="98"/>
      <c r="U25" s="98"/>
      <c r="V25" s="101"/>
      <c r="W25" s="101"/>
      <c r="X25" s="101" t="s">
        <v>123</v>
      </c>
      <c r="Y25" s="103"/>
      <c r="Z25" s="97"/>
      <c r="AA25" s="106"/>
      <c r="AB25" s="101" t="s">
        <v>123</v>
      </c>
      <c r="AC25" s="125"/>
      <c r="AD25" s="103"/>
      <c r="AE25" s="103"/>
      <c r="AF25" s="103"/>
      <c r="AG25" s="103"/>
      <c r="AH25" s="274" t="s">
        <v>123</v>
      </c>
      <c r="AI25" s="101"/>
      <c r="AJ25" s="101"/>
      <c r="AK25" s="101"/>
      <c r="AL25" s="101" t="s">
        <v>123</v>
      </c>
      <c r="AM25" s="289" t="s">
        <v>111</v>
      </c>
      <c r="AN25" s="101"/>
      <c r="AO25" s="98"/>
      <c r="AP25" s="271"/>
      <c r="AQ25" s="289" t="s">
        <v>123</v>
      </c>
      <c r="AR25" s="102"/>
      <c r="AS25" s="274" t="s">
        <v>123</v>
      </c>
      <c r="AT25" s="103"/>
      <c r="AU25" s="103"/>
      <c r="AV25" s="277" t="s">
        <v>123</v>
      </c>
      <c r="AW25" s="127"/>
      <c r="AX25" s="98"/>
      <c r="AY25" s="127"/>
      <c r="AZ25" s="101"/>
      <c r="BA25" s="101"/>
      <c r="BB25" s="98"/>
      <c r="BC25" s="98"/>
      <c r="BD25" s="98"/>
      <c r="BE25" s="98"/>
      <c r="BF25" s="98"/>
      <c r="BG25" s="98"/>
      <c r="BH25" s="98"/>
      <c r="BI25" s="103"/>
      <c r="BJ25" s="98"/>
      <c r="BK25" s="98"/>
      <c r="BL25" s="98"/>
      <c r="BM25" s="98"/>
      <c r="BN25" s="98"/>
      <c r="BO25" s="98"/>
      <c r="BP25" s="103"/>
      <c r="BQ25" s="101"/>
      <c r="BR25" s="101"/>
      <c r="BS25" s="101"/>
      <c r="BT25" s="101"/>
      <c r="BU25" s="101"/>
      <c r="BV25" s="98"/>
      <c r="BW25" s="98"/>
      <c r="BX25" s="98"/>
      <c r="BY25" s="101"/>
      <c r="BZ25" s="101"/>
      <c r="CA25" s="101"/>
      <c r="CB25" s="101"/>
      <c r="CC25" s="101"/>
      <c r="CD25" s="103"/>
      <c r="CE25" s="101"/>
      <c r="CF25" s="101"/>
      <c r="CG25" s="98"/>
      <c r="CH25" s="98"/>
      <c r="CI25" s="98"/>
      <c r="CJ25" s="98"/>
      <c r="CK25" s="98"/>
      <c r="CL25" s="101"/>
      <c r="CM25" s="101"/>
      <c r="CN25" s="101"/>
      <c r="CO25" s="104"/>
      <c r="CP25" s="101"/>
      <c r="CQ25" s="104"/>
      <c r="CR25" s="101"/>
      <c r="CS25" s="101"/>
      <c r="CT25" s="98"/>
    </row>
    <row r="26" spans="1:98" s="3" customFormat="1" ht="45">
      <c r="A26" s="75">
        <v>2</v>
      </c>
      <c r="B26" s="248" t="s">
        <v>303</v>
      </c>
      <c r="C26" s="248" t="s">
        <v>304</v>
      </c>
      <c r="D26" s="271" t="s">
        <v>201</v>
      </c>
      <c r="E26" s="248" t="s">
        <v>305</v>
      </c>
      <c r="F26" s="105"/>
      <c r="G26" s="365">
        <f t="shared" si="2"/>
        <v>1236000</v>
      </c>
      <c r="H26" s="99" t="s">
        <v>88</v>
      </c>
      <c r="I26" s="365">
        <v>4000</v>
      </c>
      <c r="J26" s="273">
        <v>309</v>
      </c>
      <c r="K26" s="100"/>
      <c r="L26" s="101"/>
      <c r="M26" s="274" t="s">
        <v>883</v>
      </c>
      <c r="N26" s="277" t="s">
        <v>888</v>
      </c>
      <c r="O26" s="277" t="s">
        <v>122</v>
      </c>
      <c r="P26" s="277" t="s">
        <v>122</v>
      </c>
      <c r="Q26" s="277" t="s">
        <v>139</v>
      </c>
      <c r="R26" s="124"/>
      <c r="S26" s="185"/>
      <c r="T26" s="98"/>
      <c r="U26" s="98"/>
      <c r="V26" s="101"/>
      <c r="W26" s="101"/>
      <c r="X26" s="101" t="s">
        <v>123</v>
      </c>
      <c r="Y26" s="103"/>
      <c r="Z26" s="97"/>
      <c r="AA26" s="106"/>
      <c r="AB26" s="101" t="s">
        <v>123</v>
      </c>
      <c r="AC26" s="125"/>
      <c r="AD26" s="103"/>
      <c r="AE26" s="103"/>
      <c r="AF26" s="103"/>
      <c r="AG26" s="103"/>
      <c r="AH26" s="274" t="s">
        <v>123</v>
      </c>
      <c r="AI26" s="101"/>
      <c r="AJ26" s="101"/>
      <c r="AK26" s="101"/>
      <c r="AL26" s="101" t="s">
        <v>123</v>
      </c>
      <c r="AM26" s="290" t="s">
        <v>111</v>
      </c>
      <c r="AN26" s="101"/>
      <c r="AO26" s="98"/>
      <c r="AP26" s="248"/>
      <c r="AQ26" s="290" t="s">
        <v>123</v>
      </c>
      <c r="AR26" s="102"/>
      <c r="AS26" s="278" t="s">
        <v>111</v>
      </c>
      <c r="AT26" s="103" t="s">
        <v>885</v>
      </c>
      <c r="AU26" s="103"/>
      <c r="AV26" s="277" t="s">
        <v>893</v>
      </c>
      <c r="AW26" s="486" t="s">
        <v>935</v>
      </c>
      <c r="AX26" s="98" t="s">
        <v>130</v>
      </c>
      <c r="AY26" s="127" t="s">
        <v>130</v>
      </c>
      <c r="AZ26" s="101"/>
      <c r="BA26" s="101"/>
      <c r="BB26" s="98"/>
      <c r="BC26" s="98"/>
      <c r="BD26" s="98"/>
      <c r="BE26" s="98"/>
      <c r="BF26" s="98"/>
      <c r="BG26" s="98"/>
      <c r="BH26" s="98"/>
      <c r="BI26" s="103"/>
      <c r="BJ26" s="98"/>
      <c r="BK26" s="98"/>
      <c r="BL26" s="98"/>
      <c r="BM26" s="98"/>
      <c r="BN26" s="98"/>
      <c r="BO26" s="98"/>
      <c r="BP26" s="103"/>
      <c r="BQ26" s="101"/>
      <c r="BR26" s="101"/>
      <c r="BS26" s="101"/>
      <c r="BT26" s="101"/>
      <c r="BU26" s="101"/>
      <c r="BV26" s="98"/>
      <c r="BW26" s="98"/>
      <c r="BX26" s="98"/>
      <c r="BY26" s="101"/>
      <c r="BZ26" s="101"/>
      <c r="CA26" s="101"/>
      <c r="CB26" s="101"/>
      <c r="CC26" s="101"/>
      <c r="CD26" s="103"/>
      <c r="CE26" s="101"/>
      <c r="CF26" s="101"/>
      <c r="CG26" s="98"/>
      <c r="CH26" s="98"/>
      <c r="CI26" s="98"/>
      <c r="CJ26" s="98"/>
      <c r="CK26" s="98"/>
      <c r="CL26" s="101"/>
      <c r="CM26" s="101"/>
      <c r="CN26" s="101"/>
      <c r="CO26" s="104"/>
      <c r="CP26" s="101"/>
      <c r="CQ26" s="104"/>
      <c r="CR26" s="101"/>
      <c r="CS26" s="101"/>
      <c r="CT26" s="98"/>
    </row>
    <row r="27" spans="1:98" s="3" customFormat="1">
      <c r="A27" s="75">
        <v>3</v>
      </c>
      <c r="B27" s="248" t="s">
        <v>306</v>
      </c>
      <c r="C27" s="248" t="s">
        <v>307</v>
      </c>
      <c r="D27" s="271" t="s">
        <v>201</v>
      </c>
      <c r="E27" s="248" t="s">
        <v>308</v>
      </c>
      <c r="F27" s="105"/>
      <c r="G27" s="365">
        <f t="shared" si="2"/>
        <v>370120</v>
      </c>
      <c r="H27" s="99" t="s">
        <v>88</v>
      </c>
      <c r="I27" s="365">
        <v>4000</v>
      </c>
      <c r="J27" s="273">
        <v>92.53</v>
      </c>
      <c r="K27" s="100"/>
      <c r="L27" s="101"/>
      <c r="M27" s="274" t="s">
        <v>883</v>
      </c>
      <c r="N27" s="277" t="s">
        <v>888</v>
      </c>
      <c r="O27" s="277" t="s">
        <v>889</v>
      </c>
      <c r="P27" s="277" t="s">
        <v>122</v>
      </c>
      <c r="Q27" s="277" t="s">
        <v>140</v>
      </c>
      <c r="R27" s="124"/>
      <c r="S27" s="185"/>
      <c r="T27" s="98"/>
      <c r="U27" s="98"/>
      <c r="V27" s="101"/>
      <c r="W27" s="101"/>
      <c r="X27" s="101" t="s">
        <v>123</v>
      </c>
      <c r="Y27" s="103"/>
      <c r="Z27" s="97"/>
      <c r="AA27" s="106"/>
      <c r="AB27" s="101" t="s">
        <v>123</v>
      </c>
      <c r="AC27" s="125"/>
      <c r="AD27" s="103"/>
      <c r="AE27" s="103"/>
      <c r="AF27" s="103"/>
      <c r="AG27" s="103"/>
      <c r="AH27" s="274" t="s">
        <v>123</v>
      </c>
      <c r="AI27" s="101"/>
      <c r="AJ27" s="101"/>
      <c r="AK27" s="101"/>
      <c r="AL27" s="101" t="s">
        <v>123</v>
      </c>
      <c r="AM27" s="290" t="s">
        <v>111</v>
      </c>
      <c r="AN27" s="101"/>
      <c r="AO27" s="98"/>
      <c r="AP27" s="248"/>
      <c r="AQ27" s="290" t="s">
        <v>123</v>
      </c>
      <c r="AR27" s="102"/>
      <c r="AS27" s="274" t="s">
        <v>123</v>
      </c>
      <c r="AT27" s="103"/>
      <c r="AU27" s="103"/>
      <c r="AV27" s="277" t="s">
        <v>894</v>
      </c>
      <c r="AW27" s="127"/>
      <c r="AX27" s="98"/>
      <c r="AY27" s="127"/>
      <c r="AZ27" s="101"/>
      <c r="BA27" s="101"/>
      <c r="BB27" s="98"/>
      <c r="BC27" s="98"/>
      <c r="BD27" s="98"/>
      <c r="BE27" s="98"/>
      <c r="BF27" s="98"/>
      <c r="BG27" s="98"/>
      <c r="BH27" s="98"/>
      <c r="BI27" s="103"/>
      <c r="BJ27" s="98"/>
      <c r="BK27" s="98"/>
      <c r="BL27" s="98"/>
      <c r="BM27" s="98"/>
      <c r="BN27" s="98"/>
      <c r="BO27" s="98"/>
      <c r="BP27" s="103"/>
      <c r="BQ27" s="101"/>
      <c r="BR27" s="101"/>
      <c r="BS27" s="101"/>
      <c r="BT27" s="101"/>
      <c r="BU27" s="101"/>
      <c r="BV27" s="98"/>
      <c r="BW27" s="98"/>
      <c r="BX27" s="98"/>
      <c r="BY27" s="101"/>
      <c r="BZ27" s="101"/>
      <c r="CA27" s="101"/>
      <c r="CB27" s="101"/>
      <c r="CC27" s="101"/>
      <c r="CD27" s="103"/>
      <c r="CE27" s="101"/>
      <c r="CF27" s="101"/>
      <c r="CG27" s="98"/>
      <c r="CH27" s="98"/>
      <c r="CI27" s="98"/>
      <c r="CJ27" s="98"/>
      <c r="CK27" s="98"/>
      <c r="CL27" s="101"/>
      <c r="CM27" s="101"/>
      <c r="CN27" s="101"/>
      <c r="CO27" s="104"/>
      <c r="CP27" s="101"/>
      <c r="CQ27" s="104"/>
      <c r="CR27" s="101"/>
      <c r="CS27" s="101"/>
      <c r="CT27" s="98"/>
    </row>
    <row r="28" spans="1:98" s="3" customFormat="1">
      <c r="A28" s="75">
        <v>4</v>
      </c>
      <c r="B28" s="248" t="s">
        <v>309</v>
      </c>
      <c r="C28" s="248" t="s">
        <v>310</v>
      </c>
      <c r="D28" s="271" t="s">
        <v>201</v>
      </c>
      <c r="E28" s="509" t="s">
        <v>311</v>
      </c>
      <c r="F28" s="105"/>
      <c r="G28" s="365">
        <f t="shared" si="2"/>
        <v>135480</v>
      </c>
      <c r="H28" s="99" t="s">
        <v>88</v>
      </c>
      <c r="I28" s="365">
        <v>4000</v>
      </c>
      <c r="J28" s="273">
        <v>33.869999999999997</v>
      </c>
      <c r="K28" s="100"/>
      <c r="L28" s="101"/>
      <c r="M28" s="274" t="s">
        <v>883</v>
      </c>
      <c r="N28" s="277" t="s">
        <v>888</v>
      </c>
      <c r="O28" s="277" t="s">
        <v>122</v>
      </c>
      <c r="P28" s="277" t="s">
        <v>122</v>
      </c>
      <c r="Q28" s="277" t="s">
        <v>890</v>
      </c>
      <c r="R28" s="124"/>
      <c r="S28" s="185"/>
      <c r="T28" s="98"/>
      <c r="U28" s="98"/>
      <c r="V28" s="101"/>
      <c r="W28" s="101"/>
      <c r="X28" s="101" t="s">
        <v>123</v>
      </c>
      <c r="Y28" s="103"/>
      <c r="Z28" s="97"/>
      <c r="AA28" s="106"/>
      <c r="AB28" s="101" t="s">
        <v>123</v>
      </c>
      <c r="AC28" s="125"/>
      <c r="AD28" s="103"/>
      <c r="AE28" s="103"/>
      <c r="AF28" s="103"/>
      <c r="AG28" s="103"/>
      <c r="AH28" s="274" t="s">
        <v>123</v>
      </c>
      <c r="AI28" s="101"/>
      <c r="AJ28" s="101"/>
      <c r="AK28" s="101"/>
      <c r="AL28" s="101" t="s">
        <v>123</v>
      </c>
      <c r="AM28" s="290" t="s">
        <v>111</v>
      </c>
      <c r="AN28" s="101"/>
      <c r="AO28" s="98"/>
      <c r="AP28" s="248"/>
      <c r="AQ28" s="290" t="s">
        <v>123</v>
      </c>
      <c r="AR28" s="102"/>
      <c r="AS28" s="274" t="s">
        <v>123</v>
      </c>
      <c r="AT28" s="103"/>
      <c r="AU28" s="103"/>
      <c r="AV28" s="277" t="s">
        <v>895</v>
      </c>
      <c r="AW28" s="127"/>
      <c r="AX28" s="98"/>
      <c r="AY28" s="127"/>
      <c r="AZ28" s="101"/>
      <c r="BA28" s="101"/>
      <c r="BB28" s="98"/>
      <c r="BC28" s="98"/>
      <c r="BD28" s="98"/>
      <c r="BE28" s="98"/>
      <c r="BF28" s="98"/>
      <c r="BG28" s="98"/>
      <c r="BH28" s="98"/>
      <c r="BI28" s="103"/>
      <c r="BJ28" s="98"/>
      <c r="BK28" s="98"/>
      <c r="BL28" s="98"/>
      <c r="BM28" s="98"/>
      <c r="BN28" s="98"/>
      <c r="BO28" s="98"/>
      <c r="BP28" s="103"/>
      <c r="BQ28" s="101"/>
      <c r="BR28" s="101"/>
      <c r="BS28" s="101"/>
      <c r="BT28" s="101"/>
      <c r="BU28" s="101"/>
      <c r="BV28" s="98"/>
      <c r="BW28" s="98"/>
      <c r="BX28" s="98"/>
      <c r="BY28" s="101"/>
      <c r="BZ28" s="101"/>
      <c r="CA28" s="101"/>
      <c r="CB28" s="101"/>
      <c r="CC28" s="101"/>
      <c r="CD28" s="103"/>
      <c r="CE28" s="101"/>
      <c r="CF28" s="101"/>
      <c r="CG28" s="98"/>
      <c r="CH28" s="98"/>
      <c r="CI28" s="98"/>
      <c r="CJ28" s="98"/>
      <c r="CK28" s="98"/>
      <c r="CL28" s="101"/>
      <c r="CM28" s="101"/>
      <c r="CN28" s="101"/>
      <c r="CO28" s="104"/>
      <c r="CP28" s="101"/>
      <c r="CQ28" s="104"/>
      <c r="CR28" s="101"/>
      <c r="CS28" s="101"/>
      <c r="CT28" s="98"/>
    </row>
    <row r="29" spans="1:98" s="3" customFormat="1">
      <c r="A29" s="75">
        <v>5</v>
      </c>
      <c r="B29" s="248" t="s">
        <v>312</v>
      </c>
      <c r="C29" s="248" t="s">
        <v>310</v>
      </c>
      <c r="D29" s="271" t="s">
        <v>201</v>
      </c>
      <c r="E29" s="509"/>
      <c r="F29" s="105"/>
      <c r="G29" s="365">
        <f t="shared" si="2"/>
        <v>720000</v>
      </c>
      <c r="H29" s="99" t="s">
        <v>88</v>
      </c>
      <c r="I29" s="365">
        <v>4000</v>
      </c>
      <c r="J29" s="273">
        <v>180</v>
      </c>
      <c r="K29" s="100"/>
      <c r="L29" s="101"/>
      <c r="M29" s="274" t="s">
        <v>883</v>
      </c>
      <c r="N29" s="277" t="s">
        <v>888</v>
      </c>
      <c r="O29" s="277" t="s">
        <v>122</v>
      </c>
      <c r="P29" s="277" t="s">
        <v>122</v>
      </c>
      <c r="Q29" s="277" t="s">
        <v>890</v>
      </c>
      <c r="R29" s="124"/>
      <c r="S29" s="185"/>
      <c r="T29" s="98"/>
      <c r="U29" s="98"/>
      <c r="V29" s="101"/>
      <c r="W29" s="101"/>
      <c r="X29" s="101" t="s">
        <v>123</v>
      </c>
      <c r="Y29" s="103"/>
      <c r="Z29" s="97"/>
      <c r="AA29" s="106"/>
      <c r="AB29" s="101" t="s">
        <v>123</v>
      </c>
      <c r="AC29" s="125"/>
      <c r="AD29" s="103"/>
      <c r="AE29" s="103"/>
      <c r="AF29" s="103"/>
      <c r="AG29" s="103"/>
      <c r="AH29" s="274" t="s">
        <v>123</v>
      </c>
      <c r="AI29" s="101"/>
      <c r="AJ29" s="101"/>
      <c r="AK29" s="101"/>
      <c r="AL29" s="101" t="s">
        <v>123</v>
      </c>
      <c r="AM29" s="290" t="s">
        <v>111</v>
      </c>
      <c r="AN29" s="101"/>
      <c r="AO29" s="98"/>
      <c r="AP29" s="248"/>
      <c r="AQ29" s="290" t="s">
        <v>123</v>
      </c>
      <c r="AR29" s="102"/>
      <c r="AS29" s="274" t="s">
        <v>123</v>
      </c>
      <c r="AT29" s="103"/>
      <c r="AU29" s="103"/>
      <c r="AV29" s="277" t="s">
        <v>895</v>
      </c>
      <c r="AW29" s="127"/>
      <c r="AX29" s="98"/>
      <c r="AY29" s="127"/>
      <c r="AZ29" s="101"/>
      <c r="BA29" s="101"/>
      <c r="BB29" s="98"/>
      <c r="BC29" s="98"/>
      <c r="BD29" s="98"/>
      <c r="BE29" s="98"/>
      <c r="BF29" s="98"/>
      <c r="BG29" s="98"/>
      <c r="BH29" s="98"/>
      <c r="BI29" s="103"/>
      <c r="BJ29" s="98"/>
      <c r="BK29" s="98"/>
      <c r="BL29" s="98"/>
      <c r="BM29" s="98"/>
      <c r="BN29" s="98"/>
      <c r="BO29" s="98"/>
      <c r="BP29" s="103"/>
      <c r="BQ29" s="101"/>
      <c r="BR29" s="101"/>
      <c r="BS29" s="101"/>
      <c r="BT29" s="101"/>
      <c r="BU29" s="101"/>
      <c r="BV29" s="98"/>
      <c r="BW29" s="98"/>
      <c r="BX29" s="98"/>
      <c r="BY29" s="101"/>
      <c r="BZ29" s="101"/>
      <c r="CA29" s="101"/>
      <c r="CB29" s="101"/>
      <c r="CC29" s="101"/>
      <c r="CD29" s="103"/>
      <c r="CE29" s="101"/>
      <c r="CF29" s="101"/>
      <c r="CG29" s="98"/>
      <c r="CH29" s="98"/>
      <c r="CI29" s="98"/>
      <c r="CJ29" s="98"/>
      <c r="CK29" s="98"/>
      <c r="CL29" s="101"/>
      <c r="CM29" s="101"/>
      <c r="CN29" s="101"/>
      <c r="CO29" s="104"/>
      <c r="CP29" s="101"/>
      <c r="CQ29" s="104"/>
      <c r="CR29" s="101"/>
      <c r="CS29" s="101"/>
      <c r="CT29" s="98"/>
    </row>
    <row r="30" spans="1:98" s="3" customFormat="1">
      <c r="A30" s="75">
        <v>6</v>
      </c>
      <c r="B30" s="248" t="s">
        <v>313</v>
      </c>
      <c r="C30" s="248" t="s">
        <v>310</v>
      </c>
      <c r="D30" s="271" t="s">
        <v>201</v>
      </c>
      <c r="E30" s="509"/>
      <c r="F30" s="105"/>
      <c r="G30" s="365">
        <f t="shared" si="2"/>
        <v>569600</v>
      </c>
      <c r="H30" s="99" t="s">
        <v>88</v>
      </c>
      <c r="I30" s="365">
        <v>4000</v>
      </c>
      <c r="J30" s="273">
        <v>142.4</v>
      </c>
      <c r="K30" s="100"/>
      <c r="L30" s="101"/>
      <c r="M30" s="274" t="s">
        <v>883</v>
      </c>
      <c r="N30" s="277" t="s">
        <v>888</v>
      </c>
      <c r="O30" s="277" t="s">
        <v>122</v>
      </c>
      <c r="P30" s="277" t="s">
        <v>122</v>
      </c>
      <c r="Q30" s="277" t="s">
        <v>890</v>
      </c>
      <c r="R30" s="124"/>
      <c r="S30" s="185"/>
      <c r="T30" s="98"/>
      <c r="U30" s="98"/>
      <c r="V30" s="101"/>
      <c r="W30" s="101"/>
      <c r="X30" s="101" t="s">
        <v>123</v>
      </c>
      <c r="Y30" s="103"/>
      <c r="Z30" s="97"/>
      <c r="AA30" s="106"/>
      <c r="AB30" s="101" t="s">
        <v>123</v>
      </c>
      <c r="AC30" s="125"/>
      <c r="AD30" s="103"/>
      <c r="AE30" s="103"/>
      <c r="AF30" s="103"/>
      <c r="AG30" s="103"/>
      <c r="AH30" s="274" t="s">
        <v>123</v>
      </c>
      <c r="AI30" s="101"/>
      <c r="AJ30" s="101"/>
      <c r="AK30" s="101"/>
      <c r="AL30" s="101" t="s">
        <v>123</v>
      </c>
      <c r="AM30" s="290" t="s">
        <v>111</v>
      </c>
      <c r="AN30" s="101"/>
      <c r="AO30" s="98"/>
      <c r="AP30" s="248"/>
      <c r="AQ30" s="290" t="s">
        <v>123</v>
      </c>
      <c r="AR30" s="102"/>
      <c r="AS30" s="274" t="s">
        <v>123</v>
      </c>
      <c r="AT30" s="103"/>
      <c r="AU30" s="103"/>
      <c r="AV30" s="277" t="s">
        <v>895</v>
      </c>
      <c r="AW30" s="127"/>
      <c r="AX30" s="98"/>
      <c r="AY30" s="127"/>
      <c r="AZ30" s="101"/>
      <c r="BA30" s="101"/>
      <c r="BB30" s="98"/>
      <c r="BC30" s="98"/>
      <c r="BD30" s="98"/>
      <c r="BE30" s="98"/>
      <c r="BF30" s="98"/>
      <c r="BG30" s="98"/>
      <c r="BH30" s="98"/>
      <c r="BI30" s="103"/>
      <c r="BJ30" s="98"/>
      <c r="BK30" s="98"/>
      <c r="BL30" s="98"/>
      <c r="BM30" s="98"/>
      <c r="BN30" s="98"/>
      <c r="BO30" s="98"/>
      <c r="BP30" s="103"/>
      <c r="BQ30" s="101"/>
      <c r="BR30" s="101"/>
      <c r="BS30" s="101"/>
      <c r="BT30" s="101"/>
      <c r="BU30" s="101"/>
      <c r="BV30" s="98"/>
      <c r="BW30" s="98"/>
      <c r="BX30" s="98"/>
      <c r="BY30" s="101"/>
      <c r="BZ30" s="101"/>
      <c r="CA30" s="101"/>
      <c r="CB30" s="101"/>
      <c r="CC30" s="101"/>
      <c r="CD30" s="103"/>
      <c r="CE30" s="101"/>
      <c r="CF30" s="101"/>
      <c r="CG30" s="98"/>
      <c r="CH30" s="98"/>
      <c r="CI30" s="98"/>
      <c r="CJ30" s="98"/>
      <c r="CK30" s="98"/>
      <c r="CL30" s="101"/>
      <c r="CM30" s="101"/>
      <c r="CN30" s="101"/>
      <c r="CO30" s="104"/>
      <c r="CP30" s="101"/>
      <c r="CQ30" s="104"/>
      <c r="CR30" s="101"/>
      <c r="CS30" s="101"/>
      <c r="CT30" s="98"/>
    </row>
    <row r="31" spans="1:98" s="3" customFormat="1">
      <c r="A31" s="75">
        <v>7</v>
      </c>
      <c r="B31" s="248" t="s">
        <v>314</v>
      </c>
      <c r="C31" s="248" t="s">
        <v>315</v>
      </c>
      <c r="D31" s="271" t="s">
        <v>201</v>
      </c>
      <c r="E31" s="248" t="s">
        <v>316</v>
      </c>
      <c r="F31" s="105"/>
      <c r="G31" s="365">
        <f t="shared" si="2"/>
        <v>439560</v>
      </c>
      <c r="H31" s="99" t="s">
        <v>88</v>
      </c>
      <c r="I31" s="365">
        <v>4000</v>
      </c>
      <c r="J31" s="273">
        <v>109.89</v>
      </c>
      <c r="K31" s="100"/>
      <c r="L31" s="101"/>
      <c r="M31" s="274" t="s">
        <v>734</v>
      </c>
      <c r="N31" s="277" t="s">
        <v>888</v>
      </c>
      <c r="O31" s="277" t="s">
        <v>122</v>
      </c>
      <c r="P31" s="277" t="s">
        <v>122</v>
      </c>
      <c r="Q31" s="277" t="s">
        <v>891</v>
      </c>
      <c r="R31" s="124"/>
      <c r="S31" s="185"/>
      <c r="T31" s="98"/>
      <c r="U31" s="98"/>
      <c r="V31" s="101"/>
      <c r="W31" s="101"/>
      <c r="X31" s="101" t="s">
        <v>123</v>
      </c>
      <c r="Y31" s="103"/>
      <c r="Z31" s="97"/>
      <c r="AA31" s="106"/>
      <c r="AB31" s="101" t="s">
        <v>123</v>
      </c>
      <c r="AC31" s="125"/>
      <c r="AD31" s="103"/>
      <c r="AE31" s="103"/>
      <c r="AF31" s="103"/>
      <c r="AG31" s="103"/>
      <c r="AH31" s="274" t="s">
        <v>123</v>
      </c>
      <c r="AI31" s="101"/>
      <c r="AJ31" s="101"/>
      <c r="AK31" s="101"/>
      <c r="AL31" s="101" t="s">
        <v>123</v>
      </c>
      <c r="AM31" s="290" t="s">
        <v>111</v>
      </c>
      <c r="AN31" s="101"/>
      <c r="AO31" s="98"/>
      <c r="AP31" s="248"/>
      <c r="AQ31" s="290" t="s">
        <v>123</v>
      </c>
      <c r="AR31" s="102"/>
      <c r="AS31" s="274" t="s">
        <v>123</v>
      </c>
      <c r="AT31" s="103"/>
      <c r="AU31" s="103"/>
      <c r="AV31" s="277" t="s">
        <v>896</v>
      </c>
      <c r="AW31" s="127"/>
      <c r="AX31" s="98"/>
      <c r="AY31" s="127"/>
      <c r="AZ31" s="101"/>
      <c r="BA31" s="101"/>
      <c r="BB31" s="98"/>
      <c r="BC31" s="98"/>
      <c r="BD31" s="98"/>
      <c r="BE31" s="98"/>
      <c r="BF31" s="98"/>
      <c r="BG31" s="98"/>
      <c r="BH31" s="98"/>
      <c r="BI31" s="103"/>
      <c r="BJ31" s="98"/>
      <c r="BK31" s="98"/>
      <c r="BL31" s="98"/>
      <c r="BM31" s="98"/>
      <c r="BN31" s="98"/>
      <c r="BO31" s="98"/>
      <c r="BP31" s="103"/>
      <c r="BQ31" s="101"/>
      <c r="BR31" s="101"/>
      <c r="BS31" s="101"/>
      <c r="BT31" s="101"/>
      <c r="BU31" s="101"/>
      <c r="BV31" s="98"/>
      <c r="BW31" s="98"/>
      <c r="BX31" s="98"/>
      <c r="BY31" s="101"/>
      <c r="BZ31" s="101"/>
      <c r="CA31" s="101"/>
      <c r="CB31" s="101"/>
      <c r="CC31" s="101"/>
      <c r="CD31" s="103"/>
      <c r="CE31" s="290" t="s">
        <v>111</v>
      </c>
      <c r="CF31" s="290" t="s">
        <v>111</v>
      </c>
      <c r="CG31" s="248" t="s">
        <v>121</v>
      </c>
      <c r="CH31" s="248" t="s">
        <v>127</v>
      </c>
      <c r="CI31" s="248" t="s">
        <v>127</v>
      </c>
      <c r="CJ31" s="248" t="s">
        <v>127</v>
      </c>
      <c r="CK31" s="248" t="s">
        <v>127</v>
      </c>
      <c r="CL31" s="290" t="s">
        <v>123</v>
      </c>
      <c r="CM31" s="290" t="s">
        <v>123</v>
      </c>
      <c r="CN31" s="290" t="s">
        <v>123</v>
      </c>
      <c r="CO31" s="104"/>
      <c r="CP31" s="290" t="s">
        <v>111</v>
      </c>
      <c r="CQ31" s="276">
        <v>0</v>
      </c>
      <c r="CR31" s="290" t="s">
        <v>111</v>
      </c>
      <c r="CS31" s="290" t="s">
        <v>123</v>
      </c>
      <c r="CT31" s="98"/>
    </row>
    <row r="32" spans="1:98" s="3" customFormat="1" ht="25.5">
      <c r="A32" s="75">
        <v>8</v>
      </c>
      <c r="B32" s="248" t="s">
        <v>303</v>
      </c>
      <c r="C32" s="248" t="s">
        <v>317</v>
      </c>
      <c r="D32" s="271" t="s">
        <v>201</v>
      </c>
      <c r="E32" s="248" t="s">
        <v>305</v>
      </c>
      <c r="F32" s="105"/>
      <c r="G32" s="365">
        <f t="shared" si="2"/>
        <v>288000</v>
      </c>
      <c r="H32" s="99" t="s">
        <v>88</v>
      </c>
      <c r="I32" s="365">
        <v>4000</v>
      </c>
      <c r="J32" s="273">
        <v>72</v>
      </c>
      <c r="K32" s="100"/>
      <c r="L32" s="101"/>
      <c r="M32" s="274" t="s">
        <v>883</v>
      </c>
      <c r="N32" s="277" t="s">
        <v>888</v>
      </c>
      <c r="O32" s="277" t="s">
        <v>122</v>
      </c>
      <c r="P32" s="277" t="s">
        <v>122</v>
      </c>
      <c r="Q32" s="277" t="s">
        <v>139</v>
      </c>
      <c r="R32" s="124"/>
      <c r="S32" s="185"/>
      <c r="T32" s="98"/>
      <c r="U32" s="98"/>
      <c r="V32" s="101"/>
      <c r="W32" s="101"/>
      <c r="X32" s="101" t="s">
        <v>123</v>
      </c>
      <c r="Y32" s="103"/>
      <c r="Z32" s="97"/>
      <c r="AA32" s="106"/>
      <c r="AB32" s="101" t="s">
        <v>123</v>
      </c>
      <c r="AC32" s="125"/>
      <c r="AD32" s="103"/>
      <c r="AE32" s="103"/>
      <c r="AF32" s="103"/>
      <c r="AG32" s="103"/>
      <c r="AH32" s="274" t="s">
        <v>123</v>
      </c>
      <c r="AI32" s="101"/>
      <c r="AJ32" s="101"/>
      <c r="AK32" s="101"/>
      <c r="AL32" s="101" t="s">
        <v>111</v>
      </c>
      <c r="AM32" s="290" t="s">
        <v>111</v>
      </c>
      <c r="AN32" s="101"/>
      <c r="AO32" s="98"/>
      <c r="AP32" s="248"/>
      <c r="AQ32" s="290" t="s">
        <v>123</v>
      </c>
      <c r="AR32" s="102"/>
      <c r="AS32" s="274" t="s">
        <v>123</v>
      </c>
      <c r="AT32" s="103"/>
      <c r="AU32" s="103"/>
      <c r="AV32" s="277" t="s">
        <v>896</v>
      </c>
      <c r="AW32" s="127"/>
      <c r="AX32" s="98"/>
      <c r="AY32" s="127"/>
      <c r="AZ32" s="101"/>
      <c r="BA32" s="101"/>
      <c r="BB32" s="98"/>
      <c r="BC32" s="98"/>
      <c r="BD32" s="98"/>
      <c r="BE32" s="98"/>
      <c r="BF32" s="98"/>
      <c r="BG32" s="98"/>
      <c r="BH32" s="98"/>
      <c r="BI32" s="103"/>
      <c r="BJ32" s="98"/>
      <c r="BK32" s="98"/>
      <c r="BL32" s="98"/>
      <c r="BM32" s="98"/>
      <c r="BN32" s="98"/>
      <c r="BO32" s="98"/>
      <c r="BP32" s="103"/>
      <c r="BQ32" s="101"/>
      <c r="BR32" s="101"/>
      <c r="BS32" s="101"/>
      <c r="BT32" s="101"/>
      <c r="BU32" s="101"/>
      <c r="BV32" s="98"/>
      <c r="BW32" s="98"/>
      <c r="BX32" s="98"/>
      <c r="BY32" s="101"/>
      <c r="BZ32" s="101"/>
      <c r="CA32" s="101"/>
      <c r="CB32" s="101"/>
      <c r="CC32" s="101"/>
      <c r="CD32" s="103"/>
      <c r="CE32" s="290" t="s">
        <v>111</v>
      </c>
      <c r="CF32" s="290" t="s">
        <v>111</v>
      </c>
      <c r="CG32" s="248" t="s">
        <v>121</v>
      </c>
      <c r="CH32" s="248" t="s">
        <v>127</v>
      </c>
      <c r="CI32" s="248" t="s">
        <v>127</v>
      </c>
      <c r="CJ32" s="248" t="s">
        <v>127</v>
      </c>
      <c r="CK32" s="248" t="s">
        <v>127</v>
      </c>
      <c r="CL32" s="290" t="s">
        <v>123</v>
      </c>
      <c r="CM32" s="290" t="s">
        <v>123</v>
      </c>
      <c r="CN32" s="290" t="s">
        <v>123</v>
      </c>
      <c r="CO32" s="104"/>
      <c r="CP32" s="290" t="s">
        <v>111</v>
      </c>
      <c r="CQ32" s="276">
        <v>0</v>
      </c>
      <c r="CR32" s="290" t="s">
        <v>111</v>
      </c>
      <c r="CS32" s="290" t="s">
        <v>123</v>
      </c>
      <c r="CT32" s="98"/>
    </row>
    <row r="33" spans="1:98" s="3" customFormat="1" ht="25.5">
      <c r="A33" s="75">
        <v>9</v>
      </c>
      <c r="B33" s="248" t="s">
        <v>309</v>
      </c>
      <c r="C33" s="248" t="s">
        <v>317</v>
      </c>
      <c r="D33" s="271" t="s">
        <v>201</v>
      </c>
      <c r="E33" s="248" t="s">
        <v>305</v>
      </c>
      <c r="F33" s="105"/>
      <c r="G33" s="365">
        <f t="shared" si="2"/>
        <v>270040</v>
      </c>
      <c r="H33" s="99" t="s">
        <v>88</v>
      </c>
      <c r="I33" s="365">
        <v>4000</v>
      </c>
      <c r="J33" s="273">
        <v>67.510000000000005</v>
      </c>
      <c r="K33" s="100"/>
      <c r="L33" s="101"/>
      <c r="M33" s="274" t="s">
        <v>883</v>
      </c>
      <c r="N33" s="277" t="s">
        <v>888</v>
      </c>
      <c r="O33" s="277" t="s">
        <v>122</v>
      </c>
      <c r="P33" s="277" t="s">
        <v>122</v>
      </c>
      <c r="Q33" s="277" t="s">
        <v>892</v>
      </c>
      <c r="R33" s="124"/>
      <c r="S33" s="185"/>
      <c r="T33" s="98"/>
      <c r="U33" s="98"/>
      <c r="V33" s="101"/>
      <c r="W33" s="101"/>
      <c r="X33" s="101" t="s">
        <v>123</v>
      </c>
      <c r="Y33" s="103"/>
      <c r="Z33" s="97"/>
      <c r="AA33" s="106"/>
      <c r="AB33" s="101" t="s">
        <v>123</v>
      </c>
      <c r="AC33" s="125"/>
      <c r="AD33" s="103"/>
      <c r="AE33" s="103"/>
      <c r="AF33" s="103"/>
      <c r="AG33" s="103"/>
      <c r="AH33" s="274" t="s">
        <v>123</v>
      </c>
      <c r="AI33" s="101"/>
      <c r="AJ33" s="101"/>
      <c r="AK33" s="101"/>
      <c r="AL33" s="101" t="s">
        <v>111</v>
      </c>
      <c r="AM33" s="276" t="s">
        <v>111</v>
      </c>
      <c r="AN33" s="101"/>
      <c r="AO33" s="98"/>
      <c r="AP33" s="248"/>
      <c r="AQ33" s="290" t="s">
        <v>123</v>
      </c>
      <c r="AR33" s="102"/>
      <c r="AS33" s="274" t="s">
        <v>123</v>
      </c>
      <c r="AT33" s="103"/>
      <c r="AU33" s="103"/>
      <c r="AV33" s="277" t="s">
        <v>896</v>
      </c>
      <c r="AW33" s="127"/>
      <c r="AX33" s="98"/>
      <c r="AY33" s="127"/>
      <c r="AZ33" s="101"/>
      <c r="BA33" s="101"/>
      <c r="BB33" s="98"/>
      <c r="BC33" s="98"/>
      <c r="BD33" s="98"/>
      <c r="BE33" s="98"/>
      <c r="BF33" s="98"/>
      <c r="BG33" s="98"/>
      <c r="BH33" s="98"/>
      <c r="BI33" s="103"/>
      <c r="BJ33" s="98"/>
      <c r="BK33" s="98"/>
      <c r="BL33" s="98"/>
      <c r="BM33" s="98"/>
      <c r="BN33" s="98"/>
      <c r="BO33" s="98"/>
      <c r="BP33" s="103"/>
      <c r="BQ33" s="101"/>
      <c r="BR33" s="101"/>
      <c r="BS33" s="101"/>
      <c r="BT33" s="101"/>
      <c r="BU33" s="101"/>
      <c r="BV33" s="98"/>
      <c r="BW33" s="98"/>
      <c r="BX33" s="98"/>
      <c r="BY33" s="101"/>
      <c r="BZ33" s="101"/>
      <c r="CA33" s="101"/>
      <c r="CB33" s="101"/>
      <c r="CC33" s="101"/>
      <c r="CD33" s="103"/>
      <c r="CE33" s="290" t="s">
        <v>111</v>
      </c>
      <c r="CF33" s="290" t="s">
        <v>111</v>
      </c>
      <c r="CG33" s="248" t="s">
        <v>121</v>
      </c>
      <c r="CH33" s="248" t="s">
        <v>127</v>
      </c>
      <c r="CI33" s="248" t="s">
        <v>127</v>
      </c>
      <c r="CJ33" s="248" t="s">
        <v>127</v>
      </c>
      <c r="CK33" s="248" t="s">
        <v>127</v>
      </c>
      <c r="CL33" s="290" t="s">
        <v>123</v>
      </c>
      <c r="CM33" s="290" t="s">
        <v>123</v>
      </c>
      <c r="CN33" s="290" t="s">
        <v>123</v>
      </c>
      <c r="CO33" s="104"/>
      <c r="CP33" s="290" t="s">
        <v>111</v>
      </c>
      <c r="CQ33" s="276">
        <v>0</v>
      </c>
      <c r="CR33" s="290" t="s">
        <v>111</v>
      </c>
      <c r="CS33" s="290" t="s">
        <v>123</v>
      </c>
      <c r="CT33" s="98"/>
    </row>
    <row r="34" spans="1:98" s="3" customFormat="1" ht="15.75" thickBot="1">
      <c r="A34" s="75"/>
      <c r="B34" s="262"/>
      <c r="C34" s="249"/>
      <c r="D34" s="98"/>
      <c r="E34" s="105"/>
      <c r="F34" s="105"/>
      <c r="G34" s="264"/>
      <c r="H34" s="99"/>
      <c r="I34" s="196"/>
      <c r="J34" s="100"/>
      <c r="K34" s="100"/>
      <c r="L34" s="101"/>
      <c r="M34" s="250"/>
      <c r="N34" s="251"/>
      <c r="O34" s="251"/>
      <c r="P34" s="251"/>
      <c r="Q34" s="251"/>
      <c r="R34" s="252"/>
      <c r="S34" s="253"/>
      <c r="T34" s="254"/>
      <c r="U34" s="254"/>
      <c r="V34" s="250"/>
      <c r="W34" s="250"/>
      <c r="X34" s="250"/>
      <c r="Y34" s="255"/>
      <c r="Z34" s="251"/>
      <c r="AA34" s="256"/>
      <c r="AB34" s="250"/>
      <c r="AC34" s="257"/>
      <c r="AD34" s="255"/>
      <c r="AE34" s="255"/>
      <c r="AF34" s="255"/>
      <c r="AG34" s="255"/>
      <c r="AH34" s="250"/>
      <c r="AI34" s="250"/>
      <c r="AJ34" s="250"/>
      <c r="AK34" s="250"/>
      <c r="AL34" s="250"/>
      <c r="AM34" s="250"/>
      <c r="AN34" s="250"/>
      <c r="AO34" s="254"/>
      <c r="AP34" s="254"/>
      <c r="AQ34" s="250"/>
      <c r="AR34" s="258"/>
      <c r="AS34" s="250"/>
      <c r="AT34" s="255"/>
      <c r="AU34" s="255"/>
      <c r="AV34" s="254"/>
      <c r="AW34" s="259"/>
      <c r="AX34" s="254"/>
      <c r="AY34" s="259"/>
      <c r="AZ34" s="250"/>
      <c r="BA34" s="250"/>
      <c r="BB34" s="254"/>
      <c r="BC34" s="254"/>
      <c r="BD34" s="254"/>
      <c r="BE34" s="254"/>
      <c r="BF34" s="254"/>
      <c r="BG34" s="254"/>
      <c r="BH34" s="254"/>
      <c r="BI34" s="255"/>
      <c r="BJ34" s="254"/>
      <c r="BK34" s="254"/>
      <c r="BL34" s="254"/>
      <c r="BM34" s="254"/>
      <c r="BN34" s="254"/>
      <c r="BO34" s="254"/>
      <c r="BP34" s="255"/>
      <c r="BQ34" s="250"/>
      <c r="BR34" s="250"/>
      <c r="BS34" s="250"/>
      <c r="BT34" s="250"/>
      <c r="BU34" s="250"/>
      <c r="BV34" s="254"/>
      <c r="BW34" s="254"/>
      <c r="BX34" s="254"/>
      <c r="BY34" s="250"/>
      <c r="BZ34" s="250"/>
      <c r="CA34" s="250"/>
      <c r="CB34" s="250"/>
      <c r="CC34" s="250"/>
      <c r="CD34" s="255"/>
      <c r="CE34" s="250"/>
      <c r="CF34" s="250"/>
      <c r="CG34" s="254"/>
      <c r="CH34" s="254"/>
      <c r="CI34" s="254"/>
      <c r="CJ34" s="254"/>
      <c r="CK34" s="254"/>
      <c r="CL34" s="250"/>
      <c r="CM34" s="250"/>
      <c r="CN34" s="250"/>
      <c r="CO34" s="260"/>
      <c r="CP34" s="250"/>
      <c r="CQ34" s="260"/>
      <c r="CR34" s="250"/>
      <c r="CS34" s="250"/>
      <c r="CT34" s="254"/>
    </row>
    <row r="35" spans="1:98" customFormat="1" ht="15.75" thickBot="1">
      <c r="A35" s="267"/>
      <c r="B35" s="268" t="s">
        <v>104</v>
      </c>
      <c r="C35" s="269"/>
      <c r="D35" s="269"/>
      <c r="E35" s="269"/>
      <c r="F35" s="269"/>
      <c r="G35" s="269"/>
      <c r="H35" s="269"/>
      <c r="I35" s="270"/>
      <c r="J35" s="270"/>
      <c r="K35" s="270"/>
      <c r="L35" s="270"/>
      <c r="M35" s="282"/>
      <c r="N35" s="282"/>
      <c r="O35" s="282"/>
      <c r="P35" s="282"/>
      <c r="Q35" s="282"/>
      <c r="R35" s="283"/>
      <c r="S35" s="283"/>
      <c r="T35" s="283"/>
      <c r="U35" s="284"/>
      <c r="V35" s="284"/>
      <c r="W35" s="283"/>
      <c r="X35" s="282"/>
      <c r="Y35" s="282"/>
      <c r="Z35" s="285"/>
      <c r="AA35" s="285"/>
      <c r="AB35" s="285"/>
      <c r="AC35" s="285"/>
      <c r="AD35" s="285"/>
      <c r="AE35" s="286"/>
      <c r="AF35" s="286"/>
      <c r="AG35" s="286"/>
      <c r="AH35" s="285"/>
      <c r="AI35" s="285"/>
      <c r="AJ35" s="285"/>
      <c r="AK35" s="285"/>
      <c r="AL35" s="285"/>
      <c r="AM35" s="286"/>
      <c r="AN35" s="285"/>
      <c r="AO35" s="285"/>
      <c r="AP35" s="286"/>
      <c r="AQ35" s="286"/>
      <c r="AR35" s="286"/>
      <c r="AS35" s="286"/>
      <c r="AT35" s="286"/>
      <c r="AU35" s="285"/>
      <c r="AV35" s="285"/>
      <c r="AW35" s="285"/>
      <c r="AX35" s="287"/>
      <c r="AY35" s="285"/>
      <c r="AZ35" s="287"/>
      <c r="BA35" s="285"/>
      <c r="BB35" s="285"/>
      <c r="BC35" s="288"/>
    </row>
    <row r="36" spans="1:98" s="3" customFormat="1" ht="25.5">
      <c r="A36" s="75">
        <v>1</v>
      </c>
      <c r="B36" s="291" t="s">
        <v>344</v>
      </c>
      <c r="C36" s="292" t="s">
        <v>345</v>
      </c>
      <c r="D36" s="101" t="s">
        <v>197</v>
      </c>
      <c r="E36" s="105"/>
      <c r="F36" s="105"/>
      <c r="G36" s="417" t="s">
        <v>504</v>
      </c>
      <c r="H36" s="99" t="s">
        <v>120</v>
      </c>
      <c r="I36" s="196"/>
      <c r="J36" s="100"/>
      <c r="K36" s="100"/>
      <c r="L36" s="292">
        <v>2010</v>
      </c>
      <c r="M36" s="250"/>
      <c r="N36" s="251"/>
      <c r="O36" s="251"/>
      <c r="P36" s="251"/>
      <c r="Q36" s="251"/>
      <c r="R36" s="252"/>
      <c r="S36" s="253"/>
      <c r="T36" s="254"/>
      <c r="U36" s="254"/>
      <c r="V36" s="250"/>
      <c r="W36" s="250"/>
      <c r="X36" s="250"/>
      <c r="Y36" s="255"/>
      <c r="Z36" s="251"/>
      <c r="AA36" s="256"/>
      <c r="AB36" s="250"/>
      <c r="AC36" s="257"/>
      <c r="AD36" s="255"/>
      <c r="AE36" s="255"/>
      <c r="AF36" s="255"/>
      <c r="AG36" s="255"/>
      <c r="AH36" s="250"/>
      <c r="AI36" s="250"/>
      <c r="AJ36" s="250"/>
      <c r="AK36" s="250"/>
      <c r="AL36" s="250"/>
      <c r="AM36" s="250"/>
      <c r="AN36" s="250"/>
      <c r="AO36" s="254"/>
      <c r="AP36" s="254"/>
      <c r="AQ36" s="250"/>
      <c r="AR36" s="258"/>
      <c r="AS36" s="250"/>
      <c r="AT36" s="255"/>
      <c r="AU36" s="255"/>
      <c r="AV36" s="254"/>
      <c r="AW36" s="259"/>
      <c r="AX36" s="254"/>
      <c r="AY36" s="259"/>
      <c r="AZ36" s="250"/>
      <c r="BA36" s="250"/>
      <c r="BB36" s="254"/>
      <c r="BC36" s="254"/>
      <c r="BD36" s="254"/>
      <c r="BE36" s="254"/>
      <c r="BF36" s="254"/>
      <c r="BG36" s="254"/>
      <c r="BH36" s="254"/>
      <c r="BI36" s="255"/>
      <c r="BJ36" s="254"/>
      <c r="BK36" s="254"/>
      <c r="BL36" s="254"/>
      <c r="BM36" s="254"/>
      <c r="BN36" s="254"/>
      <c r="BO36" s="254"/>
      <c r="BP36" s="255"/>
      <c r="BQ36" s="250"/>
      <c r="BR36" s="250"/>
      <c r="BS36" s="250"/>
      <c r="BT36" s="250"/>
      <c r="BU36" s="250"/>
      <c r="BV36" s="254"/>
      <c r="BW36" s="254"/>
      <c r="BX36" s="254"/>
      <c r="BY36" s="250"/>
      <c r="BZ36" s="250"/>
      <c r="CA36" s="250"/>
      <c r="CB36" s="250"/>
      <c r="CC36" s="250"/>
      <c r="CD36" s="255"/>
      <c r="CE36" s="250"/>
      <c r="CF36" s="250"/>
      <c r="CG36" s="254"/>
      <c r="CH36" s="254"/>
      <c r="CI36" s="254"/>
      <c r="CJ36" s="254"/>
      <c r="CK36" s="254"/>
      <c r="CL36" s="250"/>
      <c r="CM36" s="250"/>
      <c r="CN36" s="250"/>
      <c r="CO36" s="260"/>
      <c r="CP36" s="250"/>
      <c r="CQ36" s="260"/>
      <c r="CR36" s="250"/>
      <c r="CS36" s="250"/>
      <c r="CT36" s="254"/>
    </row>
    <row r="37" spans="1:98" s="3" customFormat="1" ht="25.5">
      <c r="A37" s="75">
        <v>2</v>
      </c>
      <c r="B37" s="293" t="s">
        <v>346</v>
      </c>
      <c r="C37" s="294" t="s">
        <v>347</v>
      </c>
      <c r="D37" s="101" t="s">
        <v>197</v>
      </c>
      <c r="E37" s="105"/>
      <c r="F37" s="105"/>
      <c r="G37" s="305" t="s">
        <v>505</v>
      </c>
      <c r="H37" s="99" t="s">
        <v>120</v>
      </c>
      <c r="I37" s="196"/>
      <c r="J37" s="100"/>
      <c r="K37" s="100"/>
      <c r="L37" s="294">
        <v>2015</v>
      </c>
      <c r="M37" s="250"/>
      <c r="N37" s="251"/>
      <c r="O37" s="251"/>
      <c r="P37" s="251"/>
      <c r="Q37" s="251"/>
      <c r="R37" s="252"/>
      <c r="S37" s="253"/>
      <c r="T37" s="254"/>
      <c r="U37" s="254"/>
      <c r="V37" s="250"/>
      <c r="W37" s="250"/>
      <c r="X37" s="250"/>
      <c r="Y37" s="255"/>
      <c r="Z37" s="251"/>
      <c r="AA37" s="256"/>
      <c r="AB37" s="250"/>
      <c r="AC37" s="257"/>
      <c r="AD37" s="255"/>
      <c r="AE37" s="255"/>
      <c r="AF37" s="255"/>
      <c r="AG37" s="255"/>
      <c r="AH37" s="250"/>
      <c r="AI37" s="250"/>
      <c r="AJ37" s="250"/>
      <c r="AK37" s="250"/>
      <c r="AL37" s="250"/>
      <c r="AM37" s="250"/>
      <c r="AN37" s="250"/>
      <c r="AO37" s="254"/>
      <c r="AP37" s="254"/>
      <c r="AQ37" s="250"/>
      <c r="AR37" s="258"/>
      <c r="AS37" s="250"/>
      <c r="AT37" s="255"/>
      <c r="AU37" s="255"/>
      <c r="AV37" s="254"/>
      <c r="AW37" s="259"/>
      <c r="AX37" s="254"/>
      <c r="AY37" s="259"/>
      <c r="AZ37" s="250"/>
      <c r="BA37" s="250"/>
      <c r="BB37" s="254"/>
      <c r="BC37" s="254"/>
      <c r="BD37" s="254"/>
      <c r="BE37" s="254"/>
      <c r="BF37" s="254"/>
      <c r="BG37" s="254"/>
      <c r="BH37" s="254"/>
      <c r="BI37" s="255"/>
      <c r="BJ37" s="254"/>
      <c r="BK37" s="254"/>
      <c r="BL37" s="254"/>
      <c r="BM37" s="254"/>
      <c r="BN37" s="254"/>
      <c r="BO37" s="254"/>
      <c r="BP37" s="255"/>
      <c r="BQ37" s="250"/>
      <c r="BR37" s="250"/>
      <c r="BS37" s="250"/>
      <c r="BT37" s="250"/>
      <c r="BU37" s="250"/>
      <c r="BV37" s="254"/>
      <c r="BW37" s="254"/>
      <c r="BX37" s="254"/>
      <c r="BY37" s="250"/>
      <c r="BZ37" s="250"/>
      <c r="CA37" s="250"/>
      <c r="CB37" s="250"/>
      <c r="CC37" s="250"/>
      <c r="CD37" s="255"/>
      <c r="CE37" s="250"/>
      <c r="CF37" s="250"/>
      <c r="CG37" s="254"/>
      <c r="CH37" s="254"/>
      <c r="CI37" s="254"/>
      <c r="CJ37" s="254"/>
      <c r="CK37" s="254"/>
      <c r="CL37" s="250"/>
      <c r="CM37" s="250"/>
      <c r="CN37" s="250"/>
      <c r="CO37" s="260"/>
      <c r="CP37" s="250"/>
      <c r="CQ37" s="260"/>
      <c r="CR37" s="250"/>
      <c r="CS37" s="250"/>
      <c r="CT37" s="254"/>
    </row>
    <row r="38" spans="1:98" s="3" customFormat="1" ht="25.5">
      <c r="A38" s="75">
        <v>3</v>
      </c>
      <c r="B38" s="293" t="s">
        <v>348</v>
      </c>
      <c r="C38" s="294" t="s">
        <v>349</v>
      </c>
      <c r="D38" s="101" t="s">
        <v>197</v>
      </c>
      <c r="E38" s="105"/>
      <c r="F38" s="105"/>
      <c r="G38" s="305" t="s">
        <v>506</v>
      </c>
      <c r="H38" s="99" t="s">
        <v>120</v>
      </c>
      <c r="I38" s="196"/>
      <c r="J38" s="100"/>
      <c r="K38" s="100"/>
      <c r="L38" s="294">
        <v>2015</v>
      </c>
      <c r="M38" s="250"/>
      <c r="N38" s="251"/>
      <c r="O38" s="251"/>
      <c r="P38" s="251"/>
      <c r="Q38" s="251"/>
      <c r="R38" s="252"/>
      <c r="S38" s="253"/>
      <c r="T38" s="254"/>
      <c r="U38" s="254"/>
      <c r="V38" s="250"/>
      <c r="W38" s="250"/>
      <c r="X38" s="250"/>
      <c r="Y38" s="255"/>
      <c r="Z38" s="251"/>
      <c r="AA38" s="256"/>
      <c r="AB38" s="250"/>
      <c r="AC38" s="257"/>
      <c r="AD38" s="255"/>
      <c r="AE38" s="255"/>
      <c r="AF38" s="255"/>
      <c r="AG38" s="255"/>
      <c r="AH38" s="250"/>
      <c r="AI38" s="250"/>
      <c r="AJ38" s="250"/>
      <c r="AK38" s="250"/>
      <c r="AL38" s="250"/>
      <c r="AM38" s="250"/>
      <c r="AN38" s="250"/>
      <c r="AO38" s="254"/>
      <c r="AP38" s="254"/>
      <c r="AQ38" s="250"/>
      <c r="AR38" s="258"/>
      <c r="AS38" s="250"/>
      <c r="AT38" s="255"/>
      <c r="AU38" s="255"/>
      <c r="AV38" s="254"/>
      <c r="AW38" s="259"/>
      <c r="AX38" s="254"/>
      <c r="AY38" s="259"/>
      <c r="AZ38" s="250"/>
      <c r="BA38" s="250"/>
      <c r="BB38" s="254"/>
      <c r="BC38" s="254"/>
      <c r="BD38" s="254"/>
      <c r="BE38" s="254"/>
      <c r="BF38" s="254"/>
      <c r="BG38" s="254"/>
      <c r="BH38" s="254"/>
      <c r="BI38" s="255"/>
      <c r="BJ38" s="254"/>
      <c r="BK38" s="254"/>
      <c r="BL38" s="254"/>
      <c r="BM38" s="254"/>
      <c r="BN38" s="254"/>
      <c r="BO38" s="254"/>
      <c r="BP38" s="255"/>
      <c r="BQ38" s="250"/>
      <c r="BR38" s="250"/>
      <c r="BS38" s="250"/>
      <c r="BT38" s="250"/>
      <c r="BU38" s="250"/>
      <c r="BV38" s="254"/>
      <c r="BW38" s="254"/>
      <c r="BX38" s="254"/>
      <c r="BY38" s="250"/>
      <c r="BZ38" s="250"/>
      <c r="CA38" s="250"/>
      <c r="CB38" s="250"/>
      <c r="CC38" s="250"/>
      <c r="CD38" s="255"/>
      <c r="CE38" s="250"/>
      <c r="CF38" s="250"/>
      <c r="CG38" s="254"/>
      <c r="CH38" s="254"/>
      <c r="CI38" s="254"/>
      <c r="CJ38" s="254"/>
      <c r="CK38" s="254"/>
      <c r="CL38" s="250"/>
      <c r="CM38" s="250"/>
      <c r="CN38" s="250"/>
      <c r="CO38" s="260"/>
      <c r="CP38" s="250"/>
      <c r="CQ38" s="260"/>
      <c r="CR38" s="250"/>
      <c r="CS38" s="250"/>
      <c r="CT38" s="254"/>
    </row>
    <row r="39" spans="1:98" s="3" customFormat="1">
      <c r="A39" s="75">
        <v>4</v>
      </c>
      <c r="B39" s="293" t="s">
        <v>350</v>
      </c>
      <c r="C39" s="294" t="s">
        <v>345</v>
      </c>
      <c r="D39" s="101" t="s">
        <v>197</v>
      </c>
      <c r="E39" s="105"/>
      <c r="F39" s="105"/>
      <c r="G39" s="305" t="s">
        <v>507</v>
      </c>
      <c r="H39" s="99" t="s">
        <v>120</v>
      </c>
      <c r="I39" s="196"/>
      <c r="J39" s="100"/>
      <c r="K39" s="100"/>
      <c r="L39" s="294">
        <v>2008</v>
      </c>
      <c r="M39" s="250"/>
      <c r="N39" s="251"/>
      <c r="O39" s="251"/>
      <c r="P39" s="251"/>
      <c r="Q39" s="251"/>
      <c r="R39" s="252"/>
      <c r="S39" s="253"/>
      <c r="T39" s="254"/>
      <c r="U39" s="254"/>
      <c r="V39" s="250"/>
      <c r="W39" s="250"/>
      <c r="X39" s="250"/>
      <c r="Y39" s="255"/>
      <c r="Z39" s="251"/>
      <c r="AA39" s="256"/>
      <c r="AB39" s="250"/>
      <c r="AC39" s="257"/>
      <c r="AD39" s="255"/>
      <c r="AE39" s="255"/>
      <c r="AF39" s="255"/>
      <c r="AG39" s="255"/>
      <c r="AH39" s="250"/>
      <c r="AI39" s="250"/>
      <c r="AJ39" s="250"/>
      <c r="AK39" s="250"/>
      <c r="AL39" s="250"/>
      <c r="AM39" s="250"/>
      <c r="AN39" s="250"/>
      <c r="AO39" s="254"/>
      <c r="AP39" s="254"/>
      <c r="AQ39" s="250"/>
      <c r="AR39" s="258"/>
      <c r="AS39" s="250"/>
      <c r="AT39" s="255"/>
      <c r="AU39" s="255"/>
      <c r="AV39" s="254"/>
      <c r="AW39" s="259"/>
      <c r="AX39" s="254"/>
      <c r="AY39" s="259"/>
      <c r="AZ39" s="250"/>
      <c r="BA39" s="250"/>
      <c r="BB39" s="254"/>
      <c r="BC39" s="254"/>
      <c r="BD39" s="254"/>
      <c r="BE39" s="254"/>
      <c r="BF39" s="254"/>
      <c r="BG39" s="254"/>
      <c r="BH39" s="254"/>
      <c r="BI39" s="255"/>
      <c r="BJ39" s="254"/>
      <c r="BK39" s="254"/>
      <c r="BL39" s="254"/>
      <c r="BM39" s="254"/>
      <c r="BN39" s="254"/>
      <c r="BO39" s="254"/>
      <c r="BP39" s="255"/>
      <c r="BQ39" s="250"/>
      <c r="BR39" s="250"/>
      <c r="BS39" s="250"/>
      <c r="BT39" s="250"/>
      <c r="BU39" s="250"/>
      <c r="BV39" s="254"/>
      <c r="BW39" s="254"/>
      <c r="BX39" s="254"/>
      <c r="BY39" s="250"/>
      <c r="BZ39" s="250"/>
      <c r="CA39" s="250"/>
      <c r="CB39" s="250"/>
      <c r="CC39" s="250"/>
      <c r="CD39" s="255"/>
      <c r="CE39" s="250"/>
      <c r="CF39" s="250"/>
      <c r="CG39" s="254"/>
      <c r="CH39" s="254"/>
      <c r="CI39" s="254"/>
      <c r="CJ39" s="254"/>
      <c r="CK39" s="254"/>
      <c r="CL39" s="250"/>
      <c r="CM39" s="250"/>
      <c r="CN39" s="250"/>
      <c r="CO39" s="260"/>
      <c r="CP39" s="250"/>
      <c r="CQ39" s="260"/>
      <c r="CR39" s="250"/>
      <c r="CS39" s="250"/>
      <c r="CT39" s="254"/>
    </row>
    <row r="40" spans="1:98" s="3" customFormat="1" ht="38.25">
      <c r="A40" s="75">
        <v>5</v>
      </c>
      <c r="B40" s="293" t="s">
        <v>351</v>
      </c>
      <c r="C40" s="294" t="s">
        <v>292</v>
      </c>
      <c r="D40" s="101" t="s">
        <v>197</v>
      </c>
      <c r="E40" s="105"/>
      <c r="F40" s="105"/>
      <c r="G40" s="305" t="s">
        <v>508</v>
      </c>
      <c r="H40" s="99" t="s">
        <v>120</v>
      </c>
      <c r="I40" s="196"/>
      <c r="J40" s="100"/>
      <c r="K40" s="100"/>
      <c r="L40" s="294">
        <v>2011</v>
      </c>
      <c r="M40" s="250"/>
      <c r="N40" s="251"/>
      <c r="O40" s="251"/>
      <c r="P40" s="251"/>
      <c r="Q40" s="251"/>
      <c r="R40" s="252"/>
      <c r="S40" s="253"/>
      <c r="T40" s="254"/>
      <c r="U40" s="254"/>
      <c r="V40" s="250"/>
      <c r="W40" s="250"/>
      <c r="X40" s="250"/>
      <c r="Y40" s="255"/>
      <c r="Z40" s="251"/>
      <c r="AA40" s="256"/>
      <c r="AB40" s="250"/>
      <c r="AC40" s="257"/>
      <c r="AD40" s="255"/>
      <c r="AE40" s="255"/>
      <c r="AF40" s="255"/>
      <c r="AG40" s="255"/>
      <c r="AH40" s="250"/>
      <c r="AI40" s="250"/>
      <c r="AJ40" s="250"/>
      <c r="AK40" s="250"/>
      <c r="AL40" s="250"/>
      <c r="AM40" s="250"/>
      <c r="AN40" s="250"/>
      <c r="AO40" s="254"/>
      <c r="AP40" s="254"/>
      <c r="AQ40" s="250"/>
      <c r="AR40" s="258"/>
      <c r="AS40" s="250"/>
      <c r="AT40" s="255"/>
      <c r="AU40" s="255"/>
      <c r="AV40" s="254"/>
      <c r="AW40" s="259"/>
      <c r="AX40" s="254"/>
      <c r="AY40" s="259"/>
      <c r="AZ40" s="250"/>
      <c r="BA40" s="250"/>
      <c r="BB40" s="254"/>
      <c r="BC40" s="254"/>
      <c r="BD40" s="254"/>
      <c r="BE40" s="254"/>
      <c r="BF40" s="254"/>
      <c r="BG40" s="254"/>
      <c r="BH40" s="254"/>
      <c r="BI40" s="255"/>
      <c r="BJ40" s="254"/>
      <c r="BK40" s="254"/>
      <c r="BL40" s="254"/>
      <c r="BM40" s="254"/>
      <c r="BN40" s="254"/>
      <c r="BO40" s="254"/>
      <c r="BP40" s="255"/>
      <c r="BQ40" s="250"/>
      <c r="BR40" s="250"/>
      <c r="BS40" s="250"/>
      <c r="BT40" s="250"/>
      <c r="BU40" s="250"/>
      <c r="BV40" s="254"/>
      <c r="BW40" s="254"/>
      <c r="BX40" s="254"/>
      <c r="BY40" s="250"/>
      <c r="BZ40" s="250"/>
      <c r="CA40" s="250"/>
      <c r="CB40" s="250"/>
      <c r="CC40" s="250"/>
      <c r="CD40" s="255"/>
      <c r="CE40" s="250"/>
      <c r="CF40" s="250"/>
      <c r="CG40" s="254"/>
      <c r="CH40" s="254"/>
      <c r="CI40" s="254"/>
      <c r="CJ40" s="254"/>
      <c r="CK40" s="254"/>
      <c r="CL40" s="250"/>
      <c r="CM40" s="250"/>
      <c r="CN40" s="250"/>
      <c r="CO40" s="260"/>
      <c r="CP40" s="250"/>
      <c r="CQ40" s="260"/>
      <c r="CR40" s="250"/>
      <c r="CS40" s="250"/>
      <c r="CT40" s="254"/>
    </row>
    <row r="41" spans="1:98" s="3" customFormat="1" ht="57" customHeight="1">
      <c r="A41" s="75">
        <v>6</v>
      </c>
      <c r="B41" s="295" t="s">
        <v>352</v>
      </c>
      <c r="C41" s="296" t="s">
        <v>292</v>
      </c>
      <c r="D41" s="101" t="s">
        <v>197</v>
      </c>
      <c r="E41" s="105"/>
      <c r="F41" s="105"/>
      <c r="G41" s="305" t="s">
        <v>509</v>
      </c>
      <c r="H41" s="99" t="s">
        <v>120</v>
      </c>
      <c r="I41" s="196"/>
      <c r="J41" s="100"/>
      <c r="K41" s="100"/>
      <c r="L41" s="311">
        <v>2009</v>
      </c>
      <c r="M41" s="250"/>
      <c r="N41" s="251"/>
      <c r="O41" s="251"/>
      <c r="P41" s="251"/>
      <c r="Q41" s="251"/>
      <c r="R41" s="252"/>
      <c r="S41" s="253"/>
      <c r="T41" s="254"/>
      <c r="U41" s="254"/>
      <c r="V41" s="250"/>
      <c r="W41" s="250"/>
      <c r="X41" s="250"/>
      <c r="Y41" s="255"/>
      <c r="Z41" s="251"/>
      <c r="AA41" s="256"/>
      <c r="AB41" s="250"/>
      <c r="AC41" s="257"/>
      <c r="AD41" s="255"/>
      <c r="AE41" s="255"/>
      <c r="AF41" s="255"/>
      <c r="AG41" s="255"/>
      <c r="AH41" s="250"/>
      <c r="AI41" s="250"/>
      <c r="AJ41" s="250"/>
      <c r="AK41" s="250"/>
      <c r="AL41" s="250"/>
      <c r="AM41" s="250"/>
      <c r="AN41" s="250"/>
      <c r="AO41" s="254"/>
      <c r="AP41" s="254"/>
      <c r="AQ41" s="250"/>
      <c r="AR41" s="258"/>
      <c r="AS41" s="250"/>
      <c r="AT41" s="255"/>
      <c r="AU41" s="255"/>
      <c r="AV41" s="254"/>
      <c r="AW41" s="259"/>
      <c r="AX41" s="254"/>
      <c r="AY41" s="259"/>
      <c r="AZ41" s="250"/>
      <c r="BA41" s="250"/>
      <c r="BB41" s="254"/>
      <c r="BC41" s="254"/>
      <c r="BD41" s="254"/>
      <c r="BE41" s="254"/>
      <c r="BF41" s="254"/>
      <c r="BG41" s="254"/>
      <c r="BH41" s="254"/>
      <c r="BI41" s="255"/>
      <c r="BJ41" s="254"/>
      <c r="BK41" s="254"/>
      <c r="BL41" s="254"/>
      <c r="BM41" s="254"/>
      <c r="BN41" s="254"/>
      <c r="BO41" s="254"/>
      <c r="BP41" s="255"/>
      <c r="BQ41" s="250"/>
      <c r="BR41" s="250"/>
      <c r="BS41" s="250"/>
      <c r="BT41" s="250"/>
      <c r="BU41" s="250"/>
      <c r="BV41" s="254"/>
      <c r="BW41" s="254"/>
      <c r="BX41" s="254"/>
      <c r="BY41" s="250"/>
      <c r="BZ41" s="250"/>
      <c r="CA41" s="250"/>
      <c r="CB41" s="250"/>
      <c r="CC41" s="250"/>
      <c r="CD41" s="255"/>
      <c r="CE41" s="250"/>
      <c r="CF41" s="250"/>
      <c r="CG41" s="254"/>
      <c r="CH41" s="254"/>
      <c r="CI41" s="254"/>
      <c r="CJ41" s="254"/>
      <c r="CK41" s="254"/>
      <c r="CL41" s="250"/>
      <c r="CM41" s="250"/>
      <c r="CN41" s="250"/>
      <c r="CO41" s="260"/>
      <c r="CP41" s="250"/>
      <c r="CQ41" s="260"/>
      <c r="CR41" s="250"/>
      <c r="CS41" s="250"/>
      <c r="CT41" s="254"/>
    </row>
    <row r="42" spans="1:98" s="2" customFormat="1">
      <c r="A42" s="75">
        <v>7</v>
      </c>
      <c r="B42" s="293" t="s">
        <v>353</v>
      </c>
      <c r="C42" s="295" t="s">
        <v>354</v>
      </c>
      <c r="D42" s="101" t="s">
        <v>197</v>
      </c>
      <c r="E42" s="101"/>
      <c r="F42" s="101"/>
      <c r="G42" s="305" t="s">
        <v>510</v>
      </c>
      <c r="H42" s="99" t="s">
        <v>120</v>
      </c>
      <c r="I42" s="99"/>
      <c r="J42" s="129"/>
      <c r="K42" s="129"/>
      <c r="L42" s="311">
        <v>2011</v>
      </c>
    </row>
    <row r="43" spans="1:98" s="2" customFormat="1" ht="87.75" customHeight="1">
      <c r="A43" s="75">
        <v>8</v>
      </c>
      <c r="B43" s="297" t="s">
        <v>355</v>
      </c>
      <c r="C43" s="295" t="s">
        <v>356</v>
      </c>
      <c r="D43" s="101" t="s">
        <v>197</v>
      </c>
      <c r="E43" s="101"/>
      <c r="F43" s="101"/>
      <c r="G43" s="305" t="s">
        <v>511</v>
      </c>
      <c r="H43" s="99" t="s">
        <v>120</v>
      </c>
      <c r="I43" s="99"/>
      <c r="J43" s="129"/>
      <c r="K43" s="129"/>
      <c r="L43" s="311">
        <v>2015</v>
      </c>
    </row>
    <row r="44" spans="1:98" s="2" customFormat="1" ht="25.5">
      <c r="A44" s="75">
        <v>9</v>
      </c>
      <c r="B44" s="293" t="s">
        <v>357</v>
      </c>
      <c r="C44" s="293" t="s">
        <v>358</v>
      </c>
      <c r="D44" s="101" t="s">
        <v>197</v>
      </c>
      <c r="E44" s="101"/>
      <c r="F44" s="101"/>
      <c r="G44" s="306">
        <v>11808</v>
      </c>
      <c r="H44" s="99" t="s">
        <v>120</v>
      </c>
      <c r="I44" s="99"/>
      <c r="J44" s="129"/>
      <c r="K44" s="129"/>
      <c r="L44" s="294">
        <v>2016</v>
      </c>
    </row>
    <row r="45" spans="1:98" s="2" customFormat="1">
      <c r="A45" s="75">
        <v>10</v>
      </c>
      <c r="B45" s="293" t="s">
        <v>359</v>
      </c>
      <c r="C45" s="293" t="s">
        <v>360</v>
      </c>
      <c r="D45" s="101" t="s">
        <v>197</v>
      </c>
      <c r="E45" s="101"/>
      <c r="F45" s="101"/>
      <c r="G45" s="306">
        <v>14145</v>
      </c>
      <c r="H45" s="99" t="s">
        <v>120</v>
      </c>
      <c r="I45" s="99"/>
      <c r="J45" s="129"/>
      <c r="K45" s="129"/>
      <c r="L45" s="294">
        <v>2016</v>
      </c>
    </row>
    <row r="46" spans="1:98" s="2" customFormat="1">
      <c r="A46" s="75">
        <v>11</v>
      </c>
      <c r="B46" s="293" t="s">
        <v>361</v>
      </c>
      <c r="C46" s="293" t="s">
        <v>362</v>
      </c>
      <c r="D46" s="101" t="s">
        <v>197</v>
      </c>
      <c r="E46" s="101"/>
      <c r="F46" s="101"/>
      <c r="G46" s="306">
        <v>53259</v>
      </c>
      <c r="H46" s="99" t="s">
        <v>120</v>
      </c>
      <c r="I46" s="99"/>
      <c r="J46" s="129"/>
      <c r="K46" s="129"/>
      <c r="L46" s="294">
        <v>2014</v>
      </c>
    </row>
    <row r="47" spans="1:98" s="2" customFormat="1">
      <c r="A47" s="75">
        <v>12</v>
      </c>
      <c r="B47" s="293" t="s">
        <v>363</v>
      </c>
      <c r="C47" s="293" t="s">
        <v>364</v>
      </c>
      <c r="D47" s="101" t="s">
        <v>197</v>
      </c>
      <c r="E47" s="101"/>
      <c r="F47" s="101"/>
      <c r="G47" s="306">
        <v>13523.22</v>
      </c>
      <c r="H47" s="99" t="s">
        <v>120</v>
      </c>
      <c r="I47" s="99"/>
      <c r="J47" s="129"/>
      <c r="K47" s="129"/>
      <c r="L47" s="294">
        <v>2014</v>
      </c>
    </row>
    <row r="48" spans="1:98" s="2" customFormat="1">
      <c r="A48" s="75">
        <v>13</v>
      </c>
      <c r="B48" s="293" t="s">
        <v>365</v>
      </c>
      <c r="C48" s="293" t="s">
        <v>362</v>
      </c>
      <c r="D48" s="101" t="s">
        <v>197</v>
      </c>
      <c r="E48" s="101"/>
      <c r="F48" s="101"/>
      <c r="G48" s="306">
        <v>13999.99</v>
      </c>
      <c r="H48" s="99" t="s">
        <v>120</v>
      </c>
      <c r="I48" s="99"/>
      <c r="J48" s="129"/>
      <c r="K48" s="129"/>
      <c r="L48" s="294">
        <v>2015</v>
      </c>
    </row>
    <row r="49" spans="1:12" s="2" customFormat="1">
      <c r="A49" s="75">
        <v>14</v>
      </c>
      <c r="B49" s="293" t="s">
        <v>366</v>
      </c>
      <c r="C49" s="293" t="s">
        <v>367</v>
      </c>
      <c r="D49" s="101" t="s">
        <v>197</v>
      </c>
      <c r="E49" s="101"/>
      <c r="F49" s="101"/>
      <c r="G49" s="306">
        <v>17908.8</v>
      </c>
      <c r="H49" s="99" t="s">
        <v>120</v>
      </c>
      <c r="I49" s="99"/>
      <c r="J49" s="129"/>
      <c r="K49" s="129"/>
      <c r="L49" s="294">
        <v>2015</v>
      </c>
    </row>
    <row r="50" spans="1:12" s="2" customFormat="1">
      <c r="A50" s="75">
        <v>15</v>
      </c>
      <c r="B50" s="293" t="s">
        <v>366</v>
      </c>
      <c r="C50" s="293" t="s">
        <v>367</v>
      </c>
      <c r="D50" s="101" t="s">
        <v>197</v>
      </c>
      <c r="E50" s="101"/>
      <c r="F50" s="101"/>
      <c r="G50" s="306">
        <v>17949.39</v>
      </c>
      <c r="H50" s="99" t="s">
        <v>120</v>
      </c>
      <c r="I50" s="99"/>
      <c r="J50" s="129"/>
      <c r="K50" s="129"/>
      <c r="L50" s="294">
        <v>2016</v>
      </c>
    </row>
    <row r="51" spans="1:12" s="2" customFormat="1" ht="25.5">
      <c r="A51" s="75">
        <v>16</v>
      </c>
      <c r="B51" s="293" t="s">
        <v>368</v>
      </c>
      <c r="C51" s="293" t="s">
        <v>369</v>
      </c>
      <c r="D51" s="101" t="s">
        <v>197</v>
      </c>
      <c r="E51" s="101"/>
      <c r="F51" s="101"/>
      <c r="G51" s="306">
        <v>16359</v>
      </c>
      <c r="H51" s="99" t="s">
        <v>120</v>
      </c>
      <c r="I51" s="99"/>
      <c r="J51" s="129"/>
      <c r="K51" s="129"/>
      <c r="L51" s="294">
        <v>2016</v>
      </c>
    </row>
    <row r="52" spans="1:12" s="2" customFormat="1">
      <c r="A52" s="75">
        <v>17</v>
      </c>
      <c r="B52" s="293" t="s">
        <v>370</v>
      </c>
      <c r="C52" s="293" t="s">
        <v>371</v>
      </c>
      <c r="D52" s="101" t="s">
        <v>197</v>
      </c>
      <c r="E52" s="101"/>
      <c r="F52" s="101"/>
      <c r="G52" s="306">
        <v>22140</v>
      </c>
      <c r="H52" s="99" t="s">
        <v>120</v>
      </c>
      <c r="I52" s="99"/>
      <c r="J52" s="129"/>
      <c r="K52" s="129"/>
      <c r="L52" s="294">
        <v>2017</v>
      </c>
    </row>
    <row r="53" spans="1:12" s="2" customFormat="1">
      <c r="A53" s="75">
        <v>18</v>
      </c>
      <c r="B53" s="293" t="s">
        <v>372</v>
      </c>
      <c r="C53" s="293" t="s">
        <v>371</v>
      </c>
      <c r="D53" s="101" t="s">
        <v>197</v>
      </c>
      <c r="E53" s="101"/>
      <c r="F53" s="101"/>
      <c r="G53" s="306">
        <v>20295</v>
      </c>
      <c r="H53" s="99" t="s">
        <v>120</v>
      </c>
      <c r="I53" s="99"/>
      <c r="J53" s="129"/>
      <c r="K53" s="129"/>
      <c r="L53" s="294">
        <v>2017</v>
      </c>
    </row>
    <row r="54" spans="1:12" s="2" customFormat="1">
      <c r="A54" s="75">
        <v>19</v>
      </c>
      <c r="B54" s="298" t="s">
        <v>373</v>
      </c>
      <c r="C54" s="299" t="s">
        <v>374</v>
      </c>
      <c r="D54" s="101" t="s">
        <v>197</v>
      </c>
      <c r="E54" s="101"/>
      <c r="F54" s="101"/>
      <c r="G54" s="307">
        <v>29975.1</v>
      </c>
      <c r="H54" s="99" t="s">
        <v>120</v>
      </c>
      <c r="I54" s="99"/>
      <c r="J54" s="129"/>
      <c r="K54" s="129"/>
      <c r="L54" s="312">
        <v>2017</v>
      </c>
    </row>
    <row r="55" spans="1:12" s="2" customFormat="1">
      <c r="A55" s="75">
        <v>20</v>
      </c>
      <c r="B55" s="300" t="s">
        <v>375</v>
      </c>
      <c r="C55" s="301" t="s">
        <v>376</v>
      </c>
      <c r="D55" s="101" t="s">
        <v>197</v>
      </c>
      <c r="E55" s="101"/>
      <c r="F55" s="101"/>
      <c r="G55" s="308">
        <v>20541</v>
      </c>
      <c r="H55" s="99" t="s">
        <v>120</v>
      </c>
      <c r="I55" s="99"/>
      <c r="J55" s="129"/>
      <c r="K55" s="129"/>
      <c r="L55" s="313">
        <v>2018</v>
      </c>
    </row>
    <row r="56" spans="1:12" s="2" customFormat="1">
      <c r="A56" s="75">
        <v>21</v>
      </c>
      <c r="B56" s="300" t="s">
        <v>377</v>
      </c>
      <c r="C56" s="301" t="s">
        <v>378</v>
      </c>
      <c r="D56" s="101" t="s">
        <v>197</v>
      </c>
      <c r="E56" s="101"/>
      <c r="F56" s="101"/>
      <c r="G56" s="308">
        <v>11808</v>
      </c>
      <c r="H56" s="99" t="s">
        <v>120</v>
      </c>
      <c r="I56" s="99"/>
      <c r="J56" s="129"/>
      <c r="K56" s="129"/>
      <c r="L56" s="313">
        <v>2018</v>
      </c>
    </row>
    <row r="57" spans="1:12" s="2" customFormat="1">
      <c r="A57" s="75">
        <v>22</v>
      </c>
      <c r="B57" s="300" t="s">
        <v>379</v>
      </c>
      <c r="C57" s="301" t="s">
        <v>376</v>
      </c>
      <c r="D57" s="101" t="s">
        <v>197</v>
      </c>
      <c r="E57" s="101"/>
      <c r="F57" s="101"/>
      <c r="G57" s="308">
        <v>16103.16</v>
      </c>
      <c r="H57" s="99" t="s">
        <v>120</v>
      </c>
      <c r="I57" s="99"/>
      <c r="J57" s="129"/>
      <c r="K57" s="129"/>
      <c r="L57" s="313">
        <v>2018</v>
      </c>
    </row>
    <row r="58" spans="1:12" s="2" customFormat="1">
      <c r="A58" s="75">
        <v>23</v>
      </c>
      <c r="B58" s="300" t="s">
        <v>380</v>
      </c>
      <c r="C58" s="301" t="s">
        <v>381</v>
      </c>
      <c r="D58" s="101" t="s">
        <v>197</v>
      </c>
      <c r="E58" s="101"/>
      <c r="F58" s="101"/>
      <c r="G58" s="308">
        <v>22666.44</v>
      </c>
      <c r="H58" s="99" t="s">
        <v>120</v>
      </c>
      <c r="I58" s="99"/>
      <c r="J58" s="129"/>
      <c r="K58" s="129"/>
      <c r="L58" s="313">
        <v>2018</v>
      </c>
    </row>
    <row r="59" spans="1:12" s="2" customFormat="1">
      <c r="A59" s="75">
        <v>24</v>
      </c>
      <c r="B59" s="300" t="s">
        <v>382</v>
      </c>
      <c r="C59" s="301" t="s">
        <v>383</v>
      </c>
      <c r="D59" s="101" t="s">
        <v>197</v>
      </c>
      <c r="E59" s="101"/>
      <c r="F59" s="101"/>
      <c r="G59" s="308">
        <v>22666.44</v>
      </c>
      <c r="H59" s="99" t="s">
        <v>120</v>
      </c>
      <c r="I59" s="99"/>
      <c r="J59" s="129"/>
      <c r="K59" s="129"/>
      <c r="L59" s="313">
        <v>2018</v>
      </c>
    </row>
    <row r="60" spans="1:12" s="2" customFormat="1" ht="25.5">
      <c r="A60" s="75">
        <v>25</v>
      </c>
      <c r="B60" s="300" t="s">
        <v>384</v>
      </c>
      <c r="C60" s="301" t="s">
        <v>385</v>
      </c>
      <c r="D60" s="101" t="s">
        <v>197</v>
      </c>
      <c r="E60" s="101"/>
      <c r="F60" s="101"/>
      <c r="G60" s="308">
        <v>12000</v>
      </c>
      <c r="H60" s="99" t="s">
        <v>120</v>
      </c>
      <c r="I60" s="99"/>
      <c r="J60" s="129"/>
      <c r="K60" s="129"/>
      <c r="L60" s="313">
        <v>2018</v>
      </c>
    </row>
    <row r="61" spans="1:12" s="2" customFormat="1">
      <c r="A61" s="75">
        <v>26</v>
      </c>
      <c r="B61" s="300" t="s">
        <v>386</v>
      </c>
      <c r="C61" s="301" t="s">
        <v>387</v>
      </c>
      <c r="D61" s="101" t="s">
        <v>197</v>
      </c>
      <c r="E61" s="101"/>
      <c r="F61" s="101"/>
      <c r="G61" s="308">
        <v>13100</v>
      </c>
      <c r="H61" s="99" t="s">
        <v>120</v>
      </c>
      <c r="I61" s="99"/>
      <c r="J61" s="129"/>
      <c r="K61" s="129"/>
      <c r="L61" s="313">
        <v>2018</v>
      </c>
    </row>
    <row r="62" spans="1:12" s="2" customFormat="1">
      <c r="A62" s="75">
        <v>27</v>
      </c>
      <c r="B62" s="300" t="s">
        <v>388</v>
      </c>
      <c r="C62" s="301" t="s">
        <v>389</v>
      </c>
      <c r="D62" s="101" t="s">
        <v>197</v>
      </c>
      <c r="E62" s="101"/>
      <c r="F62" s="101"/>
      <c r="G62" s="308">
        <v>73730.850000000006</v>
      </c>
      <c r="H62" s="99" t="s">
        <v>120</v>
      </c>
      <c r="I62" s="99"/>
      <c r="J62" s="129"/>
      <c r="K62" s="129"/>
      <c r="L62" s="313">
        <v>2019</v>
      </c>
    </row>
    <row r="63" spans="1:12" s="2" customFormat="1">
      <c r="A63" s="75">
        <v>28</v>
      </c>
      <c r="B63" s="300" t="s">
        <v>390</v>
      </c>
      <c r="C63" s="301" t="s">
        <v>378</v>
      </c>
      <c r="D63" s="101" t="s">
        <v>197</v>
      </c>
      <c r="E63" s="101"/>
      <c r="F63" s="101"/>
      <c r="G63" s="308">
        <v>16983.3</v>
      </c>
      <c r="H63" s="99" t="s">
        <v>120</v>
      </c>
      <c r="I63" s="99"/>
      <c r="J63" s="129"/>
      <c r="K63" s="129"/>
      <c r="L63" s="313">
        <v>2019</v>
      </c>
    </row>
    <row r="64" spans="1:12" s="2" customFormat="1" ht="25.5">
      <c r="A64" s="75">
        <v>29</v>
      </c>
      <c r="B64" s="300" t="s">
        <v>391</v>
      </c>
      <c r="C64" s="301" t="s">
        <v>392</v>
      </c>
      <c r="D64" s="101" t="s">
        <v>197</v>
      </c>
      <c r="E64" s="101"/>
      <c r="F64" s="101"/>
      <c r="G64" s="308">
        <v>15726.78</v>
      </c>
      <c r="H64" s="99" t="s">
        <v>120</v>
      </c>
      <c r="I64" s="99"/>
      <c r="J64" s="129"/>
      <c r="K64" s="129"/>
      <c r="L64" s="313">
        <v>2019</v>
      </c>
    </row>
    <row r="65" spans="1:12" s="2" customFormat="1">
      <c r="A65" s="75">
        <v>30</v>
      </c>
      <c r="B65" s="300" t="s">
        <v>393</v>
      </c>
      <c r="C65" s="301" t="s">
        <v>394</v>
      </c>
      <c r="D65" s="101" t="s">
        <v>197</v>
      </c>
      <c r="E65" s="101"/>
      <c r="F65" s="101"/>
      <c r="G65" s="308">
        <v>15726.78</v>
      </c>
      <c r="H65" s="99" t="s">
        <v>120</v>
      </c>
      <c r="I65" s="99"/>
      <c r="J65" s="129"/>
      <c r="K65" s="129"/>
      <c r="L65" s="313">
        <v>2019</v>
      </c>
    </row>
    <row r="66" spans="1:12" s="2" customFormat="1" ht="25.5">
      <c r="A66" s="75">
        <v>31</v>
      </c>
      <c r="B66" s="300" t="s">
        <v>379</v>
      </c>
      <c r="C66" s="301" t="s">
        <v>395</v>
      </c>
      <c r="D66" s="101" t="s">
        <v>197</v>
      </c>
      <c r="E66" s="101"/>
      <c r="F66" s="101"/>
      <c r="G66" s="308">
        <v>21587.119999999999</v>
      </c>
      <c r="H66" s="99" t="s">
        <v>120</v>
      </c>
      <c r="I66" s="99"/>
      <c r="J66" s="129"/>
      <c r="K66" s="129"/>
      <c r="L66" s="313">
        <v>2019</v>
      </c>
    </row>
    <row r="67" spans="1:12" s="2" customFormat="1">
      <c r="A67" s="75">
        <v>32</v>
      </c>
      <c r="B67" s="300" t="s">
        <v>396</v>
      </c>
      <c r="C67" s="301" t="s">
        <v>397</v>
      </c>
      <c r="D67" s="101" t="s">
        <v>197</v>
      </c>
      <c r="E67" s="101"/>
      <c r="F67" s="101"/>
      <c r="G67" s="308">
        <v>15726.78</v>
      </c>
      <c r="H67" s="99" t="s">
        <v>120</v>
      </c>
      <c r="I67" s="99"/>
      <c r="J67" s="129"/>
      <c r="K67" s="129"/>
      <c r="L67" s="313">
        <v>2019</v>
      </c>
    </row>
    <row r="68" spans="1:12" s="2" customFormat="1">
      <c r="A68" s="75">
        <v>33</v>
      </c>
      <c r="B68" s="300" t="s">
        <v>398</v>
      </c>
      <c r="C68" s="301" t="s">
        <v>376</v>
      </c>
      <c r="D68" s="101" t="s">
        <v>197</v>
      </c>
      <c r="E68" s="101"/>
      <c r="F68" s="101"/>
      <c r="G68" s="308">
        <v>6309.9</v>
      </c>
      <c r="H68" s="99" t="s">
        <v>120</v>
      </c>
      <c r="I68" s="99"/>
      <c r="J68" s="129"/>
      <c r="K68" s="129"/>
      <c r="L68" s="313">
        <v>2019</v>
      </c>
    </row>
    <row r="69" spans="1:12" s="2" customFormat="1">
      <c r="A69" s="75">
        <v>34</v>
      </c>
      <c r="B69" s="300" t="s">
        <v>399</v>
      </c>
      <c r="C69" s="301" t="s">
        <v>381</v>
      </c>
      <c r="D69" s="101" t="s">
        <v>197</v>
      </c>
      <c r="E69" s="101"/>
      <c r="F69" s="101"/>
      <c r="G69" s="308">
        <v>8763.75</v>
      </c>
      <c r="H69" s="99" t="s">
        <v>120</v>
      </c>
      <c r="I69" s="99"/>
      <c r="J69" s="129"/>
      <c r="K69" s="129"/>
      <c r="L69" s="313">
        <v>2019</v>
      </c>
    </row>
    <row r="70" spans="1:12" s="2" customFormat="1">
      <c r="A70" s="75">
        <v>35</v>
      </c>
      <c r="B70" s="300" t="s">
        <v>400</v>
      </c>
      <c r="C70" s="301" t="s">
        <v>362</v>
      </c>
      <c r="D70" s="101" t="s">
        <v>197</v>
      </c>
      <c r="E70" s="101"/>
      <c r="F70" s="101"/>
      <c r="G70" s="308">
        <v>5141.3999999999996</v>
      </c>
      <c r="H70" s="99" t="s">
        <v>120</v>
      </c>
      <c r="I70" s="99"/>
      <c r="J70" s="129"/>
      <c r="K70" s="129"/>
      <c r="L70" s="313">
        <v>2019</v>
      </c>
    </row>
    <row r="71" spans="1:12" s="2" customFormat="1">
      <c r="A71" s="75">
        <v>36</v>
      </c>
      <c r="B71" s="300" t="s">
        <v>401</v>
      </c>
      <c r="C71" s="301" t="s">
        <v>402</v>
      </c>
      <c r="D71" s="101" t="s">
        <v>197</v>
      </c>
      <c r="E71" s="101"/>
      <c r="F71" s="101"/>
      <c r="G71" s="308">
        <v>48535.8</v>
      </c>
      <c r="H71" s="99" t="s">
        <v>120</v>
      </c>
      <c r="I71" s="99"/>
      <c r="J71" s="129"/>
      <c r="K71" s="129"/>
      <c r="L71" s="313">
        <v>2019</v>
      </c>
    </row>
    <row r="72" spans="1:12" s="2" customFormat="1">
      <c r="A72" s="75">
        <v>37</v>
      </c>
      <c r="B72" s="300" t="s">
        <v>403</v>
      </c>
      <c r="C72" s="301" t="s">
        <v>371</v>
      </c>
      <c r="D72" s="101" t="s">
        <v>197</v>
      </c>
      <c r="E72" s="101"/>
      <c r="F72" s="101"/>
      <c r="G72" s="308">
        <v>13222.5</v>
      </c>
      <c r="H72" s="99" t="s">
        <v>120</v>
      </c>
      <c r="I72" s="99"/>
      <c r="J72" s="129"/>
      <c r="K72" s="129"/>
      <c r="L72" s="313">
        <v>2019</v>
      </c>
    </row>
    <row r="73" spans="1:12" s="2" customFormat="1">
      <c r="A73" s="75">
        <v>38</v>
      </c>
      <c r="B73" s="300" t="s">
        <v>400</v>
      </c>
      <c r="C73" s="301" t="s">
        <v>404</v>
      </c>
      <c r="D73" s="101" t="s">
        <v>197</v>
      </c>
      <c r="E73" s="101"/>
      <c r="F73" s="101"/>
      <c r="G73" s="308">
        <v>2999.99</v>
      </c>
      <c r="H73" s="99" t="s">
        <v>120</v>
      </c>
      <c r="I73" s="99"/>
      <c r="J73" s="129"/>
      <c r="K73" s="129"/>
      <c r="L73" s="313">
        <v>2020</v>
      </c>
    </row>
    <row r="74" spans="1:12" s="2" customFormat="1">
      <c r="A74" s="75">
        <v>39</v>
      </c>
      <c r="B74" s="300" t="s">
        <v>405</v>
      </c>
      <c r="C74" s="301" t="s">
        <v>381</v>
      </c>
      <c r="D74" s="101" t="s">
        <v>197</v>
      </c>
      <c r="E74" s="101"/>
      <c r="F74" s="101"/>
      <c r="G74" s="308">
        <v>5999.99</v>
      </c>
      <c r="H74" s="99" t="s">
        <v>120</v>
      </c>
      <c r="I74" s="99"/>
      <c r="J74" s="129"/>
      <c r="K74" s="129"/>
      <c r="L74" s="313">
        <v>2020</v>
      </c>
    </row>
    <row r="75" spans="1:12" s="2" customFormat="1" ht="25.5">
      <c r="A75" s="75">
        <v>40</v>
      </c>
      <c r="B75" s="300" t="s">
        <v>406</v>
      </c>
      <c r="C75" s="301" t="s">
        <v>407</v>
      </c>
      <c r="D75" s="101" t="s">
        <v>197</v>
      </c>
      <c r="E75" s="101"/>
      <c r="F75" s="101"/>
      <c r="G75" s="308">
        <v>29520</v>
      </c>
      <c r="H75" s="99" t="s">
        <v>120</v>
      </c>
      <c r="I75" s="99"/>
      <c r="J75" s="129"/>
      <c r="K75" s="129"/>
      <c r="L75" s="313">
        <v>2020</v>
      </c>
    </row>
    <row r="76" spans="1:12" s="2" customFormat="1">
      <c r="A76" s="75">
        <v>41</v>
      </c>
      <c r="B76" s="300" t="s">
        <v>408</v>
      </c>
      <c r="C76" s="301" t="s">
        <v>409</v>
      </c>
      <c r="D76" s="101" t="s">
        <v>197</v>
      </c>
      <c r="E76" s="101"/>
      <c r="F76" s="101"/>
      <c r="G76" s="308">
        <v>6273</v>
      </c>
      <c r="H76" s="99" t="s">
        <v>120</v>
      </c>
      <c r="I76" s="99"/>
      <c r="J76" s="129"/>
      <c r="K76" s="129"/>
      <c r="L76" s="313">
        <v>2020</v>
      </c>
    </row>
    <row r="77" spans="1:12" s="2" customFormat="1">
      <c r="A77" s="75">
        <v>42</v>
      </c>
      <c r="B77" s="300" t="s">
        <v>410</v>
      </c>
      <c r="C77" s="301" t="s">
        <v>411</v>
      </c>
      <c r="D77" s="101" t="s">
        <v>197</v>
      </c>
      <c r="E77" s="101"/>
      <c r="F77" s="101"/>
      <c r="G77" s="308">
        <v>5145.57</v>
      </c>
      <c r="H77" s="99" t="s">
        <v>120</v>
      </c>
      <c r="I77" s="99"/>
      <c r="J77" s="129"/>
      <c r="K77" s="129"/>
      <c r="L77" s="313">
        <v>2020</v>
      </c>
    </row>
    <row r="78" spans="1:12" s="2" customFormat="1">
      <c r="A78" s="75">
        <v>43</v>
      </c>
      <c r="B78" s="300" t="s">
        <v>412</v>
      </c>
      <c r="C78" s="301" t="s">
        <v>371</v>
      </c>
      <c r="D78" s="101" t="s">
        <v>197</v>
      </c>
      <c r="E78" s="101"/>
      <c r="F78" s="101"/>
      <c r="G78" s="308">
        <v>22422.12</v>
      </c>
      <c r="H78" s="99" t="s">
        <v>120</v>
      </c>
      <c r="I78" s="99"/>
      <c r="J78" s="129"/>
      <c r="K78" s="129"/>
      <c r="L78" s="313">
        <v>2020</v>
      </c>
    </row>
    <row r="79" spans="1:12" s="2" customFormat="1" ht="25.5">
      <c r="A79" s="75">
        <v>44</v>
      </c>
      <c r="B79" s="300" t="s">
        <v>413</v>
      </c>
      <c r="C79" s="301" t="s">
        <v>414</v>
      </c>
      <c r="D79" s="101" t="s">
        <v>197</v>
      </c>
      <c r="E79" s="101"/>
      <c r="F79" s="101"/>
      <c r="G79" s="308">
        <v>63960</v>
      </c>
      <c r="H79" s="99" t="s">
        <v>120</v>
      </c>
      <c r="I79" s="99"/>
      <c r="J79" s="129"/>
      <c r="K79" s="129"/>
      <c r="L79" s="313">
        <v>2020</v>
      </c>
    </row>
    <row r="80" spans="1:12" s="2" customFormat="1" ht="25.5">
      <c r="A80" s="75">
        <v>45</v>
      </c>
      <c r="B80" s="300" t="s">
        <v>415</v>
      </c>
      <c r="C80" s="301" t="s">
        <v>416</v>
      </c>
      <c r="D80" s="101" t="s">
        <v>197</v>
      </c>
      <c r="E80" s="101"/>
      <c r="F80" s="101"/>
      <c r="G80" s="308">
        <v>103120.74</v>
      </c>
      <c r="H80" s="99" t="s">
        <v>120</v>
      </c>
      <c r="I80" s="99"/>
      <c r="J80" s="129"/>
      <c r="K80" s="129"/>
      <c r="L80" s="313">
        <v>2020</v>
      </c>
    </row>
    <row r="81" spans="1:12" s="2" customFormat="1">
      <c r="A81" s="75">
        <v>46</v>
      </c>
      <c r="B81" s="300" t="s">
        <v>393</v>
      </c>
      <c r="C81" s="301" t="s">
        <v>417</v>
      </c>
      <c r="D81" s="101" t="s">
        <v>197</v>
      </c>
      <c r="E81" s="101"/>
      <c r="F81" s="101"/>
      <c r="G81" s="308">
        <v>17444.48</v>
      </c>
      <c r="H81" s="99" t="s">
        <v>120</v>
      </c>
      <c r="I81" s="99"/>
      <c r="J81" s="129"/>
      <c r="K81" s="129"/>
      <c r="L81" s="313">
        <v>2020</v>
      </c>
    </row>
    <row r="82" spans="1:12" s="2" customFormat="1">
      <c r="A82" s="75">
        <v>47</v>
      </c>
      <c r="B82" s="300" t="s">
        <v>418</v>
      </c>
      <c r="C82" s="301" t="s">
        <v>419</v>
      </c>
      <c r="D82" s="101" t="s">
        <v>197</v>
      </c>
      <c r="E82" s="101"/>
      <c r="F82" s="101"/>
      <c r="G82" s="308">
        <v>10455</v>
      </c>
      <c r="H82" s="99" t="s">
        <v>120</v>
      </c>
      <c r="I82" s="99"/>
      <c r="J82" s="129"/>
      <c r="K82" s="129"/>
      <c r="L82" s="313">
        <v>2020</v>
      </c>
    </row>
    <row r="83" spans="1:12" s="2" customFormat="1" ht="25.5">
      <c r="A83" s="75">
        <v>48</v>
      </c>
      <c r="B83" s="300" t="s">
        <v>420</v>
      </c>
      <c r="C83" s="301" t="s">
        <v>421</v>
      </c>
      <c r="D83" s="101" t="s">
        <v>197</v>
      </c>
      <c r="E83" s="101"/>
      <c r="F83" s="101"/>
      <c r="G83" s="418" t="s">
        <v>512</v>
      </c>
      <c r="H83" s="99" t="s">
        <v>120</v>
      </c>
      <c r="I83" s="99"/>
      <c r="J83" s="129"/>
      <c r="K83" s="129"/>
      <c r="L83" s="313">
        <v>2021</v>
      </c>
    </row>
    <row r="84" spans="1:12" s="2" customFormat="1" ht="25.5">
      <c r="A84" s="75">
        <v>49</v>
      </c>
      <c r="B84" s="300" t="s">
        <v>422</v>
      </c>
      <c r="C84" s="301" t="s">
        <v>423</v>
      </c>
      <c r="D84" s="101" t="s">
        <v>197</v>
      </c>
      <c r="E84" s="101"/>
      <c r="F84" s="101"/>
      <c r="G84" s="309">
        <f>13973.11 +9948.58</f>
        <v>23921.690000000002</v>
      </c>
      <c r="H84" s="99" t="s">
        <v>120</v>
      </c>
      <c r="I84" s="99"/>
      <c r="J84" s="129"/>
      <c r="K84" s="129"/>
      <c r="L84" s="313" t="s">
        <v>513</v>
      </c>
    </row>
    <row r="85" spans="1:12" s="2" customFormat="1" ht="25.5">
      <c r="A85" s="75">
        <v>50</v>
      </c>
      <c r="B85" s="300" t="s">
        <v>424</v>
      </c>
      <c r="C85" s="301" t="s">
        <v>425</v>
      </c>
      <c r="D85" s="101" t="s">
        <v>197</v>
      </c>
      <c r="E85" s="101"/>
      <c r="F85" s="101"/>
      <c r="G85" s="308">
        <f>10792.02+3690+17064.53+12315.03+16664.54</f>
        <v>60526.12</v>
      </c>
      <c r="H85" s="99" t="s">
        <v>120</v>
      </c>
      <c r="I85" s="99"/>
      <c r="J85" s="129"/>
      <c r="K85" s="129"/>
      <c r="L85" s="313" t="s">
        <v>514</v>
      </c>
    </row>
    <row r="86" spans="1:12" s="2" customFormat="1">
      <c r="A86" s="75">
        <v>51</v>
      </c>
      <c r="B86" s="300" t="s">
        <v>426</v>
      </c>
      <c r="C86" s="301" t="s">
        <v>427</v>
      </c>
      <c r="D86" s="101" t="s">
        <v>197</v>
      </c>
      <c r="E86" s="101"/>
      <c r="F86" s="101"/>
      <c r="G86" s="308">
        <v>91020</v>
      </c>
      <c r="H86" s="99" t="s">
        <v>120</v>
      </c>
      <c r="I86" s="99"/>
      <c r="J86" s="129"/>
      <c r="K86" s="129"/>
      <c r="L86" s="313">
        <v>2019</v>
      </c>
    </row>
    <row r="87" spans="1:12" s="2" customFormat="1" ht="25.5">
      <c r="A87" s="75">
        <v>52</v>
      </c>
      <c r="B87" s="300" t="s">
        <v>428</v>
      </c>
      <c r="C87" s="301" t="s">
        <v>429</v>
      </c>
      <c r="D87" s="101" t="s">
        <v>197</v>
      </c>
      <c r="E87" s="101"/>
      <c r="F87" s="101"/>
      <c r="G87" s="308">
        <f>12895.59+24169.5+20000</f>
        <v>57065.09</v>
      </c>
      <c r="H87" s="99" t="s">
        <v>120</v>
      </c>
      <c r="I87" s="99"/>
      <c r="J87" s="129"/>
      <c r="K87" s="129"/>
      <c r="L87" s="313" t="s">
        <v>513</v>
      </c>
    </row>
    <row r="88" spans="1:12" s="2" customFormat="1" ht="25.5">
      <c r="A88" s="75">
        <v>53</v>
      </c>
      <c r="B88" s="300" t="s">
        <v>430</v>
      </c>
      <c r="C88" s="301" t="s">
        <v>431</v>
      </c>
      <c r="D88" s="101" t="s">
        <v>197</v>
      </c>
      <c r="E88" s="101"/>
      <c r="F88" s="101"/>
      <c r="G88" s="308">
        <v>27273.45</v>
      </c>
      <c r="H88" s="99" t="s">
        <v>120</v>
      </c>
      <c r="I88" s="99"/>
      <c r="J88" s="129"/>
      <c r="K88" s="129"/>
      <c r="L88" s="313">
        <v>2019</v>
      </c>
    </row>
    <row r="89" spans="1:12" s="2" customFormat="1" ht="25.5">
      <c r="A89" s="75">
        <v>54</v>
      </c>
      <c r="B89" s="300" t="s">
        <v>432</v>
      </c>
      <c r="C89" s="301" t="s">
        <v>433</v>
      </c>
      <c r="D89" s="101" t="s">
        <v>197</v>
      </c>
      <c r="E89" s="101"/>
      <c r="F89" s="101"/>
      <c r="G89" s="308">
        <f>80700.3+19757.81+52951.5+10000</f>
        <v>163409.60999999999</v>
      </c>
      <c r="H89" s="99" t="s">
        <v>120</v>
      </c>
      <c r="I89" s="99"/>
      <c r="J89" s="129"/>
      <c r="K89" s="129"/>
      <c r="L89" s="313" t="s">
        <v>515</v>
      </c>
    </row>
    <row r="90" spans="1:12" s="2" customFormat="1" ht="25.5">
      <c r="A90" s="75">
        <v>55</v>
      </c>
      <c r="B90" s="300" t="s">
        <v>434</v>
      </c>
      <c r="C90" s="301" t="s">
        <v>435</v>
      </c>
      <c r="D90" s="101" t="s">
        <v>197</v>
      </c>
      <c r="E90" s="101"/>
      <c r="F90" s="101"/>
      <c r="G90" s="308">
        <f>13715.08+40518.93+68000</f>
        <v>122234.01000000001</v>
      </c>
      <c r="H90" s="99" t="s">
        <v>120</v>
      </c>
      <c r="I90" s="99"/>
      <c r="J90" s="129"/>
      <c r="K90" s="129"/>
      <c r="L90" s="313" t="s">
        <v>516</v>
      </c>
    </row>
    <row r="91" spans="1:12" s="2" customFormat="1" ht="38.25">
      <c r="A91" s="75">
        <v>56</v>
      </c>
      <c r="B91" s="300" t="s">
        <v>436</v>
      </c>
      <c r="C91" s="301" t="s">
        <v>437</v>
      </c>
      <c r="D91" s="101" t="s">
        <v>197</v>
      </c>
      <c r="E91" s="101"/>
      <c r="F91" s="101"/>
      <c r="G91" s="308">
        <f>24943.63+19995.95+4182+32000</f>
        <v>81121.58</v>
      </c>
      <c r="H91" s="99" t="s">
        <v>120</v>
      </c>
      <c r="I91" s="99"/>
      <c r="J91" s="129"/>
      <c r="K91" s="129"/>
      <c r="L91" s="313" t="s">
        <v>517</v>
      </c>
    </row>
    <row r="92" spans="1:12" s="2" customFormat="1">
      <c r="A92" s="75">
        <v>57</v>
      </c>
      <c r="B92" s="300" t="s">
        <v>438</v>
      </c>
      <c r="C92" s="301" t="s">
        <v>439</v>
      </c>
      <c r="D92" s="101" t="s">
        <v>197</v>
      </c>
      <c r="E92" s="101"/>
      <c r="F92" s="101"/>
      <c r="G92" s="308">
        <v>11672.7</v>
      </c>
      <c r="H92" s="99" t="s">
        <v>120</v>
      </c>
      <c r="I92" s="99"/>
      <c r="J92" s="129"/>
      <c r="K92" s="129"/>
      <c r="L92" s="313">
        <v>2020</v>
      </c>
    </row>
    <row r="93" spans="1:12" s="2" customFormat="1" ht="25.5">
      <c r="A93" s="75">
        <v>58</v>
      </c>
      <c r="B93" s="300" t="s">
        <v>440</v>
      </c>
      <c r="C93" s="301" t="s">
        <v>441</v>
      </c>
      <c r="D93" s="101" t="s">
        <v>197</v>
      </c>
      <c r="E93" s="101"/>
      <c r="F93" s="101"/>
      <c r="G93" s="308">
        <v>17223.53</v>
      </c>
      <c r="H93" s="99" t="s">
        <v>120</v>
      </c>
      <c r="I93" s="99"/>
      <c r="J93" s="129"/>
      <c r="K93" s="129"/>
      <c r="L93" s="313">
        <v>2020</v>
      </c>
    </row>
    <row r="94" spans="1:12" s="2" customFormat="1">
      <c r="A94" s="75">
        <v>59</v>
      </c>
      <c r="B94" s="300" t="s">
        <v>442</v>
      </c>
      <c r="C94" s="301" t="s">
        <v>443</v>
      </c>
      <c r="D94" s="101" t="s">
        <v>197</v>
      </c>
      <c r="E94" s="101"/>
      <c r="F94" s="101"/>
      <c r="G94" s="308">
        <f>17220+136000</f>
        <v>153220</v>
      </c>
      <c r="H94" s="99" t="s">
        <v>120</v>
      </c>
      <c r="I94" s="99"/>
      <c r="J94" s="129"/>
      <c r="K94" s="129"/>
      <c r="L94" s="313" t="s">
        <v>518</v>
      </c>
    </row>
    <row r="95" spans="1:12" s="2" customFormat="1" ht="25.5">
      <c r="A95" s="75">
        <v>60</v>
      </c>
      <c r="B95" s="300" t="s">
        <v>444</v>
      </c>
      <c r="C95" s="301" t="s">
        <v>445</v>
      </c>
      <c r="D95" s="101" t="s">
        <v>197</v>
      </c>
      <c r="E95" s="101"/>
      <c r="F95" s="101"/>
      <c r="G95" s="308">
        <f>25502.25+20000</f>
        <v>45502.25</v>
      </c>
      <c r="H95" s="99" t="s">
        <v>120</v>
      </c>
      <c r="I95" s="99"/>
      <c r="J95" s="129"/>
      <c r="K95" s="129"/>
      <c r="L95" s="313" t="s">
        <v>519</v>
      </c>
    </row>
    <row r="96" spans="1:12" s="2" customFormat="1" ht="25.5">
      <c r="A96" s="75">
        <v>61</v>
      </c>
      <c r="B96" s="300" t="s">
        <v>446</v>
      </c>
      <c r="C96" s="301" t="s">
        <v>447</v>
      </c>
      <c r="D96" s="101" t="s">
        <v>197</v>
      </c>
      <c r="E96" s="101"/>
      <c r="F96" s="101"/>
      <c r="G96" s="308">
        <f>14089.19+114303.37+52000</f>
        <v>180392.56</v>
      </c>
      <c r="H96" s="99" t="s">
        <v>120</v>
      </c>
      <c r="I96" s="99"/>
      <c r="J96" s="129"/>
      <c r="K96" s="129"/>
      <c r="L96" s="313">
        <v>2020</v>
      </c>
    </row>
    <row r="97" spans="1:12" s="2" customFormat="1" ht="25.5">
      <c r="A97" s="75">
        <v>62</v>
      </c>
      <c r="B97" s="300" t="s">
        <v>448</v>
      </c>
      <c r="C97" s="301" t="s">
        <v>449</v>
      </c>
      <c r="D97" s="101" t="s">
        <v>197</v>
      </c>
      <c r="E97" s="101"/>
      <c r="F97" s="101"/>
      <c r="G97" s="308">
        <v>167938.49</v>
      </c>
      <c r="H97" s="99" t="s">
        <v>120</v>
      </c>
      <c r="I97" s="99"/>
      <c r="J97" s="129"/>
      <c r="K97" s="129"/>
      <c r="L97" s="313">
        <v>2019</v>
      </c>
    </row>
    <row r="98" spans="1:12" s="2" customFormat="1" ht="51">
      <c r="A98" s="75">
        <v>63</v>
      </c>
      <c r="B98" s="300" t="s">
        <v>450</v>
      </c>
      <c r="C98" s="301" t="s">
        <v>451</v>
      </c>
      <c r="D98" s="101" t="s">
        <v>197</v>
      </c>
      <c r="E98" s="101"/>
      <c r="F98" s="101"/>
      <c r="G98" s="308">
        <v>476000</v>
      </c>
      <c r="H98" s="99" t="s">
        <v>120</v>
      </c>
      <c r="I98" s="99"/>
      <c r="J98" s="129"/>
      <c r="K98" s="129"/>
      <c r="L98" s="313" t="s">
        <v>520</v>
      </c>
    </row>
    <row r="99" spans="1:12" s="2" customFormat="1" ht="25.5">
      <c r="A99" s="75">
        <v>64</v>
      </c>
      <c r="B99" s="300" t="s">
        <v>452</v>
      </c>
      <c r="C99" s="301" t="s">
        <v>453</v>
      </c>
      <c r="D99" s="101" t="s">
        <v>197</v>
      </c>
      <c r="E99" s="101"/>
      <c r="F99" s="101"/>
      <c r="G99" s="308">
        <v>48000</v>
      </c>
      <c r="H99" s="99" t="s">
        <v>120</v>
      </c>
      <c r="I99" s="99"/>
      <c r="J99" s="129"/>
      <c r="K99" s="129"/>
      <c r="L99" s="313" t="s">
        <v>521</v>
      </c>
    </row>
    <row r="100" spans="1:12" s="2" customFormat="1" ht="25.5">
      <c r="A100" s="75">
        <v>65</v>
      </c>
      <c r="B100" s="300" t="s">
        <v>454</v>
      </c>
      <c r="C100" s="301" t="s">
        <v>455</v>
      </c>
      <c r="D100" s="101" t="s">
        <v>197</v>
      </c>
      <c r="E100" s="101"/>
      <c r="F100" s="101"/>
      <c r="G100" s="308">
        <v>100000</v>
      </c>
      <c r="H100" s="99" t="s">
        <v>120</v>
      </c>
      <c r="I100" s="99"/>
      <c r="J100" s="129"/>
      <c r="K100" s="129"/>
      <c r="L100" s="313" t="s">
        <v>521</v>
      </c>
    </row>
    <row r="101" spans="1:12" s="2" customFormat="1" ht="25.5">
      <c r="A101" s="75">
        <v>66</v>
      </c>
      <c r="B101" s="300" t="s">
        <v>456</v>
      </c>
      <c r="C101" s="301" t="s">
        <v>457</v>
      </c>
      <c r="D101" s="101" t="s">
        <v>197</v>
      </c>
      <c r="E101" s="101"/>
      <c r="F101" s="101"/>
      <c r="G101" s="308">
        <v>40000</v>
      </c>
      <c r="H101" s="99" t="s">
        <v>120</v>
      </c>
      <c r="I101" s="99"/>
      <c r="J101" s="129"/>
      <c r="K101" s="129"/>
      <c r="L101" s="313" t="s">
        <v>521</v>
      </c>
    </row>
    <row r="102" spans="1:12" s="2" customFormat="1" ht="25.5">
      <c r="A102" s="75">
        <v>67</v>
      </c>
      <c r="B102" s="300" t="s">
        <v>458</v>
      </c>
      <c r="C102" s="301" t="s">
        <v>459</v>
      </c>
      <c r="D102" s="101" t="s">
        <v>197</v>
      </c>
      <c r="E102" s="101"/>
      <c r="F102" s="101"/>
      <c r="G102" s="308">
        <v>59961.37</v>
      </c>
      <c r="H102" s="99" t="s">
        <v>120</v>
      </c>
      <c r="I102" s="99"/>
      <c r="J102" s="129"/>
      <c r="K102" s="129"/>
      <c r="L102" s="313">
        <v>2018</v>
      </c>
    </row>
    <row r="103" spans="1:12" s="2" customFormat="1">
      <c r="A103" s="75">
        <v>68</v>
      </c>
      <c r="B103" s="300" t="s">
        <v>460</v>
      </c>
      <c r="C103" s="301" t="s">
        <v>461</v>
      </c>
      <c r="D103" s="101" t="s">
        <v>197</v>
      </c>
      <c r="E103" s="101"/>
      <c r="F103" s="101"/>
      <c r="G103" s="308">
        <v>596445.12</v>
      </c>
      <c r="H103" s="99" t="s">
        <v>120</v>
      </c>
      <c r="I103" s="99"/>
      <c r="J103" s="129"/>
      <c r="K103" s="129"/>
      <c r="L103" s="313">
        <v>2020</v>
      </c>
    </row>
    <row r="104" spans="1:12" s="2" customFormat="1" ht="62.25" customHeight="1">
      <c r="A104" s="75">
        <v>69</v>
      </c>
      <c r="B104" s="302" t="s">
        <v>151</v>
      </c>
      <c r="C104" s="303" t="s">
        <v>462</v>
      </c>
      <c r="D104" s="101" t="s">
        <v>197</v>
      </c>
      <c r="E104" s="101"/>
      <c r="F104" s="101"/>
      <c r="G104" s="308">
        <v>230000</v>
      </c>
      <c r="H104" s="99" t="s">
        <v>120</v>
      </c>
      <c r="I104" s="99"/>
      <c r="J104" s="129"/>
      <c r="K104" s="129"/>
      <c r="L104" s="313"/>
    </row>
    <row r="105" spans="1:12" s="2" customFormat="1">
      <c r="A105" s="75">
        <v>70</v>
      </c>
      <c r="B105" s="300" t="s">
        <v>463</v>
      </c>
      <c r="C105" s="301" t="s">
        <v>248</v>
      </c>
      <c r="D105" s="101" t="s">
        <v>197</v>
      </c>
      <c r="E105" s="101"/>
      <c r="F105" s="101"/>
      <c r="G105" s="308">
        <v>10000</v>
      </c>
      <c r="H105" s="99" t="s">
        <v>120</v>
      </c>
      <c r="I105" s="99"/>
      <c r="J105" s="129"/>
      <c r="K105" s="129"/>
      <c r="L105" s="313">
        <v>2009</v>
      </c>
    </row>
    <row r="106" spans="1:12" s="2" customFormat="1" ht="25.5">
      <c r="A106" s="75">
        <v>71</v>
      </c>
      <c r="B106" s="300" t="s">
        <v>464</v>
      </c>
      <c r="C106" s="301" t="s">
        <v>465</v>
      </c>
      <c r="D106" s="101" t="s">
        <v>197</v>
      </c>
      <c r="E106" s="101"/>
      <c r="F106" s="101"/>
      <c r="G106" s="308">
        <v>72000</v>
      </c>
      <c r="H106" s="99" t="s">
        <v>120</v>
      </c>
      <c r="I106" s="99"/>
      <c r="J106" s="129"/>
      <c r="K106" s="129"/>
      <c r="L106" s="313">
        <v>2022</v>
      </c>
    </row>
    <row r="107" spans="1:12" s="2" customFormat="1" ht="25.5">
      <c r="A107" s="75">
        <v>72</v>
      </c>
      <c r="B107" s="300" t="s">
        <v>466</v>
      </c>
      <c r="C107" s="301" t="s">
        <v>467</v>
      </c>
      <c r="D107" s="101" t="s">
        <v>197</v>
      </c>
      <c r="E107" s="101"/>
      <c r="F107" s="101"/>
      <c r="G107" s="308">
        <v>83640</v>
      </c>
      <c r="H107" s="99" t="s">
        <v>120</v>
      </c>
      <c r="I107" s="99"/>
      <c r="J107" s="129"/>
      <c r="K107" s="129"/>
      <c r="L107" s="313">
        <v>2022</v>
      </c>
    </row>
    <row r="108" spans="1:12" s="2" customFormat="1" ht="25.5">
      <c r="A108" s="75">
        <v>73</v>
      </c>
      <c r="B108" s="300" t="s">
        <v>468</v>
      </c>
      <c r="C108" s="301" t="s">
        <v>469</v>
      </c>
      <c r="D108" s="101" t="s">
        <v>197</v>
      </c>
      <c r="E108" s="101"/>
      <c r="F108" s="101"/>
      <c r="G108" s="308">
        <v>15990</v>
      </c>
      <c r="H108" s="99" t="s">
        <v>120</v>
      </c>
      <c r="I108" s="99"/>
      <c r="J108" s="129"/>
      <c r="K108" s="129"/>
      <c r="L108" s="313">
        <v>2022</v>
      </c>
    </row>
    <row r="109" spans="1:12" s="2" customFormat="1" ht="25.5">
      <c r="A109" s="75">
        <v>74</v>
      </c>
      <c r="B109" s="300" t="s">
        <v>470</v>
      </c>
      <c r="C109" s="301" t="s">
        <v>471</v>
      </c>
      <c r="D109" s="101" t="s">
        <v>197</v>
      </c>
      <c r="E109" s="101"/>
      <c r="F109" s="101"/>
      <c r="G109" s="308">
        <v>50000</v>
      </c>
      <c r="H109" s="99" t="s">
        <v>120</v>
      </c>
      <c r="I109" s="99"/>
      <c r="J109" s="129"/>
      <c r="K109" s="129"/>
      <c r="L109" s="313">
        <v>2022</v>
      </c>
    </row>
    <row r="110" spans="1:12" s="2" customFormat="1" ht="25.5">
      <c r="A110" s="75">
        <v>75</v>
      </c>
      <c r="B110" s="300" t="s">
        <v>472</v>
      </c>
      <c r="C110" s="301" t="s">
        <v>473</v>
      </c>
      <c r="D110" s="101" t="s">
        <v>197</v>
      </c>
      <c r="E110" s="101"/>
      <c r="F110" s="101"/>
      <c r="G110" s="308">
        <v>24440.98</v>
      </c>
      <c r="H110" s="99" t="s">
        <v>120</v>
      </c>
      <c r="I110" s="99"/>
      <c r="J110" s="129"/>
      <c r="K110" s="129"/>
      <c r="L110" s="313">
        <v>2022</v>
      </c>
    </row>
    <row r="111" spans="1:12" s="2" customFormat="1">
      <c r="A111" s="75">
        <v>76</v>
      </c>
      <c r="B111" s="300" t="s">
        <v>474</v>
      </c>
      <c r="C111" s="301" t="s">
        <v>475</v>
      </c>
      <c r="D111" s="101" t="s">
        <v>197</v>
      </c>
      <c r="E111" s="101"/>
      <c r="F111" s="101"/>
      <c r="G111" s="308">
        <v>33935.35</v>
      </c>
      <c r="H111" s="99" t="s">
        <v>120</v>
      </c>
      <c r="I111" s="99"/>
      <c r="J111" s="129"/>
      <c r="K111" s="129"/>
      <c r="L111" s="313">
        <v>2022</v>
      </c>
    </row>
    <row r="112" spans="1:12" s="2" customFormat="1">
      <c r="A112" s="75">
        <v>77</v>
      </c>
      <c r="B112" s="300" t="s">
        <v>476</v>
      </c>
      <c r="C112" s="301" t="s">
        <v>477</v>
      </c>
      <c r="D112" s="101" t="s">
        <v>197</v>
      </c>
      <c r="E112" s="101"/>
      <c r="F112" s="101"/>
      <c r="G112" s="308">
        <v>26242.93</v>
      </c>
      <c r="H112" s="99" t="s">
        <v>120</v>
      </c>
      <c r="I112" s="99"/>
      <c r="J112" s="129"/>
      <c r="K112" s="129"/>
      <c r="L112" s="313">
        <v>2022</v>
      </c>
    </row>
    <row r="113" spans="1:12" s="2" customFormat="1" ht="25.5">
      <c r="A113" s="75">
        <v>78</v>
      </c>
      <c r="B113" s="300" t="s">
        <v>478</v>
      </c>
      <c r="C113" s="301" t="s">
        <v>479</v>
      </c>
      <c r="D113" s="101" t="s">
        <v>197</v>
      </c>
      <c r="E113" s="101"/>
      <c r="F113" s="101"/>
      <c r="G113" s="308">
        <v>39090.28</v>
      </c>
      <c r="H113" s="99" t="s">
        <v>120</v>
      </c>
      <c r="I113" s="99"/>
      <c r="J113" s="129"/>
      <c r="K113" s="129"/>
      <c r="L113" s="313">
        <v>2022</v>
      </c>
    </row>
    <row r="114" spans="1:12" s="2" customFormat="1">
      <c r="A114" s="75">
        <v>79</v>
      </c>
      <c r="B114" s="300" t="s">
        <v>480</v>
      </c>
      <c r="C114" s="301" t="s">
        <v>481</v>
      </c>
      <c r="D114" s="101" t="s">
        <v>197</v>
      </c>
      <c r="E114" s="101"/>
      <c r="F114" s="101"/>
      <c r="G114" s="308">
        <v>59760.43</v>
      </c>
      <c r="H114" s="99" t="s">
        <v>120</v>
      </c>
      <c r="I114" s="99"/>
      <c r="J114" s="129"/>
      <c r="K114" s="129"/>
      <c r="L114" s="313">
        <v>2022</v>
      </c>
    </row>
    <row r="115" spans="1:12" s="2" customFormat="1" ht="25.5">
      <c r="A115" s="75">
        <v>80</v>
      </c>
      <c r="B115" s="300" t="s">
        <v>482</v>
      </c>
      <c r="C115" s="301" t="s">
        <v>483</v>
      </c>
      <c r="D115" s="101" t="s">
        <v>197</v>
      </c>
      <c r="E115" s="101"/>
      <c r="F115" s="101"/>
      <c r="G115" s="308">
        <v>70584.429999999993</v>
      </c>
      <c r="H115" s="99" t="s">
        <v>120</v>
      </c>
      <c r="I115" s="99"/>
      <c r="J115" s="129"/>
      <c r="K115" s="129"/>
      <c r="L115" s="313">
        <v>2022</v>
      </c>
    </row>
    <row r="116" spans="1:12" s="2" customFormat="1">
      <c r="A116" s="75">
        <v>81</v>
      </c>
      <c r="B116" s="300" t="s">
        <v>484</v>
      </c>
      <c r="C116" s="301" t="s">
        <v>485</v>
      </c>
      <c r="D116" s="101" t="s">
        <v>197</v>
      </c>
      <c r="E116" s="101"/>
      <c r="F116" s="101"/>
      <c r="G116" s="308">
        <v>15972.78</v>
      </c>
      <c r="H116" s="99" t="s">
        <v>120</v>
      </c>
      <c r="I116" s="99"/>
      <c r="J116" s="129"/>
      <c r="K116" s="129"/>
      <c r="L116" s="313">
        <v>2022</v>
      </c>
    </row>
    <row r="117" spans="1:12" s="2" customFormat="1">
      <c r="A117" s="75">
        <v>82</v>
      </c>
      <c r="B117" s="300" t="s">
        <v>486</v>
      </c>
      <c r="C117" s="301" t="s">
        <v>487</v>
      </c>
      <c r="D117" s="101" t="s">
        <v>197</v>
      </c>
      <c r="E117" s="101"/>
      <c r="F117" s="101"/>
      <c r="G117" s="308">
        <v>24693.13</v>
      </c>
      <c r="H117" s="99" t="s">
        <v>120</v>
      </c>
      <c r="I117" s="99"/>
      <c r="J117" s="129"/>
      <c r="K117" s="129"/>
      <c r="L117" s="313">
        <v>2022</v>
      </c>
    </row>
    <row r="118" spans="1:12" s="2" customFormat="1" ht="127.5">
      <c r="A118" s="75">
        <v>83</v>
      </c>
      <c r="B118" s="300" t="s">
        <v>488</v>
      </c>
      <c r="C118" s="301" t="s">
        <v>489</v>
      </c>
      <c r="D118" s="101" t="s">
        <v>197</v>
      </c>
      <c r="E118" s="101"/>
      <c r="F118" s="101"/>
      <c r="G118" s="308">
        <v>551655</v>
      </c>
      <c r="H118" s="99" t="s">
        <v>120</v>
      </c>
      <c r="I118" s="99"/>
      <c r="J118" s="129"/>
      <c r="K118" s="129"/>
      <c r="L118" s="313">
        <v>2021</v>
      </c>
    </row>
    <row r="119" spans="1:12" s="2" customFormat="1" ht="51">
      <c r="A119" s="75">
        <v>84</v>
      </c>
      <c r="B119" s="300" t="s">
        <v>490</v>
      </c>
      <c r="C119" s="301" t="s">
        <v>491</v>
      </c>
      <c r="D119" s="101" t="s">
        <v>197</v>
      </c>
      <c r="E119" s="101"/>
      <c r="F119" s="101"/>
      <c r="G119" s="308">
        <v>4979</v>
      </c>
      <c r="H119" s="99" t="s">
        <v>120</v>
      </c>
      <c r="I119" s="99"/>
      <c r="J119" s="129"/>
      <c r="K119" s="129"/>
      <c r="L119" s="313">
        <v>2022</v>
      </c>
    </row>
    <row r="120" spans="1:12" s="2" customFormat="1" ht="63.75">
      <c r="A120" s="75">
        <v>85</v>
      </c>
      <c r="B120" s="300" t="s">
        <v>492</v>
      </c>
      <c r="C120" s="301" t="s">
        <v>493</v>
      </c>
      <c r="D120" s="101" t="s">
        <v>197</v>
      </c>
      <c r="E120" s="101"/>
      <c r="F120" s="101"/>
      <c r="G120" s="308">
        <v>13382.4</v>
      </c>
      <c r="H120" s="99" t="s">
        <v>120</v>
      </c>
      <c r="I120" s="99"/>
      <c r="J120" s="129"/>
      <c r="K120" s="129"/>
      <c r="L120" s="313">
        <v>2022</v>
      </c>
    </row>
    <row r="121" spans="1:12" s="2" customFormat="1">
      <c r="A121" s="75">
        <v>86</v>
      </c>
      <c r="B121" s="300" t="s">
        <v>494</v>
      </c>
      <c r="C121" s="301" t="s">
        <v>495</v>
      </c>
      <c r="D121" s="101" t="s">
        <v>197</v>
      </c>
      <c r="E121" s="101"/>
      <c r="F121" s="101"/>
      <c r="G121" s="309">
        <v>12999</v>
      </c>
      <c r="H121" s="99" t="s">
        <v>120</v>
      </c>
      <c r="I121" s="99"/>
      <c r="J121" s="129"/>
      <c r="K121" s="129"/>
      <c r="L121" s="313">
        <v>2022</v>
      </c>
    </row>
    <row r="122" spans="1:12" s="2" customFormat="1" ht="38.25">
      <c r="A122" s="75">
        <v>87</v>
      </c>
      <c r="B122" s="300" t="s">
        <v>496</v>
      </c>
      <c r="C122" s="301" t="s">
        <v>497</v>
      </c>
      <c r="D122" s="101" t="s">
        <v>197</v>
      </c>
      <c r="E122" s="101"/>
      <c r="F122" s="101"/>
      <c r="G122" s="308">
        <v>10000</v>
      </c>
      <c r="H122" s="99" t="s">
        <v>120</v>
      </c>
      <c r="I122" s="99"/>
      <c r="J122" s="129"/>
      <c r="K122" s="129"/>
      <c r="L122" s="313">
        <v>2023</v>
      </c>
    </row>
    <row r="123" spans="1:12" s="2" customFormat="1">
      <c r="A123" s="75">
        <v>88</v>
      </c>
      <c r="B123" s="300" t="s">
        <v>498</v>
      </c>
      <c r="C123" s="301" t="s">
        <v>499</v>
      </c>
      <c r="D123" s="101" t="s">
        <v>197</v>
      </c>
      <c r="E123" s="101"/>
      <c r="F123" s="101"/>
      <c r="G123" s="308">
        <v>24500</v>
      </c>
      <c r="H123" s="99" t="s">
        <v>120</v>
      </c>
      <c r="I123" s="99"/>
      <c r="J123" s="129"/>
      <c r="K123" s="129"/>
      <c r="L123" s="313">
        <v>2022</v>
      </c>
    </row>
    <row r="124" spans="1:12" s="2" customFormat="1" ht="25.5">
      <c r="A124" s="75">
        <v>89</v>
      </c>
      <c r="B124" s="301" t="s">
        <v>500</v>
      </c>
      <c r="C124" s="301" t="s">
        <v>501</v>
      </c>
      <c r="D124" s="101" t="s">
        <v>197</v>
      </c>
      <c r="E124" s="101"/>
      <c r="F124" s="101"/>
      <c r="G124" s="310">
        <v>363620</v>
      </c>
      <c r="H124" s="99" t="s">
        <v>120</v>
      </c>
      <c r="I124" s="99"/>
      <c r="J124" s="129"/>
      <c r="K124" s="129"/>
      <c r="L124" s="313" t="s">
        <v>522</v>
      </c>
    </row>
    <row r="125" spans="1:12" s="2" customFormat="1" ht="25.5">
      <c r="A125" s="75">
        <v>90</v>
      </c>
      <c r="B125" s="404" t="s">
        <v>502</v>
      </c>
      <c r="C125" s="405" t="s">
        <v>503</v>
      </c>
      <c r="D125" s="407" t="s">
        <v>197</v>
      </c>
      <c r="E125" s="407"/>
      <c r="F125" s="407"/>
      <c r="G125" s="406">
        <v>572324.5</v>
      </c>
      <c r="H125" s="99" t="s">
        <v>120</v>
      </c>
      <c r="I125" s="99"/>
      <c r="J125" s="129"/>
      <c r="K125" s="129"/>
      <c r="L125" s="314" t="s">
        <v>522</v>
      </c>
    </row>
    <row r="126" spans="1:12" s="2" customFormat="1">
      <c r="A126" s="75">
        <v>91</v>
      </c>
      <c r="B126" s="456" t="s">
        <v>843</v>
      </c>
      <c r="C126" s="405" t="s">
        <v>844</v>
      </c>
      <c r="D126" s="407" t="s">
        <v>197</v>
      </c>
      <c r="E126" s="407"/>
      <c r="F126" s="407"/>
      <c r="G126" s="457">
        <v>46678.5</v>
      </c>
      <c r="H126" s="99" t="s">
        <v>120</v>
      </c>
      <c r="I126" s="99"/>
      <c r="J126" s="129"/>
      <c r="K126" s="129"/>
      <c r="L126" s="314"/>
    </row>
    <row r="127" spans="1:12" s="2" customFormat="1" ht="25.5">
      <c r="A127" s="75">
        <v>92</v>
      </c>
      <c r="B127" s="408" t="s">
        <v>712</v>
      </c>
      <c r="C127" s="409" t="s">
        <v>714</v>
      </c>
      <c r="D127" s="407" t="s">
        <v>197</v>
      </c>
      <c r="E127" s="407"/>
      <c r="F127" s="407"/>
      <c r="G127" s="410">
        <v>19188</v>
      </c>
      <c r="H127" s="99" t="s">
        <v>120</v>
      </c>
      <c r="I127" s="99"/>
      <c r="J127" s="129"/>
      <c r="K127" s="129"/>
      <c r="L127" s="314">
        <v>2024</v>
      </c>
    </row>
    <row r="128" spans="1:12" s="2" customFormat="1" ht="25.5">
      <c r="A128" s="75">
        <v>93</v>
      </c>
      <c r="B128" s="408" t="s">
        <v>713</v>
      </c>
      <c r="C128" s="411" t="s">
        <v>715</v>
      </c>
      <c r="D128" s="407" t="s">
        <v>197</v>
      </c>
      <c r="E128" s="432"/>
      <c r="F128" s="432"/>
      <c r="G128" s="414">
        <v>13248</v>
      </c>
      <c r="H128" s="322" t="s">
        <v>120</v>
      </c>
      <c r="I128" s="99"/>
      <c r="J128" s="129"/>
      <c r="K128" s="129"/>
      <c r="L128" s="314">
        <v>2024</v>
      </c>
    </row>
    <row r="129" spans="1:12" s="2" customFormat="1">
      <c r="A129" s="419">
        <v>94</v>
      </c>
      <c r="B129" s="325" t="s">
        <v>563</v>
      </c>
      <c r="C129" s="431" t="s">
        <v>741</v>
      </c>
      <c r="D129" s="407" t="s">
        <v>197</v>
      </c>
      <c r="E129" s="407"/>
      <c r="F129" s="407"/>
      <c r="G129" s="434">
        <v>28215</v>
      </c>
      <c r="H129" s="99" t="s">
        <v>120</v>
      </c>
      <c r="I129" s="99"/>
      <c r="J129" s="129"/>
      <c r="K129" s="144"/>
      <c r="L129" s="458">
        <v>1965</v>
      </c>
    </row>
    <row r="130" spans="1:12" s="2" customFormat="1">
      <c r="A130" s="419">
        <v>95</v>
      </c>
      <c r="B130" s="325" t="s">
        <v>564</v>
      </c>
      <c r="C130" s="431" t="s">
        <v>742</v>
      </c>
      <c r="D130" s="407" t="s">
        <v>197</v>
      </c>
      <c r="E130" s="407"/>
      <c r="F130" s="407"/>
      <c r="G130" s="434">
        <v>1839</v>
      </c>
      <c r="H130" s="99" t="s">
        <v>120</v>
      </c>
      <c r="I130" s="99"/>
      <c r="J130" s="129"/>
      <c r="K130" s="144"/>
      <c r="L130" s="458">
        <v>2011</v>
      </c>
    </row>
    <row r="131" spans="1:12" s="2" customFormat="1">
      <c r="A131" s="75">
        <v>96</v>
      </c>
      <c r="B131" s="430" t="s">
        <v>565</v>
      </c>
      <c r="C131" s="431" t="s">
        <v>742</v>
      </c>
      <c r="D131" s="407" t="s">
        <v>197</v>
      </c>
      <c r="E131" s="407"/>
      <c r="F131" s="407"/>
      <c r="G131" s="435">
        <v>50288.4</v>
      </c>
      <c r="H131" s="99" t="s">
        <v>120</v>
      </c>
      <c r="I131" s="99"/>
      <c r="J131" s="129"/>
      <c r="K131" s="144"/>
      <c r="L131" s="459">
        <v>2010</v>
      </c>
    </row>
    <row r="132" spans="1:12" s="2" customFormat="1" ht="15.75" thickBot="1">
      <c r="A132" s="75">
        <v>97</v>
      </c>
      <c r="B132" s="412" t="s">
        <v>163</v>
      </c>
      <c r="C132" s="411" t="s">
        <v>929</v>
      </c>
      <c r="D132" s="407" t="s">
        <v>197</v>
      </c>
      <c r="E132" s="407"/>
      <c r="F132" s="407"/>
      <c r="G132" s="485">
        <v>53438</v>
      </c>
      <c r="H132" s="99" t="s">
        <v>120</v>
      </c>
      <c r="I132" s="99"/>
      <c r="J132" s="129"/>
      <c r="K132" s="144"/>
      <c r="L132" s="459"/>
    </row>
    <row r="133" spans="1:12" s="2" customFormat="1" ht="15.75" thickBot="1">
      <c r="A133" s="75"/>
      <c r="B133" s="412"/>
      <c r="C133" s="411"/>
      <c r="D133" s="407"/>
      <c r="E133" s="407"/>
      <c r="F133" s="433" t="s">
        <v>25</v>
      </c>
      <c r="G133" s="416">
        <f>SUM(G36:G132)</f>
        <v>5904676.0700000012</v>
      </c>
      <c r="H133" s="413"/>
      <c r="I133" s="99"/>
      <c r="J133" s="129"/>
      <c r="K133" s="129"/>
      <c r="L133" s="314"/>
    </row>
    <row r="134" spans="1:12" s="2" customFormat="1">
      <c r="A134" s="75"/>
      <c r="B134" s="131" t="s">
        <v>103</v>
      </c>
      <c r="C134" s="304"/>
      <c r="D134" s="101"/>
      <c r="E134" s="101"/>
      <c r="F134" s="101"/>
      <c r="G134" s="415"/>
      <c r="H134" s="99"/>
      <c r="I134" s="99"/>
      <c r="J134" s="129"/>
      <c r="K134" s="129"/>
      <c r="L134" s="314"/>
    </row>
    <row r="135" spans="1:12" s="2" customFormat="1">
      <c r="A135" s="75">
        <v>1</v>
      </c>
      <c r="B135" s="315" t="s">
        <v>523</v>
      </c>
      <c r="C135" s="316" t="s">
        <v>524</v>
      </c>
      <c r="D135" s="101" t="s">
        <v>198</v>
      </c>
      <c r="E135" s="101"/>
      <c r="F135" s="101"/>
      <c r="G135" s="317">
        <v>28243.67</v>
      </c>
      <c r="H135" s="99" t="s">
        <v>120</v>
      </c>
      <c r="I135" s="99"/>
      <c r="J135" s="129"/>
      <c r="K135" s="129"/>
      <c r="L135" s="316">
        <v>1999</v>
      </c>
    </row>
    <row r="136" spans="1:12" s="2" customFormat="1">
      <c r="A136" s="75">
        <v>2</v>
      </c>
      <c r="B136" s="315" t="s">
        <v>525</v>
      </c>
      <c r="C136" s="316" t="s">
        <v>310</v>
      </c>
      <c r="D136" s="101" t="s">
        <v>198</v>
      </c>
      <c r="E136" s="101"/>
      <c r="F136" s="101"/>
      <c r="G136" s="317">
        <v>30524.77</v>
      </c>
      <c r="H136" s="99" t="s">
        <v>120</v>
      </c>
      <c r="I136" s="99"/>
      <c r="J136" s="129"/>
      <c r="K136" s="129"/>
      <c r="L136" s="316">
        <v>2009</v>
      </c>
    </row>
    <row r="137" spans="1:12" s="2" customFormat="1">
      <c r="A137" s="75">
        <v>3</v>
      </c>
      <c r="B137" s="315" t="s">
        <v>526</v>
      </c>
      <c r="C137" s="316" t="s">
        <v>527</v>
      </c>
      <c r="D137" s="101" t="s">
        <v>198</v>
      </c>
      <c r="E137" s="101"/>
      <c r="F137" s="101"/>
      <c r="G137" s="317">
        <v>28996.41</v>
      </c>
      <c r="H137" s="99" t="s">
        <v>120</v>
      </c>
      <c r="I137" s="99"/>
      <c r="J137" s="129"/>
      <c r="K137" s="129"/>
      <c r="L137" s="316">
        <v>1996</v>
      </c>
    </row>
    <row r="138" spans="1:12" s="2" customFormat="1">
      <c r="A138" s="75">
        <v>4</v>
      </c>
      <c r="B138" s="315" t="s">
        <v>528</v>
      </c>
      <c r="C138" s="316" t="s">
        <v>529</v>
      </c>
      <c r="D138" s="101" t="s">
        <v>198</v>
      </c>
      <c r="E138" s="101"/>
      <c r="F138" s="101"/>
      <c r="G138" s="317">
        <v>57491.199999999997</v>
      </c>
      <c r="H138" s="99" t="s">
        <v>120</v>
      </c>
      <c r="I138" s="99"/>
      <c r="J138" s="129"/>
      <c r="K138" s="129"/>
      <c r="L138" s="316">
        <v>2003</v>
      </c>
    </row>
    <row r="139" spans="1:12" s="2" customFormat="1" ht="25.5">
      <c r="A139" s="75">
        <v>5</v>
      </c>
      <c r="B139" s="315" t="s">
        <v>530</v>
      </c>
      <c r="C139" s="316" t="s">
        <v>531</v>
      </c>
      <c r="D139" s="101" t="s">
        <v>198</v>
      </c>
      <c r="E139" s="101"/>
      <c r="F139" s="101"/>
      <c r="G139" s="317">
        <v>76813.5</v>
      </c>
      <c r="H139" s="99" t="s">
        <v>120</v>
      </c>
      <c r="I139" s="99"/>
      <c r="J139" s="129"/>
      <c r="K139" s="129"/>
      <c r="L139" s="316">
        <v>2011</v>
      </c>
    </row>
    <row r="140" spans="1:12" s="2" customFormat="1" ht="25.5">
      <c r="A140" s="75">
        <v>6</v>
      </c>
      <c r="B140" s="315" t="s">
        <v>532</v>
      </c>
      <c r="C140" s="316" t="s">
        <v>533</v>
      </c>
      <c r="D140" s="101" t="s">
        <v>198</v>
      </c>
      <c r="E140" s="101"/>
      <c r="F140" s="101"/>
      <c r="G140" s="317">
        <v>18308.89</v>
      </c>
      <c r="H140" s="99" t="s">
        <v>120</v>
      </c>
      <c r="I140" s="99"/>
      <c r="J140" s="129"/>
      <c r="K140" s="129"/>
      <c r="L140" s="316">
        <v>2011</v>
      </c>
    </row>
    <row r="141" spans="1:12" s="2" customFormat="1" ht="25.5">
      <c r="A141" s="75">
        <v>7</v>
      </c>
      <c r="B141" s="315" t="s">
        <v>534</v>
      </c>
      <c r="C141" s="316" t="s">
        <v>533</v>
      </c>
      <c r="D141" s="101" t="s">
        <v>198</v>
      </c>
      <c r="E141" s="101"/>
      <c r="F141" s="101"/>
      <c r="G141" s="317">
        <v>7872</v>
      </c>
      <c r="H141" s="99" t="s">
        <v>120</v>
      </c>
      <c r="I141" s="99"/>
      <c r="J141" s="129"/>
      <c r="K141" s="129"/>
      <c r="L141" s="316">
        <v>2011</v>
      </c>
    </row>
    <row r="142" spans="1:12" s="2" customFormat="1" ht="25.5">
      <c r="A142" s="75">
        <v>8</v>
      </c>
      <c r="B142" s="315" t="s">
        <v>535</v>
      </c>
      <c r="C142" s="316" t="s">
        <v>536</v>
      </c>
      <c r="D142" s="101" t="s">
        <v>198</v>
      </c>
      <c r="E142" s="101"/>
      <c r="F142" s="101"/>
      <c r="G142" s="317">
        <v>60000</v>
      </c>
      <c r="H142" s="99" t="s">
        <v>120</v>
      </c>
      <c r="I142" s="99"/>
      <c r="J142" s="129"/>
      <c r="K142" s="129"/>
      <c r="L142" s="316">
        <v>2011</v>
      </c>
    </row>
    <row r="143" spans="1:12" s="2" customFormat="1" ht="25.5">
      <c r="A143" s="75">
        <v>9</v>
      </c>
      <c r="B143" s="315" t="s">
        <v>537</v>
      </c>
      <c r="C143" s="316" t="s">
        <v>538</v>
      </c>
      <c r="D143" s="101" t="s">
        <v>198</v>
      </c>
      <c r="E143" s="101"/>
      <c r="F143" s="101"/>
      <c r="G143" s="317">
        <v>79781.84</v>
      </c>
      <c r="H143" s="99" t="s">
        <v>120</v>
      </c>
      <c r="I143" s="99"/>
      <c r="J143" s="129"/>
      <c r="K143" s="129"/>
      <c r="L143" s="316">
        <v>2011</v>
      </c>
    </row>
    <row r="144" spans="1:12" s="2" customFormat="1" ht="25.5">
      <c r="A144" s="75">
        <v>10</v>
      </c>
      <c r="B144" s="315" t="s">
        <v>537</v>
      </c>
      <c r="C144" s="316" t="s">
        <v>539</v>
      </c>
      <c r="D144" s="101" t="s">
        <v>198</v>
      </c>
      <c r="E144" s="101"/>
      <c r="F144" s="101"/>
      <c r="G144" s="317">
        <v>79781.84</v>
      </c>
      <c r="H144" s="99" t="s">
        <v>120</v>
      </c>
      <c r="I144" s="99"/>
      <c r="J144" s="129"/>
      <c r="K144" s="129"/>
      <c r="L144" s="316">
        <v>2011</v>
      </c>
    </row>
    <row r="145" spans="1:98" s="2" customFormat="1" ht="25.5">
      <c r="A145" s="75">
        <v>11</v>
      </c>
      <c r="B145" s="315" t="s">
        <v>540</v>
      </c>
      <c r="C145" s="316" t="s">
        <v>541</v>
      </c>
      <c r="D145" s="101" t="s">
        <v>198</v>
      </c>
      <c r="E145" s="101"/>
      <c r="F145" s="101"/>
      <c r="G145" s="317">
        <v>7995</v>
      </c>
      <c r="H145" s="99" t="s">
        <v>120</v>
      </c>
      <c r="I145" s="99"/>
      <c r="J145" s="129"/>
      <c r="K145" s="129"/>
      <c r="L145" s="316">
        <v>2011</v>
      </c>
    </row>
    <row r="146" spans="1:98" s="2" customFormat="1" ht="25.5">
      <c r="A146" s="75">
        <v>12</v>
      </c>
      <c r="B146" s="315" t="s">
        <v>542</v>
      </c>
      <c r="C146" s="316" t="s">
        <v>543</v>
      </c>
      <c r="D146" s="101" t="s">
        <v>198</v>
      </c>
      <c r="E146" s="101"/>
      <c r="F146" s="101"/>
      <c r="G146" s="317">
        <v>170970</v>
      </c>
      <c r="H146" s="99" t="s">
        <v>120</v>
      </c>
      <c r="I146" s="99"/>
      <c r="J146" s="129"/>
      <c r="K146" s="129"/>
      <c r="L146" s="316">
        <v>2011</v>
      </c>
    </row>
    <row r="147" spans="1:98" s="2" customFormat="1" ht="25.5">
      <c r="A147" s="75">
        <v>13</v>
      </c>
      <c r="B147" s="315" t="s">
        <v>544</v>
      </c>
      <c r="C147" s="316" t="s">
        <v>545</v>
      </c>
      <c r="D147" s="101" t="s">
        <v>198</v>
      </c>
      <c r="E147" s="101"/>
      <c r="F147" s="101"/>
      <c r="G147" s="317">
        <v>10701</v>
      </c>
      <c r="H147" s="99" t="s">
        <v>120</v>
      </c>
      <c r="I147" s="99"/>
      <c r="J147" s="129"/>
      <c r="K147" s="129"/>
      <c r="L147" s="316">
        <v>2011</v>
      </c>
    </row>
    <row r="148" spans="1:98" s="2" customFormat="1" ht="25.5">
      <c r="A148" s="75">
        <v>14</v>
      </c>
      <c r="B148" s="315" t="s">
        <v>546</v>
      </c>
      <c r="C148" s="316" t="s">
        <v>547</v>
      </c>
      <c r="D148" s="101" t="s">
        <v>198</v>
      </c>
      <c r="E148" s="101"/>
      <c r="F148" s="101"/>
      <c r="G148" s="317">
        <v>11316</v>
      </c>
      <c r="H148" s="99" t="s">
        <v>120</v>
      </c>
      <c r="I148" s="99"/>
      <c r="J148" s="129"/>
      <c r="K148" s="129"/>
      <c r="L148" s="316">
        <v>2011</v>
      </c>
    </row>
    <row r="149" spans="1:98" s="2" customFormat="1">
      <c r="A149" s="75">
        <v>15</v>
      </c>
      <c r="B149" s="129" t="s">
        <v>103</v>
      </c>
      <c r="C149" s="129"/>
      <c r="D149" s="101" t="s">
        <v>198</v>
      </c>
      <c r="E149" s="101"/>
      <c r="F149" s="101"/>
      <c r="G149" s="90">
        <v>390873.76</v>
      </c>
      <c r="H149" s="99" t="s">
        <v>120</v>
      </c>
      <c r="I149" s="99"/>
      <c r="J149" s="129"/>
      <c r="K149" s="129"/>
      <c r="L149" s="101"/>
    </row>
    <row r="150" spans="1:98" s="2" customFormat="1">
      <c r="A150" s="79"/>
      <c r="B150" s="3"/>
      <c r="C150" s="1"/>
      <c r="D150" s="79"/>
      <c r="E150" s="79"/>
      <c r="F150" s="79"/>
      <c r="G150" s="6"/>
      <c r="H150" s="73"/>
      <c r="I150" s="73"/>
      <c r="J150" s="7"/>
      <c r="K150" s="7"/>
      <c r="L150" s="73"/>
      <c r="M150" s="73"/>
      <c r="N150" s="7"/>
      <c r="O150" s="7"/>
      <c r="P150" s="7"/>
      <c r="Q150" s="4"/>
      <c r="R150" s="92"/>
      <c r="S150" s="93"/>
      <c r="T150" s="74"/>
      <c r="U150" s="74"/>
      <c r="V150" s="74"/>
      <c r="W150" s="74"/>
      <c r="X150" s="74"/>
      <c r="Y150" s="74"/>
      <c r="Z150" s="4"/>
      <c r="AA150" s="4"/>
      <c r="AB150" s="74"/>
      <c r="AC150" s="74"/>
      <c r="AD150" s="74"/>
      <c r="AE150" s="74"/>
      <c r="AF150" s="74"/>
      <c r="AG150" s="74"/>
      <c r="AH150" s="74"/>
      <c r="AI150" s="74"/>
      <c r="AJ150" s="74"/>
      <c r="AK150" s="74"/>
      <c r="AL150" s="74"/>
      <c r="AM150" s="74"/>
      <c r="AN150" s="74"/>
      <c r="AO150" s="74"/>
      <c r="AP150" s="74"/>
      <c r="AQ150" s="74"/>
      <c r="AR150" s="4"/>
      <c r="AS150" s="74"/>
      <c r="AT150" s="74"/>
      <c r="AU150" s="74"/>
      <c r="AV150" s="74"/>
      <c r="AW150" s="74"/>
      <c r="AX150" s="74"/>
      <c r="AY150" s="74"/>
      <c r="AZ150" s="74"/>
      <c r="BA150" s="74"/>
      <c r="BB150" s="74"/>
      <c r="BC150" s="74"/>
      <c r="BD150" s="74"/>
      <c r="BE150" s="74"/>
      <c r="BF150" s="74"/>
      <c r="BG150" s="74"/>
      <c r="BH150" s="74"/>
      <c r="BI150" s="74"/>
      <c r="BJ150" s="74"/>
      <c r="BK150" s="74"/>
      <c r="BL150" s="74"/>
      <c r="BM150" s="74"/>
      <c r="BN150" s="74"/>
      <c r="BO150" s="74"/>
      <c r="BP150" s="74"/>
      <c r="BQ150" s="4"/>
      <c r="BR150" s="4"/>
      <c r="BS150" s="4"/>
      <c r="BT150" s="4"/>
      <c r="BU150" s="4"/>
      <c r="BV150" s="4"/>
      <c r="BW150" s="4"/>
      <c r="BX150" s="4"/>
      <c r="BY150" s="4"/>
      <c r="BZ150" s="4"/>
      <c r="CA150" s="4"/>
      <c r="CB150" s="4"/>
      <c r="CC150" s="4"/>
      <c r="CD150" s="4"/>
      <c r="CE150" s="4"/>
      <c r="CF150" s="4"/>
      <c r="CG150" s="4"/>
    </row>
    <row r="151" spans="1:98" s="2" customFormat="1">
      <c r="A151" s="130"/>
      <c r="B151" s="131" t="s">
        <v>743</v>
      </c>
      <c r="C151" s="131"/>
      <c r="D151" s="132"/>
      <c r="E151" s="132"/>
      <c r="F151" s="132"/>
      <c r="G151" s="134"/>
      <c r="H151" s="135"/>
      <c r="I151" s="135"/>
      <c r="J151" s="137"/>
      <c r="K151" s="137"/>
      <c r="L151" s="145"/>
    </row>
    <row r="152" spans="1:98" s="2" customFormat="1" ht="38.25">
      <c r="A152" s="75">
        <v>1</v>
      </c>
      <c r="B152" s="315" t="s">
        <v>549</v>
      </c>
      <c r="C152" s="316" t="s">
        <v>548</v>
      </c>
      <c r="D152" s="101" t="s">
        <v>199</v>
      </c>
      <c r="E152" s="101"/>
      <c r="F152" s="101"/>
      <c r="G152" s="317">
        <v>114115</v>
      </c>
      <c r="H152" s="99" t="s">
        <v>120</v>
      </c>
      <c r="I152" s="196"/>
      <c r="J152" s="129"/>
      <c r="K152" s="144"/>
      <c r="L152" s="101"/>
    </row>
    <row r="153" spans="1:98" s="2" customFormat="1" ht="38.25">
      <c r="A153" s="75">
        <v>2</v>
      </c>
      <c r="B153" s="315" t="s">
        <v>550</v>
      </c>
      <c r="C153" s="316" t="s">
        <v>744</v>
      </c>
      <c r="D153" s="101" t="s">
        <v>199</v>
      </c>
      <c r="E153" s="101"/>
      <c r="F153" s="101"/>
      <c r="G153" s="317">
        <v>127050</v>
      </c>
      <c r="H153" s="99" t="s">
        <v>120</v>
      </c>
      <c r="I153" s="196"/>
      <c r="J153" s="129"/>
      <c r="K153" s="144"/>
      <c r="L153" s="101"/>
    </row>
    <row r="154" spans="1:98" s="2" customFormat="1">
      <c r="A154" s="130"/>
      <c r="B154" s="131"/>
      <c r="C154" s="131"/>
      <c r="D154" s="132"/>
      <c r="E154" s="132"/>
      <c r="F154" s="132"/>
      <c r="G154" s="134"/>
      <c r="H154" s="135"/>
      <c r="I154" s="135"/>
      <c r="J154" s="137"/>
      <c r="K154" s="137"/>
      <c r="L154" s="145"/>
    </row>
    <row r="155" spans="1:98" s="93" customFormat="1">
      <c r="A155" s="94" t="s">
        <v>86</v>
      </c>
      <c r="B155" s="95" t="s">
        <v>234</v>
      </c>
      <c r="C155" s="96"/>
      <c r="D155" s="2"/>
      <c r="E155" s="2"/>
      <c r="F155" s="2"/>
      <c r="G155" s="91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  <c r="CA155" s="2"/>
      <c r="CB155" s="2"/>
      <c r="CC155" s="2"/>
      <c r="CD155" s="2"/>
      <c r="CE155" s="2"/>
      <c r="CF155" s="2"/>
      <c r="CG155" s="2"/>
      <c r="CH155" s="2"/>
      <c r="CI155" s="2"/>
      <c r="CJ155" s="2"/>
      <c r="CK155" s="2"/>
      <c r="CL155" s="2"/>
      <c r="CM155" s="2"/>
      <c r="CN155" s="2"/>
      <c r="CO155" s="2"/>
      <c r="CP155" s="2"/>
      <c r="CQ155" s="2"/>
      <c r="CR155" s="2"/>
      <c r="CS155" s="2"/>
      <c r="CT155" s="2"/>
    </row>
    <row r="156" spans="1:98" s="93" customFormat="1" ht="45.75" thickBot="1">
      <c r="A156" s="115" t="s">
        <v>0</v>
      </c>
      <c r="B156" s="115" t="s">
        <v>1</v>
      </c>
      <c r="C156" s="116" t="s">
        <v>203</v>
      </c>
      <c r="D156" s="115" t="s">
        <v>195</v>
      </c>
      <c r="E156" s="115" t="s">
        <v>87</v>
      </c>
      <c r="F156" s="115" t="s">
        <v>4</v>
      </c>
      <c r="G156" s="117" t="s">
        <v>909</v>
      </c>
      <c r="H156" s="115" t="s">
        <v>189</v>
      </c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  <c r="CA156" s="2"/>
      <c r="CB156" s="2"/>
      <c r="CC156" s="2"/>
      <c r="CD156" s="2"/>
      <c r="CE156" s="2"/>
      <c r="CF156" s="2"/>
      <c r="CG156" s="2"/>
      <c r="CH156" s="2"/>
      <c r="CI156" s="2"/>
      <c r="CJ156" s="2"/>
      <c r="CK156" s="2"/>
      <c r="CL156" s="2"/>
      <c r="CM156" s="2"/>
      <c r="CN156" s="2"/>
      <c r="CO156" s="2"/>
      <c r="CP156" s="2"/>
    </row>
    <row r="157" spans="1:98" s="2" customFormat="1" ht="30.75" thickTop="1">
      <c r="A157" s="75">
        <v>1</v>
      </c>
      <c r="B157" s="129" t="s">
        <v>551</v>
      </c>
      <c r="C157" s="129"/>
      <c r="D157" s="101"/>
      <c r="E157" s="101"/>
      <c r="F157" s="101"/>
      <c r="G157" s="90"/>
      <c r="H157" s="99"/>
    </row>
    <row r="158" spans="1:98" s="2" customFormat="1" ht="27" customHeight="1">
      <c r="A158" s="75">
        <v>2</v>
      </c>
      <c r="B158" s="129" t="s">
        <v>103</v>
      </c>
      <c r="C158" s="318" t="s">
        <v>552</v>
      </c>
      <c r="D158" s="101" t="s">
        <v>198</v>
      </c>
      <c r="E158" s="101"/>
      <c r="F158" s="101"/>
      <c r="G158" s="90">
        <v>289859.40000000002</v>
      </c>
      <c r="H158" s="99" t="s">
        <v>120</v>
      </c>
    </row>
    <row r="159" spans="1:98"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  <c r="CA159" s="2"/>
      <c r="CB159" s="2"/>
      <c r="CC159" s="2"/>
      <c r="CD159" s="2"/>
      <c r="CE159" s="2"/>
      <c r="CF159" s="2"/>
      <c r="CG159" s="2"/>
      <c r="CH159" s="2"/>
      <c r="CI159" s="2"/>
      <c r="CJ159" s="2"/>
      <c r="CK159" s="2"/>
      <c r="CL159" s="2"/>
      <c r="CM159" s="2"/>
      <c r="CN159" s="2"/>
      <c r="CO159" s="2"/>
      <c r="CP159" s="2"/>
      <c r="CQ159" s="2"/>
      <c r="CR159" s="2"/>
      <c r="CS159" s="2"/>
      <c r="CT159" s="2"/>
    </row>
    <row r="160" spans="1:98" s="93" customFormat="1">
      <c r="A160" s="94" t="s">
        <v>106</v>
      </c>
      <c r="B160" s="95" t="s">
        <v>241</v>
      </c>
      <c r="C160" s="96"/>
      <c r="D160" s="2"/>
      <c r="E160" s="2"/>
      <c r="F160" s="2"/>
      <c r="G160" s="91"/>
      <c r="N160" s="510" t="s">
        <v>41</v>
      </c>
      <c r="O160" s="511"/>
      <c r="P160" s="511"/>
      <c r="Q160" s="512"/>
      <c r="R160" s="92"/>
      <c r="T160" s="510" t="s">
        <v>40</v>
      </c>
      <c r="U160" s="511"/>
      <c r="V160" s="511"/>
      <c r="W160" s="512"/>
      <c r="X160" s="510" t="s">
        <v>188</v>
      </c>
      <c r="Y160" s="512"/>
      <c r="AB160" s="510" t="s">
        <v>187</v>
      </c>
      <c r="AC160" s="511"/>
      <c r="AD160" s="511"/>
      <c r="AE160" s="511"/>
      <c r="AF160" s="511"/>
      <c r="AG160" s="512"/>
      <c r="AM160" s="510" t="s">
        <v>184</v>
      </c>
      <c r="AN160" s="511"/>
      <c r="AO160" s="511"/>
      <c r="AP160" s="511"/>
      <c r="AQ160" s="511"/>
      <c r="AR160" s="512"/>
      <c r="AS160" s="514" t="s">
        <v>183</v>
      </c>
      <c r="AT160" s="515"/>
      <c r="AU160" s="515"/>
      <c r="AV160" s="515"/>
      <c r="AW160" s="516"/>
      <c r="AX160" s="514" t="s">
        <v>47</v>
      </c>
      <c r="AY160" s="516"/>
      <c r="AZ160" s="513" t="s">
        <v>48</v>
      </c>
      <c r="BA160" s="513"/>
      <c r="BB160" s="513" t="s">
        <v>182</v>
      </c>
      <c r="BC160" s="513"/>
      <c r="BD160" s="513"/>
      <c r="BE160" s="513"/>
      <c r="BF160" s="513"/>
      <c r="BG160" s="513"/>
      <c r="BH160" s="513"/>
      <c r="BI160" s="513"/>
      <c r="BJ160" s="513"/>
      <c r="BK160" s="513"/>
      <c r="BL160" s="513"/>
      <c r="BM160" s="513"/>
      <c r="BN160" s="513"/>
      <c r="BO160" s="513"/>
      <c r="BP160" s="513"/>
      <c r="BQ160" s="517" t="s">
        <v>3</v>
      </c>
      <c r="BR160" s="517"/>
      <c r="BS160" s="517"/>
      <c r="BT160" s="517"/>
      <c r="BU160" s="517"/>
      <c r="BV160" s="517"/>
      <c r="BW160" s="517"/>
      <c r="BX160" s="517"/>
      <c r="BY160" s="517"/>
      <c r="BZ160" s="517"/>
      <c r="CA160" s="517"/>
      <c r="CB160" s="517"/>
      <c r="CC160" s="517"/>
      <c r="CD160" s="517"/>
      <c r="CE160" s="518" t="s">
        <v>49</v>
      </c>
      <c r="CF160" s="518"/>
      <c r="CG160" s="518"/>
      <c r="CH160" s="518"/>
      <c r="CI160" s="518"/>
      <c r="CJ160" s="518"/>
      <c r="CK160" s="518"/>
      <c r="CL160" s="518"/>
      <c r="CM160" s="518"/>
      <c r="CN160" s="518"/>
      <c r="CO160" s="518"/>
      <c r="CP160" s="518"/>
      <c r="CQ160" s="518"/>
      <c r="CR160" s="518"/>
      <c r="CS160" s="518"/>
      <c r="CT160" s="518"/>
    </row>
    <row r="161" spans="1:98" s="93" customFormat="1" ht="75.75" thickBot="1">
      <c r="A161" s="115" t="s">
        <v>0</v>
      </c>
      <c r="B161" s="115" t="s">
        <v>1</v>
      </c>
      <c r="C161" s="116" t="s">
        <v>203</v>
      </c>
      <c r="D161" s="115" t="s">
        <v>195</v>
      </c>
      <c r="E161" s="115" t="s">
        <v>87</v>
      </c>
      <c r="F161" s="115" t="s">
        <v>4</v>
      </c>
      <c r="G161" s="117" t="s">
        <v>909</v>
      </c>
      <c r="H161" s="115" t="s">
        <v>189</v>
      </c>
      <c r="I161" s="115" t="s">
        <v>908</v>
      </c>
      <c r="J161" s="115" t="s">
        <v>38</v>
      </c>
      <c r="K161" s="115"/>
      <c r="L161" s="115" t="s">
        <v>39</v>
      </c>
      <c r="M161" s="115" t="s">
        <v>204</v>
      </c>
      <c r="N161" s="115" t="s">
        <v>54</v>
      </c>
      <c r="O161" s="115" t="s">
        <v>55</v>
      </c>
      <c r="P161" s="115" t="s">
        <v>56</v>
      </c>
      <c r="Q161" s="115" t="s">
        <v>57</v>
      </c>
      <c r="R161" s="438" t="s">
        <v>4</v>
      </c>
      <c r="S161" s="439" t="s">
        <v>4</v>
      </c>
      <c r="T161" s="439" t="s">
        <v>50</v>
      </c>
      <c r="U161" s="439" t="s">
        <v>51</v>
      </c>
      <c r="V161" s="439" t="s">
        <v>52</v>
      </c>
      <c r="W161" s="439" t="s">
        <v>53</v>
      </c>
      <c r="X161" s="439" t="s">
        <v>42</v>
      </c>
      <c r="Y161" s="439" t="s">
        <v>181</v>
      </c>
      <c r="Z161" s="439" t="s">
        <v>43</v>
      </c>
      <c r="AA161" s="115" t="s">
        <v>205</v>
      </c>
      <c r="AB161" s="115" t="s">
        <v>180</v>
      </c>
      <c r="AC161" s="438" t="s">
        <v>89</v>
      </c>
      <c r="AD161" s="439" t="s">
        <v>179</v>
      </c>
      <c r="AE161" s="439" t="s">
        <v>178</v>
      </c>
      <c r="AF161" s="439" t="s">
        <v>177</v>
      </c>
      <c r="AG161" s="439" t="s">
        <v>176</v>
      </c>
      <c r="AH161" s="439" t="s">
        <v>44</v>
      </c>
      <c r="AI161" s="439" t="s">
        <v>45</v>
      </c>
      <c r="AJ161" s="439" t="s">
        <v>186</v>
      </c>
      <c r="AK161" s="441" t="s">
        <v>185</v>
      </c>
      <c r="AL161" s="439" t="s">
        <v>46</v>
      </c>
      <c r="AM161" s="439" t="s">
        <v>21</v>
      </c>
      <c r="AN161" s="439" t="s">
        <v>175</v>
      </c>
      <c r="AO161" s="439" t="s">
        <v>174</v>
      </c>
      <c r="AP161" s="439" t="s">
        <v>58</v>
      </c>
      <c r="AQ161" s="439" t="s">
        <v>59</v>
      </c>
      <c r="AR161" s="439" t="s">
        <v>60</v>
      </c>
      <c r="AS161" s="442" t="s">
        <v>61</v>
      </c>
      <c r="AT161" s="442" t="s">
        <v>173</v>
      </c>
      <c r="AU161" s="442" t="s">
        <v>23</v>
      </c>
      <c r="AV161" s="442" t="s">
        <v>190</v>
      </c>
      <c r="AW161" s="442" t="s">
        <v>129</v>
      </c>
      <c r="AX161" s="442" t="s">
        <v>22</v>
      </c>
      <c r="AY161" s="442" t="s">
        <v>172</v>
      </c>
      <c r="AZ161" s="444" t="s">
        <v>62</v>
      </c>
      <c r="BA161" s="444" t="s">
        <v>63</v>
      </c>
      <c r="BB161" s="444" t="s">
        <v>64</v>
      </c>
      <c r="BC161" s="444" t="s">
        <v>192</v>
      </c>
      <c r="BD161" s="444" t="s">
        <v>191</v>
      </c>
      <c r="BE161" s="444" t="s">
        <v>65</v>
      </c>
      <c r="BF161" s="444" t="s">
        <v>66</v>
      </c>
      <c r="BG161" s="444" t="s">
        <v>67</v>
      </c>
      <c r="BH161" s="444" t="s">
        <v>68</v>
      </c>
      <c r="BI161" s="444" t="s">
        <v>171</v>
      </c>
      <c r="BJ161" s="444" t="s">
        <v>69</v>
      </c>
      <c r="BK161" s="444" t="s">
        <v>70</v>
      </c>
      <c r="BL161" s="444" t="s">
        <v>170</v>
      </c>
      <c r="BM161" s="444" t="s">
        <v>71</v>
      </c>
      <c r="BN161" s="120" t="s">
        <v>72</v>
      </c>
      <c r="BO161" s="120" t="s">
        <v>73</v>
      </c>
      <c r="BP161" s="120" t="s">
        <v>91</v>
      </c>
      <c r="BQ161" s="445" t="s">
        <v>74</v>
      </c>
      <c r="BR161" s="445" t="s">
        <v>75</v>
      </c>
      <c r="BS161" s="445" t="s">
        <v>76</v>
      </c>
      <c r="BT161" s="445" t="s">
        <v>77</v>
      </c>
      <c r="BU161" s="445" t="s">
        <v>78</v>
      </c>
      <c r="BV161" s="445" t="s">
        <v>206</v>
      </c>
      <c r="BW161" s="121" t="s">
        <v>207</v>
      </c>
      <c r="BX161" s="445" t="s">
        <v>208</v>
      </c>
      <c r="BY161" s="445" t="s">
        <v>16</v>
      </c>
      <c r="BZ161" s="445" t="s">
        <v>169</v>
      </c>
      <c r="CA161" s="445" t="s">
        <v>17</v>
      </c>
      <c r="CB161" s="445" t="s">
        <v>79</v>
      </c>
      <c r="CC161" s="445" t="s">
        <v>18</v>
      </c>
      <c r="CD161" s="445" t="s">
        <v>19</v>
      </c>
      <c r="CE161" s="446" t="s">
        <v>20</v>
      </c>
      <c r="CF161" s="446" t="s">
        <v>14</v>
      </c>
      <c r="CG161" s="446" t="s">
        <v>213</v>
      </c>
      <c r="CH161" s="446" t="s">
        <v>212</v>
      </c>
      <c r="CI161" s="446" t="s">
        <v>209</v>
      </c>
      <c r="CJ161" s="446" t="s">
        <v>210</v>
      </c>
      <c r="CK161" s="446" t="s">
        <v>211</v>
      </c>
      <c r="CL161" s="446" t="s">
        <v>80</v>
      </c>
      <c r="CM161" s="446" t="s">
        <v>81</v>
      </c>
      <c r="CN161" s="446" t="s">
        <v>82</v>
      </c>
      <c r="CO161" s="446" t="s">
        <v>214</v>
      </c>
      <c r="CP161" s="446" t="s">
        <v>83</v>
      </c>
      <c r="CQ161" s="446" t="s">
        <v>90</v>
      </c>
      <c r="CR161" s="446" t="s">
        <v>84</v>
      </c>
      <c r="CS161" s="446" t="s">
        <v>85</v>
      </c>
      <c r="CT161" s="446" t="s">
        <v>19</v>
      </c>
    </row>
    <row r="162" spans="1:98" s="2" customFormat="1" ht="51.75" thickTop="1">
      <c r="A162" s="319">
        <v>1</v>
      </c>
      <c r="B162" s="320" t="s">
        <v>553</v>
      </c>
      <c r="C162" s="266" t="s">
        <v>554</v>
      </c>
      <c r="D162" s="321" t="s">
        <v>196</v>
      </c>
      <c r="E162" s="321" t="s">
        <v>137</v>
      </c>
      <c r="F162" s="321"/>
      <c r="G162" s="365">
        <f t="shared" ref="G162" si="3" xml:space="preserve"> J162*I162</f>
        <v>5071560</v>
      </c>
      <c r="H162" s="322" t="s">
        <v>555</v>
      </c>
      <c r="I162" s="365">
        <v>4000</v>
      </c>
      <c r="J162" s="320">
        <v>1267.8900000000001</v>
      </c>
      <c r="K162" s="323"/>
      <c r="L162" s="321" t="s">
        <v>556</v>
      </c>
      <c r="M162" s="39" t="s">
        <v>734</v>
      </c>
      <c r="N162" s="248" t="s">
        <v>557</v>
      </c>
      <c r="O162" s="248" t="s">
        <v>558</v>
      </c>
      <c r="P162" s="248" t="s">
        <v>559</v>
      </c>
      <c r="Q162" s="248" t="s">
        <v>139</v>
      </c>
      <c r="R162" s="324"/>
      <c r="S162" s="324"/>
      <c r="T162" s="324">
        <v>2</v>
      </c>
      <c r="U162" s="324">
        <v>1</v>
      </c>
      <c r="V162" s="440" t="s">
        <v>111</v>
      </c>
      <c r="W162" s="440" t="s">
        <v>111</v>
      </c>
      <c r="X162" s="440" t="s">
        <v>123</v>
      </c>
      <c r="Y162" s="324"/>
      <c r="Z162" s="440" t="s">
        <v>732</v>
      </c>
      <c r="AA162" s="277" t="s">
        <v>764</v>
      </c>
      <c r="AB162" s="39" t="s">
        <v>123</v>
      </c>
      <c r="AC162" s="324"/>
      <c r="AD162" s="324"/>
      <c r="AE162" s="324"/>
      <c r="AF162" s="324"/>
      <c r="AG162" s="324"/>
      <c r="AH162" s="440" t="s">
        <v>123</v>
      </c>
      <c r="AI162" s="440" t="s">
        <v>123</v>
      </c>
      <c r="AJ162" s="440" t="s">
        <v>111</v>
      </c>
      <c r="AK162" s="440" t="s">
        <v>111</v>
      </c>
      <c r="AL162" s="440" t="s">
        <v>123</v>
      </c>
      <c r="AM162" s="440" t="s">
        <v>111</v>
      </c>
      <c r="AN162" s="324"/>
      <c r="AO162" s="324"/>
      <c r="AP162" s="324"/>
      <c r="AQ162" s="324"/>
      <c r="AR162" s="324"/>
      <c r="AS162" s="440" t="s">
        <v>123</v>
      </c>
      <c r="AT162" s="324"/>
      <c r="AU162" s="440" t="s">
        <v>123</v>
      </c>
      <c r="AV162" s="440" t="s">
        <v>123</v>
      </c>
      <c r="AW162" s="324"/>
      <c r="AX162" s="440" t="s">
        <v>130</v>
      </c>
      <c r="AY162" s="440" t="s">
        <v>130</v>
      </c>
      <c r="AZ162" s="440" t="s">
        <v>723</v>
      </c>
      <c r="BA162" s="440" t="s">
        <v>724</v>
      </c>
      <c r="BB162" s="30" t="s">
        <v>765</v>
      </c>
      <c r="BC162" s="30" t="s">
        <v>765</v>
      </c>
      <c r="BD162" s="30" t="s">
        <v>765</v>
      </c>
      <c r="BE162" s="30" t="s">
        <v>765</v>
      </c>
      <c r="BF162" s="30" t="s">
        <v>765</v>
      </c>
      <c r="BG162" s="30" t="s">
        <v>765</v>
      </c>
      <c r="BH162" s="30" t="s">
        <v>765</v>
      </c>
      <c r="BI162" s="30" t="s">
        <v>765</v>
      </c>
      <c r="BJ162" s="30" t="s">
        <v>765</v>
      </c>
      <c r="BK162" s="30" t="s">
        <v>765</v>
      </c>
      <c r="BL162" s="30" t="s">
        <v>765</v>
      </c>
      <c r="BM162" s="30" t="s">
        <v>765</v>
      </c>
      <c r="BN162" s="30" t="s">
        <v>765</v>
      </c>
      <c r="BO162" s="30" t="s">
        <v>765</v>
      </c>
      <c r="BQ162" s="440" t="s">
        <v>111</v>
      </c>
      <c r="BR162" s="440" t="s">
        <v>111</v>
      </c>
      <c r="BS162" s="440" t="s">
        <v>123</v>
      </c>
      <c r="BT162" s="440" t="s">
        <v>123</v>
      </c>
      <c r="BU162" s="440" t="s">
        <v>123</v>
      </c>
      <c r="BV162" s="440" t="s">
        <v>560</v>
      </c>
      <c r="BW162" s="39" t="s">
        <v>561</v>
      </c>
      <c r="BX162" s="440" t="s">
        <v>111</v>
      </c>
      <c r="BY162" s="440" t="s">
        <v>111</v>
      </c>
      <c r="BZ162" s="440" t="s">
        <v>562</v>
      </c>
      <c r="CA162" s="440" t="s">
        <v>123</v>
      </c>
      <c r="CB162" s="440" t="s">
        <v>123</v>
      </c>
      <c r="CC162" s="440" t="s">
        <v>111</v>
      </c>
      <c r="CD162" s="324"/>
      <c r="CE162" s="440" t="s">
        <v>111</v>
      </c>
      <c r="CF162" s="440" t="s">
        <v>111</v>
      </c>
      <c r="CG162" s="324">
        <v>7</v>
      </c>
      <c r="CH162" s="324">
        <v>0</v>
      </c>
      <c r="CI162" s="324">
        <v>0</v>
      </c>
      <c r="CJ162" s="324">
        <v>0</v>
      </c>
      <c r="CK162" s="324">
        <v>0</v>
      </c>
      <c r="CL162" s="440" t="s">
        <v>123</v>
      </c>
      <c r="CM162" s="440" t="s">
        <v>123</v>
      </c>
      <c r="CN162" s="440" t="s">
        <v>123</v>
      </c>
      <c r="CO162" s="324"/>
      <c r="CP162" s="440" t="s">
        <v>111</v>
      </c>
      <c r="CQ162" s="440" t="s">
        <v>123</v>
      </c>
      <c r="CR162" s="440" t="s">
        <v>111</v>
      </c>
      <c r="CS162" s="440" t="s">
        <v>123</v>
      </c>
      <c r="CT162" s="324"/>
    </row>
    <row r="163" spans="1:98" s="2" customFormat="1">
      <c r="A163" s="75">
        <v>2</v>
      </c>
      <c r="B163" s="129" t="s">
        <v>103</v>
      </c>
      <c r="C163" s="129"/>
      <c r="D163" s="101" t="s">
        <v>198</v>
      </c>
      <c r="E163" s="101"/>
      <c r="F163" s="101"/>
      <c r="G163" s="90">
        <v>199411.1</v>
      </c>
      <c r="H163" s="99"/>
      <c r="I163" s="99"/>
      <c r="J163" s="129"/>
      <c r="K163" s="129"/>
      <c r="L163" s="101"/>
      <c r="M163" s="324"/>
      <c r="N163" s="324"/>
      <c r="O163" s="324"/>
      <c r="P163" s="324"/>
      <c r="Q163" s="324"/>
      <c r="R163" s="324"/>
      <c r="S163" s="324"/>
      <c r="T163" s="324"/>
      <c r="U163" s="324"/>
      <c r="V163" s="324"/>
      <c r="W163" s="324"/>
      <c r="X163" s="324"/>
      <c r="Y163" s="324"/>
      <c r="Z163" s="324"/>
      <c r="AA163" s="324"/>
      <c r="AB163" s="324"/>
      <c r="AC163" s="324"/>
      <c r="AD163" s="324"/>
      <c r="AE163" s="324"/>
      <c r="AF163" s="324"/>
      <c r="AG163" s="324"/>
      <c r="AH163" s="324"/>
      <c r="AI163" s="324"/>
      <c r="AJ163" s="324"/>
      <c r="AK163" s="324"/>
      <c r="AL163" s="324"/>
      <c r="AM163" s="324"/>
      <c r="AN163" s="324"/>
      <c r="AO163" s="324"/>
      <c r="AP163" s="324"/>
      <c r="AQ163" s="324"/>
      <c r="AR163" s="324"/>
      <c r="AS163" s="324"/>
      <c r="AT163" s="324"/>
      <c r="AU163" s="324"/>
      <c r="AV163" s="324"/>
      <c r="AW163" s="324"/>
      <c r="AX163" s="324"/>
      <c r="AY163" s="324"/>
      <c r="AZ163" s="324"/>
      <c r="BA163" s="324"/>
      <c r="BB163" s="324"/>
      <c r="BC163" s="324"/>
      <c r="BD163" s="324"/>
      <c r="BE163" s="324"/>
      <c r="BF163" s="443"/>
      <c r="BG163" s="324"/>
      <c r="BH163" s="324"/>
      <c r="BI163" s="324"/>
      <c r="BJ163" s="324"/>
      <c r="BK163" s="324"/>
      <c r="BL163" s="324"/>
      <c r="BM163" s="324"/>
      <c r="BN163" s="324"/>
      <c r="BO163" s="324"/>
      <c r="BP163" s="324"/>
      <c r="BQ163" s="324"/>
      <c r="BR163" s="324"/>
      <c r="BS163" s="324"/>
      <c r="BT163" s="324"/>
      <c r="BU163" s="324"/>
      <c r="BV163" s="324"/>
      <c r="BW163" s="324"/>
      <c r="BX163" s="324"/>
      <c r="BY163" s="324"/>
      <c r="BZ163" s="324"/>
      <c r="CA163" s="324"/>
      <c r="CB163" s="324"/>
      <c r="CC163" s="324"/>
      <c r="CD163" s="324"/>
      <c r="CE163" s="324"/>
      <c r="CF163" s="324"/>
      <c r="CG163" s="324"/>
      <c r="CH163" s="324"/>
      <c r="CI163" s="324"/>
      <c r="CJ163" s="324"/>
      <c r="CK163" s="324"/>
      <c r="CL163" s="324"/>
      <c r="CM163" s="324"/>
      <c r="CN163" s="324"/>
      <c r="CO163" s="324"/>
      <c r="CP163" s="324"/>
      <c r="CQ163" s="324"/>
      <c r="CR163" s="324"/>
      <c r="CS163" s="324"/>
      <c r="CT163" s="324"/>
    </row>
    <row r="164" spans="1:98">
      <c r="R164" s="92"/>
      <c r="S164" s="93"/>
    </row>
    <row r="165" spans="1:98" s="93" customFormat="1">
      <c r="A165" s="94" t="s">
        <v>107</v>
      </c>
      <c r="B165" s="95" t="s">
        <v>248</v>
      </c>
      <c r="C165" s="96"/>
      <c r="D165" s="2"/>
      <c r="E165" s="2"/>
      <c r="F165" s="2"/>
      <c r="G165" s="91"/>
      <c r="N165" s="510" t="s">
        <v>41</v>
      </c>
      <c r="O165" s="511"/>
      <c r="P165" s="511"/>
      <c r="Q165" s="512"/>
      <c r="R165" s="92"/>
      <c r="T165" s="510" t="s">
        <v>40</v>
      </c>
      <c r="U165" s="511"/>
      <c r="V165" s="511"/>
      <c r="W165" s="512"/>
      <c r="X165" s="510" t="s">
        <v>188</v>
      </c>
      <c r="Y165" s="512"/>
      <c r="AB165" s="510" t="s">
        <v>187</v>
      </c>
      <c r="AC165" s="511"/>
      <c r="AD165" s="511"/>
      <c r="AE165" s="511"/>
      <c r="AF165" s="511"/>
      <c r="AG165" s="512"/>
      <c r="AM165" s="510" t="s">
        <v>184</v>
      </c>
      <c r="AN165" s="511"/>
      <c r="AO165" s="511"/>
      <c r="AP165" s="511"/>
      <c r="AQ165" s="511"/>
      <c r="AR165" s="512"/>
      <c r="AS165" s="514" t="s">
        <v>183</v>
      </c>
      <c r="AT165" s="515"/>
      <c r="AU165" s="515"/>
      <c r="AV165" s="515"/>
      <c r="AW165" s="516"/>
      <c r="AX165" s="514" t="s">
        <v>47</v>
      </c>
      <c r="AY165" s="516"/>
      <c r="AZ165" s="513" t="s">
        <v>48</v>
      </c>
      <c r="BA165" s="513"/>
      <c r="BB165" s="513" t="s">
        <v>182</v>
      </c>
      <c r="BC165" s="513"/>
      <c r="BD165" s="513"/>
      <c r="BE165" s="513"/>
      <c r="BF165" s="513"/>
      <c r="BG165" s="513"/>
      <c r="BH165" s="513"/>
      <c r="BI165" s="513"/>
      <c r="BJ165" s="513"/>
      <c r="BK165" s="513"/>
      <c r="BL165" s="513"/>
      <c r="BM165" s="513"/>
      <c r="BN165" s="513"/>
      <c r="BO165" s="513"/>
      <c r="BP165" s="513"/>
      <c r="BQ165" s="517" t="s">
        <v>3</v>
      </c>
      <c r="BR165" s="517"/>
      <c r="BS165" s="517"/>
      <c r="BT165" s="517"/>
      <c r="BU165" s="517"/>
      <c r="BV165" s="517"/>
      <c r="BW165" s="517"/>
      <c r="BX165" s="517"/>
      <c r="BY165" s="517"/>
      <c r="BZ165" s="517"/>
      <c r="CA165" s="517"/>
      <c r="CB165" s="517"/>
      <c r="CC165" s="517"/>
      <c r="CD165" s="517"/>
      <c r="CE165" s="518" t="s">
        <v>49</v>
      </c>
      <c r="CF165" s="518"/>
      <c r="CG165" s="518"/>
      <c r="CH165" s="518"/>
      <c r="CI165" s="518"/>
      <c r="CJ165" s="518"/>
      <c r="CK165" s="518"/>
      <c r="CL165" s="518"/>
      <c r="CM165" s="518"/>
      <c r="CN165" s="518"/>
      <c r="CO165" s="518"/>
      <c r="CP165" s="518"/>
      <c r="CQ165" s="518"/>
      <c r="CR165" s="518"/>
      <c r="CS165" s="518"/>
      <c r="CT165" s="518"/>
    </row>
    <row r="166" spans="1:98" s="93" customFormat="1" ht="75.75" thickBot="1">
      <c r="A166" s="115" t="s">
        <v>0</v>
      </c>
      <c r="B166" s="115" t="s">
        <v>1</v>
      </c>
      <c r="C166" s="116" t="s">
        <v>203</v>
      </c>
      <c r="D166" s="115" t="s">
        <v>195</v>
      </c>
      <c r="E166" s="115" t="s">
        <v>87</v>
      </c>
      <c r="F166" s="115" t="s">
        <v>4</v>
      </c>
      <c r="G166" s="117" t="s">
        <v>909</v>
      </c>
      <c r="H166" s="115" t="s">
        <v>189</v>
      </c>
      <c r="I166" s="115" t="s">
        <v>908</v>
      </c>
      <c r="J166" s="115" t="s">
        <v>38</v>
      </c>
      <c r="K166" s="115"/>
      <c r="L166" s="115" t="s">
        <v>39</v>
      </c>
      <c r="M166" s="115" t="s">
        <v>204</v>
      </c>
      <c r="N166" s="115" t="s">
        <v>54</v>
      </c>
      <c r="O166" s="115" t="s">
        <v>55</v>
      </c>
      <c r="P166" s="115" t="s">
        <v>56</v>
      </c>
      <c r="Q166" s="115" t="s">
        <v>57</v>
      </c>
      <c r="R166" s="117" t="s">
        <v>4</v>
      </c>
      <c r="S166" s="115" t="s">
        <v>4</v>
      </c>
      <c r="T166" s="115" t="s">
        <v>50</v>
      </c>
      <c r="U166" s="115" t="s">
        <v>51</v>
      </c>
      <c r="V166" s="115" t="s">
        <v>52</v>
      </c>
      <c r="W166" s="115" t="s">
        <v>53</v>
      </c>
      <c r="X166" s="115" t="s">
        <v>42</v>
      </c>
      <c r="Y166" s="115" t="s">
        <v>181</v>
      </c>
      <c r="Z166" s="115" t="s">
        <v>43</v>
      </c>
      <c r="AA166" s="115" t="s">
        <v>205</v>
      </c>
      <c r="AB166" s="115" t="s">
        <v>180</v>
      </c>
      <c r="AC166" s="117" t="s">
        <v>89</v>
      </c>
      <c r="AD166" s="115" t="s">
        <v>179</v>
      </c>
      <c r="AE166" s="115" t="s">
        <v>178</v>
      </c>
      <c r="AF166" s="115" t="s">
        <v>177</v>
      </c>
      <c r="AG166" s="115" t="s">
        <v>176</v>
      </c>
      <c r="AH166" s="115" t="s">
        <v>44</v>
      </c>
      <c r="AI166" s="115" t="s">
        <v>45</v>
      </c>
      <c r="AJ166" s="115" t="s">
        <v>186</v>
      </c>
      <c r="AK166" s="118" t="s">
        <v>185</v>
      </c>
      <c r="AL166" s="115" t="s">
        <v>46</v>
      </c>
      <c r="AM166" s="115" t="s">
        <v>21</v>
      </c>
      <c r="AN166" s="115" t="s">
        <v>175</v>
      </c>
      <c r="AO166" s="115" t="s">
        <v>174</v>
      </c>
      <c r="AP166" s="115" t="s">
        <v>58</v>
      </c>
      <c r="AQ166" s="115" t="s">
        <v>59</v>
      </c>
      <c r="AR166" s="115" t="s">
        <v>60</v>
      </c>
      <c r="AS166" s="119" t="s">
        <v>61</v>
      </c>
      <c r="AT166" s="119" t="s">
        <v>173</v>
      </c>
      <c r="AU166" s="119" t="s">
        <v>23</v>
      </c>
      <c r="AV166" s="119" t="s">
        <v>190</v>
      </c>
      <c r="AW166" s="119" t="s">
        <v>129</v>
      </c>
      <c r="AX166" s="119" t="s">
        <v>22</v>
      </c>
      <c r="AY166" s="119" t="s">
        <v>172</v>
      </c>
      <c r="AZ166" s="120" t="s">
        <v>62</v>
      </c>
      <c r="BA166" s="120" t="s">
        <v>63</v>
      </c>
      <c r="BB166" s="120" t="s">
        <v>64</v>
      </c>
      <c r="BC166" s="120" t="s">
        <v>192</v>
      </c>
      <c r="BD166" s="120" t="s">
        <v>191</v>
      </c>
      <c r="BE166" s="120" t="s">
        <v>65</v>
      </c>
      <c r="BF166" s="120" t="s">
        <v>66</v>
      </c>
      <c r="BG166" s="120" t="s">
        <v>67</v>
      </c>
      <c r="BH166" s="120" t="s">
        <v>68</v>
      </c>
      <c r="BI166" s="120" t="s">
        <v>171</v>
      </c>
      <c r="BJ166" s="120" t="s">
        <v>69</v>
      </c>
      <c r="BK166" s="120" t="s">
        <v>70</v>
      </c>
      <c r="BL166" s="120" t="s">
        <v>170</v>
      </c>
      <c r="BM166" s="120" t="s">
        <v>71</v>
      </c>
      <c r="BN166" s="120" t="s">
        <v>72</v>
      </c>
      <c r="BO166" s="120" t="s">
        <v>73</v>
      </c>
      <c r="BP166" s="120" t="s">
        <v>91</v>
      </c>
      <c r="BQ166" s="121" t="s">
        <v>74</v>
      </c>
      <c r="BR166" s="121" t="s">
        <v>75</v>
      </c>
      <c r="BS166" s="121" t="s">
        <v>76</v>
      </c>
      <c r="BT166" s="121" t="s">
        <v>77</v>
      </c>
      <c r="BU166" s="121" t="s">
        <v>78</v>
      </c>
      <c r="BV166" s="121" t="s">
        <v>206</v>
      </c>
      <c r="BW166" s="121" t="s">
        <v>207</v>
      </c>
      <c r="BX166" s="121" t="s">
        <v>208</v>
      </c>
      <c r="BY166" s="121" t="s">
        <v>16</v>
      </c>
      <c r="BZ166" s="121" t="s">
        <v>169</v>
      </c>
      <c r="CA166" s="121" t="s">
        <v>17</v>
      </c>
      <c r="CB166" s="121" t="s">
        <v>79</v>
      </c>
      <c r="CC166" s="121" t="s">
        <v>18</v>
      </c>
      <c r="CD166" s="121" t="s">
        <v>19</v>
      </c>
      <c r="CE166" s="122" t="s">
        <v>20</v>
      </c>
      <c r="CF166" s="122" t="s">
        <v>14</v>
      </c>
      <c r="CG166" s="122" t="s">
        <v>213</v>
      </c>
      <c r="CH166" s="122" t="s">
        <v>212</v>
      </c>
      <c r="CI166" s="122" t="s">
        <v>209</v>
      </c>
      <c r="CJ166" s="122" t="s">
        <v>210</v>
      </c>
      <c r="CK166" s="122" t="s">
        <v>211</v>
      </c>
      <c r="CL166" s="122" t="s">
        <v>80</v>
      </c>
      <c r="CM166" s="122" t="s">
        <v>81</v>
      </c>
      <c r="CN166" s="122" t="s">
        <v>82</v>
      </c>
      <c r="CO166" s="122" t="s">
        <v>214</v>
      </c>
      <c r="CP166" s="122" t="s">
        <v>83</v>
      </c>
      <c r="CQ166" s="122" t="s">
        <v>90</v>
      </c>
      <c r="CR166" s="122" t="s">
        <v>84</v>
      </c>
      <c r="CS166" s="122" t="s">
        <v>85</v>
      </c>
      <c r="CT166" s="122" t="s">
        <v>19</v>
      </c>
    </row>
    <row r="167" spans="1:98" s="3" customFormat="1" ht="30.75" thickTop="1">
      <c r="A167" s="75">
        <v>1</v>
      </c>
      <c r="B167" s="462" t="s">
        <v>914</v>
      </c>
      <c r="C167" s="426" t="s">
        <v>726</v>
      </c>
      <c r="D167" s="98" t="s">
        <v>196</v>
      </c>
      <c r="E167" s="98" t="s">
        <v>137</v>
      </c>
      <c r="F167" s="421"/>
      <c r="G167" s="477">
        <v>64879313.640000001</v>
      </c>
      <c r="H167" s="99" t="s">
        <v>88</v>
      </c>
      <c r="I167" s="477">
        <f>G167/J167</f>
        <v>7630.1853750097025</v>
      </c>
      <c r="J167" s="100">
        <v>8502.98</v>
      </c>
      <c r="K167" s="100"/>
      <c r="L167" s="101">
        <v>2021</v>
      </c>
      <c r="M167" s="101" t="s">
        <v>731</v>
      </c>
      <c r="N167" s="429" t="s">
        <v>728</v>
      </c>
      <c r="O167" s="429" t="s">
        <v>729</v>
      </c>
      <c r="P167" s="429" t="s">
        <v>730</v>
      </c>
      <c r="Q167" s="429" t="s">
        <v>335</v>
      </c>
      <c r="R167" s="124"/>
      <c r="S167" s="185"/>
      <c r="T167" s="98" t="s">
        <v>124</v>
      </c>
      <c r="U167" s="98" t="s">
        <v>127</v>
      </c>
      <c r="V167" s="101" t="s">
        <v>123</v>
      </c>
      <c r="W167" s="101" t="s">
        <v>123</v>
      </c>
      <c r="X167" s="101" t="s">
        <v>123</v>
      </c>
      <c r="Y167" s="103"/>
      <c r="Z167" s="97"/>
      <c r="AA167" s="106" t="s">
        <v>732</v>
      </c>
      <c r="AB167" s="101" t="s">
        <v>123</v>
      </c>
      <c r="AC167" s="125"/>
      <c r="AD167" s="103"/>
      <c r="AE167" s="103"/>
      <c r="AF167" s="103"/>
      <c r="AG167" s="103"/>
      <c r="AH167" s="101" t="s">
        <v>111</v>
      </c>
      <c r="AI167" s="101" t="s">
        <v>111</v>
      </c>
      <c r="AJ167" s="101" t="s">
        <v>111</v>
      </c>
      <c r="AK167" s="101" t="s">
        <v>111</v>
      </c>
      <c r="AL167" s="101" t="s">
        <v>123</v>
      </c>
      <c r="AM167" s="101" t="s">
        <v>111</v>
      </c>
      <c r="AN167" s="101"/>
      <c r="AO167" s="98"/>
      <c r="AP167" s="98"/>
      <c r="AQ167" s="101"/>
      <c r="AR167" s="102"/>
      <c r="AS167" s="101" t="s">
        <v>123</v>
      </c>
      <c r="AT167" s="103"/>
      <c r="AU167" s="103" t="s">
        <v>141</v>
      </c>
      <c r="AV167" s="98" t="s">
        <v>141</v>
      </c>
      <c r="AW167" s="127"/>
      <c r="AX167" s="98" t="s">
        <v>130</v>
      </c>
      <c r="AY167" s="127" t="s">
        <v>130</v>
      </c>
      <c r="AZ167" s="101" t="s">
        <v>723</v>
      </c>
      <c r="BA167" s="101" t="s">
        <v>733</v>
      </c>
      <c r="BB167" s="98"/>
      <c r="BC167" s="98"/>
      <c r="BD167" s="98"/>
      <c r="BE167" s="98"/>
      <c r="BF167" s="98"/>
      <c r="BG167" s="98"/>
      <c r="BH167" s="98"/>
      <c r="BI167" s="103"/>
      <c r="BJ167" s="98"/>
      <c r="BK167" s="98"/>
      <c r="BL167" s="98"/>
      <c r="BM167" s="98"/>
      <c r="BN167" s="98"/>
      <c r="BO167" s="98"/>
      <c r="BP167" s="103"/>
      <c r="BQ167" s="101" t="s">
        <v>111</v>
      </c>
      <c r="BR167" s="101" t="s">
        <v>111</v>
      </c>
      <c r="BS167" s="101" t="s">
        <v>111</v>
      </c>
      <c r="BT167" s="101" t="s">
        <v>111</v>
      </c>
      <c r="BU167" s="101" t="s">
        <v>123</v>
      </c>
      <c r="BV167" s="98" t="s">
        <v>123</v>
      </c>
      <c r="BW167" s="98" t="s">
        <v>111</v>
      </c>
      <c r="BX167" s="277" t="s">
        <v>739</v>
      </c>
      <c r="BY167" s="101" t="s">
        <v>111</v>
      </c>
      <c r="BZ167" s="101" t="s">
        <v>111</v>
      </c>
      <c r="CA167" s="352" t="s">
        <v>132</v>
      </c>
      <c r="CB167" s="101" t="s">
        <v>123</v>
      </c>
      <c r="CC167" s="101" t="s">
        <v>111</v>
      </c>
      <c r="CD167" s="103"/>
      <c r="CE167" s="290" t="s">
        <v>111</v>
      </c>
      <c r="CF167" s="290" t="s">
        <v>111</v>
      </c>
      <c r="CG167" s="277" t="s">
        <v>110</v>
      </c>
      <c r="CH167" s="277"/>
      <c r="CI167" s="277" t="s">
        <v>110</v>
      </c>
      <c r="CJ167" s="277" t="s">
        <v>124</v>
      </c>
      <c r="CK167" s="277" t="s">
        <v>141</v>
      </c>
      <c r="CL167" s="274" t="s">
        <v>123</v>
      </c>
      <c r="CM167" s="274" t="s">
        <v>136</v>
      </c>
      <c r="CN167" s="274" t="s">
        <v>123</v>
      </c>
      <c r="CO167" s="275" t="s">
        <v>740</v>
      </c>
      <c r="CP167" s="274" t="s">
        <v>111</v>
      </c>
      <c r="CQ167" s="275" t="s">
        <v>131</v>
      </c>
      <c r="CR167" s="274" t="s">
        <v>111</v>
      </c>
      <c r="CS167" s="274" t="s">
        <v>123</v>
      </c>
      <c r="CT167" s="277"/>
    </row>
    <row r="168" spans="1:98" s="2" customFormat="1">
      <c r="A168" s="75">
        <v>2</v>
      </c>
      <c r="B168" s="456" t="s">
        <v>843</v>
      </c>
      <c r="C168" s="405" t="s">
        <v>844</v>
      </c>
      <c r="D168" s="407" t="s">
        <v>197</v>
      </c>
      <c r="E168" s="98" t="s">
        <v>137</v>
      </c>
      <c r="F168" s="407"/>
      <c r="G168" s="457">
        <v>46678.5</v>
      </c>
      <c r="H168" s="99" t="s">
        <v>120</v>
      </c>
      <c r="I168" s="99"/>
      <c r="J168" s="129"/>
      <c r="K168" s="129"/>
      <c r="L168" s="314">
        <v>2023</v>
      </c>
    </row>
    <row r="169" spans="1:98" s="2" customFormat="1">
      <c r="A169" s="75">
        <v>3</v>
      </c>
      <c r="B169" s="326" t="s">
        <v>566</v>
      </c>
      <c r="C169" s="129"/>
      <c r="D169" s="101" t="s">
        <v>198</v>
      </c>
      <c r="E169" s="101"/>
      <c r="F169" s="101"/>
      <c r="G169" s="327">
        <v>854678.58</v>
      </c>
      <c r="H169" s="99" t="s">
        <v>120</v>
      </c>
      <c r="I169" s="369"/>
      <c r="J169" s="370"/>
      <c r="K169" s="370"/>
      <c r="L169" s="250"/>
    </row>
    <row r="170" spans="1:98">
      <c r="R170" s="92"/>
      <c r="S170" s="93"/>
    </row>
    <row r="171" spans="1:98" s="93" customFormat="1">
      <c r="A171" s="94" t="s">
        <v>108</v>
      </c>
      <c r="B171" s="95" t="s">
        <v>254</v>
      </c>
      <c r="C171" s="96"/>
      <c r="D171" s="2"/>
      <c r="E171" s="2"/>
      <c r="F171" s="2"/>
      <c r="G171" s="91"/>
      <c r="N171" s="510" t="s">
        <v>41</v>
      </c>
      <c r="O171" s="511"/>
      <c r="P171" s="511"/>
      <c r="Q171" s="512"/>
      <c r="R171" s="92"/>
      <c r="T171" s="510" t="s">
        <v>40</v>
      </c>
      <c r="U171" s="511"/>
      <c r="V171" s="511"/>
      <c r="W171" s="512"/>
      <c r="X171" s="510" t="s">
        <v>188</v>
      </c>
      <c r="Y171" s="512"/>
      <c r="AB171" s="510" t="s">
        <v>187</v>
      </c>
      <c r="AC171" s="511"/>
      <c r="AD171" s="511"/>
      <c r="AE171" s="511"/>
      <c r="AF171" s="511"/>
      <c r="AG171" s="512"/>
      <c r="AM171" s="510" t="s">
        <v>184</v>
      </c>
      <c r="AN171" s="511"/>
      <c r="AO171" s="511"/>
      <c r="AP171" s="511"/>
      <c r="AQ171" s="511"/>
      <c r="AR171" s="512"/>
      <c r="AS171" s="514" t="s">
        <v>183</v>
      </c>
      <c r="AT171" s="515"/>
      <c r="AU171" s="515"/>
      <c r="AV171" s="515"/>
      <c r="AW171" s="516"/>
      <c r="AX171" s="514" t="s">
        <v>47</v>
      </c>
      <c r="AY171" s="516"/>
      <c r="AZ171" s="513" t="s">
        <v>48</v>
      </c>
      <c r="BA171" s="513"/>
      <c r="BB171" s="513" t="s">
        <v>182</v>
      </c>
      <c r="BC171" s="513"/>
      <c r="BD171" s="513"/>
      <c r="BE171" s="513"/>
      <c r="BF171" s="513"/>
      <c r="BG171" s="513"/>
      <c r="BH171" s="513"/>
      <c r="BI171" s="513"/>
      <c r="BJ171" s="513"/>
      <c r="BK171" s="513"/>
      <c r="BL171" s="513"/>
      <c r="BM171" s="513"/>
      <c r="BN171" s="513"/>
      <c r="BO171" s="513"/>
      <c r="BP171" s="513"/>
      <c r="BQ171" s="517" t="s">
        <v>3</v>
      </c>
      <c r="BR171" s="517"/>
      <c r="BS171" s="517"/>
      <c r="BT171" s="517"/>
      <c r="BU171" s="517"/>
      <c r="BV171" s="517"/>
      <c r="BW171" s="517"/>
      <c r="BX171" s="517"/>
      <c r="BY171" s="517"/>
      <c r="BZ171" s="517"/>
      <c r="CA171" s="517"/>
      <c r="CB171" s="517"/>
      <c r="CC171" s="517"/>
      <c r="CD171" s="517"/>
      <c r="CE171" s="518" t="s">
        <v>49</v>
      </c>
      <c r="CF171" s="518"/>
      <c r="CG171" s="518"/>
      <c r="CH171" s="518"/>
      <c r="CI171" s="518"/>
      <c r="CJ171" s="518"/>
      <c r="CK171" s="518"/>
      <c r="CL171" s="518"/>
      <c r="CM171" s="518"/>
      <c r="CN171" s="518"/>
      <c r="CO171" s="518"/>
      <c r="CP171" s="518"/>
      <c r="CQ171" s="518"/>
      <c r="CR171" s="518"/>
      <c r="CS171" s="518"/>
      <c r="CT171" s="518"/>
    </row>
    <row r="172" spans="1:98" s="93" customFormat="1" ht="75.75" thickBot="1">
      <c r="A172" s="115" t="s">
        <v>0</v>
      </c>
      <c r="B172" s="115" t="s">
        <v>1</v>
      </c>
      <c r="C172" s="116" t="s">
        <v>203</v>
      </c>
      <c r="D172" s="115" t="s">
        <v>195</v>
      </c>
      <c r="E172" s="115" t="s">
        <v>87</v>
      </c>
      <c r="F172" s="115" t="s">
        <v>4</v>
      </c>
      <c r="G172" s="117" t="s">
        <v>909</v>
      </c>
      <c r="H172" s="115" t="s">
        <v>189</v>
      </c>
      <c r="I172" s="115" t="s">
        <v>908</v>
      </c>
      <c r="J172" s="115" t="s">
        <v>38</v>
      </c>
      <c r="K172" s="115"/>
      <c r="L172" s="115" t="s">
        <v>39</v>
      </c>
      <c r="M172" s="115" t="s">
        <v>204</v>
      </c>
      <c r="N172" s="115" t="s">
        <v>54</v>
      </c>
      <c r="O172" s="115" t="s">
        <v>55</v>
      </c>
      <c r="P172" s="115" t="s">
        <v>56</v>
      </c>
      <c r="Q172" s="115" t="s">
        <v>57</v>
      </c>
      <c r="R172" s="117" t="s">
        <v>4</v>
      </c>
      <c r="S172" s="115" t="s">
        <v>4</v>
      </c>
      <c r="T172" s="115" t="s">
        <v>50</v>
      </c>
      <c r="U172" s="115" t="s">
        <v>51</v>
      </c>
      <c r="V172" s="115" t="s">
        <v>52</v>
      </c>
      <c r="W172" s="115" t="s">
        <v>53</v>
      </c>
      <c r="X172" s="115" t="s">
        <v>42</v>
      </c>
      <c r="Y172" s="115" t="s">
        <v>181</v>
      </c>
      <c r="Z172" s="115" t="s">
        <v>43</v>
      </c>
      <c r="AA172" s="115" t="s">
        <v>205</v>
      </c>
      <c r="AB172" s="115" t="s">
        <v>180</v>
      </c>
      <c r="AC172" s="117" t="s">
        <v>89</v>
      </c>
      <c r="AD172" s="115" t="s">
        <v>179</v>
      </c>
      <c r="AE172" s="115" t="s">
        <v>178</v>
      </c>
      <c r="AF172" s="115" t="s">
        <v>177</v>
      </c>
      <c r="AG172" s="115" t="s">
        <v>176</v>
      </c>
      <c r="AH172" s="115" t="s">
        <v>44</v>
      </c>
      <c r="AI172" s="115" t="s">
        <v>45</v>
      </c>
      <c r="AJ172" s="115" t="s">
        <v>186</v>
      </c>
      <c r="AK172" s="118" t="s">
        <v>185</v>
      </c>
      <c r="AL172" s="115" t="s">
        <v>46</v>
      </c>
      <c r="AM172" s="115" t="s">
        <v>21</v>
      </c>
      <c r="AN172" s="115" t="s">
        <v>175</v>
      </c>
      <c r="AO172" s="115" t="s">
        <v>174</v>
      </c>
      <c r="AP172" s="115" t="s">
        <v>58</v>
      </c>
      <c r="AQ172" s="115" t="s">
        <v>59</v>
      </c>
      <c r="AR172" s="115" t="s">
        <v>60</v>
      </c>
      <c r="AS172" s="119" t="s">
        <v>61</v>
      </c>
      <c r="AT172" s="119" t="s">
        <v>173</v>
      </c>
      <c r="AU172" s="119" t="s">
        <v>23</v>
      </c>
      <c r="AV172" s="119" t="s">
        <v>190</v>
      </c>
      <c r="AW172" s="119" t="s">
        <v>129</v>
      </c>
      <c r="AX172" s="119" t="s">
        <v>22</v>
      </c>
      <c r="AY172" s="119" t="s">
        <v>172</v>
      </c>
      <c r="AZ172" s="120" t="s">
        <v>62</v>
      </c>
      <c r="BA172" s="120" t="s">
        <v>63</v>
      </c>
      <c r="BB172" s="120" t="s">
        <v>64</v>
      </c>
      <c r="BC172" s="120" t="s">
        <v>192</v>
      </c>
      <c r="BD172" s="120" t="s">
        <v>191</v>
      </c>
      <c r="BE172" s="120" t="s">
        <v>65</v>
      </c>
      <c r="BF172" s="120" t="s">
        <v>66</v>
      </c>
      <c r="BG172" s="120" t="s">
        <v>67</v>
      </c>
      <c r="BH172" s="120" t="s">
        <v>68</v>
      </c>
      <c r="BI172" s="120" t="s">
        <v>171</v>
      </c>
      <c r="BJ172" s="120" t="s">
        <v>69</v>
      </c>
      <c r="BK172" s="120" t="s">
        <v>70</v>
      </c>
      <c r="BL172" s="120" t="s">
        <v>170</v>
      </c>
      <c r="BM172" s="120" t="s">
        <v>71</v>
      </c>
      <c r="BN172" s="120" t="s">
        <v>72</v>
      </c>
      <c r="BO172" s="120" t="s">
        <v>73</v>
      </c>
      <c r="BP172" s="120" t="s">
        <v>91</v>
      </c>
      <c r="BQ172" s="121" t="s">
        <v>74</v>
      </c>
      <c r="BR172" s="121" t="s">
        <v>75</v>
      </c>
      <c r="BS172" s="121" t="s">
        <v>76</v>
      </c>
      <c r="BT172" s="121" t="s">
        <v>77</v>
      </c>
      <c r="BU172" s="121" t="s">
        <v>78</v>
      </c>
      <c r="BV172" s="121" t="s">
        <v>206</v>
      </c>
      <c r="BW172" s="121" t="s">
        <v>207</v>
      </c>
      <c r="BX172" s="121" t="s">
        <v>208</v>
      </c>
      <c r="BY172" s="121" t="s">
        <v>16</v>
      </c>
      <c r="BZ172" s="121" t="s">
        <v>169</v>
      </c>
      <c r="CA172" s="121" t="s">
        <v>17</v>
      </c>
      <c r="CB172" s="121" t="s">
        <v>79</v>
      </c>
      <c r="CC172" s="121" t="s">
        <v>18</v>
      </c>
      <c r="CD172" s="121" t="s">
        <v>19</v>
      </c>
      <c r="CE172" s="122" t="s">
        <v>20</v>
      </c>
      <c r="CF172" s="122" t="s">
        <v>14</v>
      </c>
      <c r="CG172" s="122" t="s">
        <v>213</v>
      </c>
      <c r="CH172" s="122" t="s">
        <v>212</v>
      </c>
      <c r="CI172" s="122" t="s">
        <v>209</v>
      </c>
      <c r="CJ172" s="122" t="s">
        <v>210</v>
      </c>
      <c r="CK172" s="122" t="s">
        <v>211</v>
      </c>
      <c r="CL172" s="122" t="s">
        <v>80</v>
      </c>
      <c r="CM172" s="122" t="s">
        <v>81</v>
      </c>
      <c r="CN172" s="122" t="s">
        <v>82</v>
      </c>
      <c r="CO172" s="122" t="s">
        <v>214</v>
      </c>
      <c r="CP172" s="122" t="s">
        <v>83</v>
      </c>
      <c r="CQ172" s="122" t="s">
        <v>90</v>
      </c>
      <c r="CR172" s="122" t="s">
        <v>84</v>
      </c>
      <c r="CS172" s="122" t="s">
        <v>85</v>
      </c>
      <c r="CT172" s="122" t="s">
        <v>19</v>
      </c>
    </row>
    <row r="173" spans="1:98" s="3" customFormat="1" ht="78" customHeight="1" thickTop="1">
      <c r="A173" s="75">
        <v>1</v>
      </c>
      <c r="B173" s="266" t="s">
        <v>573</v>
      </c>
      <c r="C173" s="248" t="s">
        <v>574</v>
      </c>
      <c r="D173" s="98" t="s">
        <v>196</v>
      </c>
      <c r="E173" s="98" t="s">
        <v>137</v>
      </c>
      <c r="F173" s="98"/>
      <c r="G173" s="365">
        <f t="shared" ref="G173" si="4" xml:space="preserve"> J173*I173</f>
        <v>22445600</v>
      </c>
      <c r="H173" s="99" t="s">
        <v>88</v>
      </c>
      <c r="I173" s="365">
        <v>4000</v>
      </c>
      <c r="J173" s="100">
        <v>5611.4</v>
      </c>
      <c r="K173" s="100"/>
      <c r="L173" s="290">
        <v>1989</v>
      </c>
      <c r="M173" s="101" t="s">
        <v>734</v>
      </c>
      <c r="N173" s="248" t="s">
        <v>580</v>
      </c>
      <c r="O173" s="248" t="s">
        <v>581</v>
      </c>
      <c r="P173" s="248" t="s">
        <v>582</v>
      </c>
      <c r="Q173" s="248" t="s">
        <v>139</v>
      </c>
      <c r="R173" s="124"/>
      <c r="S173" s="185"/>
      <c r="T173" s="98" t="s">
        <v>86</v>
      </c>
      <c r="U173" s="98" t="s">
        <v>121</v>
      </c>
      <c r="V173" s="101" t="s">
        <v>123</v>
      </c>
      <c r="W173" s="101" t="s">
        <v>111</v>
      </c>
      <c r="X173" s="101" t="s">
        <v>123</v>
      </c>
      <c r="Y173" s="103"/>
      <c r="Z173" s="97" t="s">
        <v>770</v>
      </c>
      <c r="AA173" s="277" t="s">
        <v>769</v>
      </c>
      <c r="AB173" s="101" t="s">
        <v>111</v>
      </c>
      <c r="AC173" s="125">
        <v>300231.14</v>
      </c>
      <c r="AD173" s="103" t="s">
        <v>771</v>
      </c>
      <c r="AE173" s="103"/>
      <c r="AF173" s="103" t="s">
        <v>772</v>
      </c>
      <c r="AG173" s="103"/>
      <c r="AH173" s="101" t="s">
        <v>111</v>
      </c>
      <c r="AI173" s="101" t="s">
        <v>111</v>
      </c>
      <c r="AJ173" s="101" t="s">
        <v>111</v>
      </c>
      <c r="AK173" s="101" t="s">
        <v>111</v>
      </c>
      <c r="AL173" s="101" t="s">
        <v>123</v>
      </c>
      <c r="AM173" s="101" t="s">
        <v>111</v>
      </c>
      <c r="AN173" s="101"/>
      <c r="AO173" s="98"/>
      <c r="AP173" s="98"/>
      <c r="AQ173" s="101" t="s">
        <v>123</v>
      </c>
      <c r="AR173" s="97"/>
      <c r="AS173" s="522" t="s">
        <v>111</v>
      </c>
      <c r="AT173" s="523" t="s">
        <v>885</v>
      </c>
      <c r="AU173" s="523"/>
      <c r="AV173" s="528" t="s">
        <v>886</v>
      </c>
      <c r="AW173" s="525" t="s">
        <v>936</v>
      </c>
      <c r="AX173" s="98" t="s">
        <v>130</v>
      </c>
      <c r="AY173" s="127" t="s">
        <v>130</v>
      </c>
      <c r="AZ173" s="101" t="s">
        <v>773</v>
      </c>
      <c r="BA173" s="101" t="s">
        <v>774</v>
      </c>
      <c r="BB173" s="339" t="s">
        <v>4</v>
      </c>
      <c r="BC173" s="339" t="s">
        <v>4</v>
      </c>
      <c r="BD173" s="339" t="s">
        <v>4</v>
      </c>
      <c r="BE173" s="339" t="s">
        <v>4</v>
      </c>
      <c r="BF173" s="339" t="s">
        <v>4</v>
      </c>
      <c r="BG173" s="339" t="s">
        <v>4</v>
      </c>
      <c r="BH173" s="339" t="s">
        <v>4</v>
      </c>
      <c r="BI173" s="339" t="s">
        <v>4</v>
      </c>
      <c r="BJ173" s="339" t="s">
        <v>4</v>
      </c>
      <c r="BK173" s="339" t="s">
        <v>4</v>
      </c>
      <c r="BL173" s="339" t="s">
        <v>4</v>
      </c>
      <c r="BM173" s="339" t="s">
        <v>4</v>
      </c>
      <c r="BN173" s="339" t="s">
        <v>4</v>
      </c>
      <c r="BO173" s="339" t="s">
        <v>4</v>
      </c>
      <c r="BP173" s="103"/>
      <c r="BQ173" s="328" t="s">
        <v>111</v>
      </c>
      <c r="BR173" s="328" t="s">
        <v>111</v>
      </c>
      <c r="BS173" s="328" t="s">
        <v>123</v>
      </c>
      <c r="BT173" s="328" t="s">
        <v>123</v>
      </c>
      <c r="BU173" s="328" t="s">
        <v>123</v>
      </c>
      <c r="BV173" s="248" t="s">
        <v>123</v>
      </c>
      <c r="BW173" s="248" t="s">
        <v>587</v>
      </c>
      <c r="BX173" s="248" t="s">
        <v>123</v>
      </c>
      <c r="BY173" s="328" t="s">
        <v>111</v>
      </c>
      <c r="BZ173" s="328" t="s">
        <v>111</v>
      </c>
      <c r="CA173" s="328" t="s">
        <v>132</v>
      </c>
      <c r="CB173" s="328" t="s">
        <v>111</v>
      </c>
      <c r="CC173" s="328" t="s">
        <v>111</v>
      </c>
      <c r="CD173" s="248"/>
      <c r="CE173" s="328" t="s">
        <v>111</v>
      </c>
      <c r="CF173" s="328" t="s">
        <v>111</v>
      </c>
      <c r="CG173" s="248" t="s">
        <v>588</v>
      </c>
      <c r="CH173" s="248" t="s">
        <v>127</v>
      </c>
      <c r="CI173" s="248" t="s">
        <v>589</v>
      </c>
      <c r="CJ173" s="248" t="s">
        <v>106</v>
      </c>
      <c r="CK173" s="248" t="s">
        <v>127</v>
      </c>
      <c r="CL173" s="328" t="s">
        <v>136</v>
      </c>
      <c r="CM173" s="328" t="s">
        <v>123</v>
      </c>
      <c r="CN173" s="328" t="s">
        <v>123</v>
      </c>
      <c r="CO173" s="276" t="s">
        <v>590</v>
      </c>
      <c r="CP173" s="328" t="s">
        <v>111</v>
      </c>
      <c r="CQ173" s="276" t="s">
        <v>141</v>
      </c>
      <c r="CR173" s="328" t="s">
        <v>111</v>
      </c>
      <c r="CS173" s="328" t="s">
        <v>123</v>
      </c>
      <c r="CT173" s="248"/>
    </row>
    <row r="174" spans="1:98" s="3" customFormat="1" ht="29.25" customHeight="1">
      <c r="A174" s="75">
        <v>2</v>
      </c>
      <c r="B174" s="266" t="s">
        <v>575</v>
      </c>
      <c r="C174" s="248" t="s">
        <v>576</v>
      </c>
      <c r="D174" s="98" t="s">
        <v>196</v>
      </c>
      <c r="E174" s="98" t="s">
        <v>137</v>
      </c>
      <c r="F174" s="98"/>
      <c r="G174" s="363">
        <v>300231.14</v>
      </c>
      <c r="H174" s="99" t="s">
        <v>88</v>
      </c>
      <c r="I174" s="476">
        <f>G174/J174</f>
        <v>7658.9576530612239</v>
      </c>
      <c r="J174" s="100">
        <v>39.200000000000003</v>
      </c>
      <c r="K174" s="100"/>
      <c r="L174" s="290">
        <v>2019</v>
      </c>
      <c r="M174" s="321" t="s">
        <v>734</v>
      </c>
      <c r="N174" s="262" t="s">
        <v>583</v>
      </c>
      <c r="O174" s="262" t="s">
        <v>584</v>
      </c>
      <c r="P174" s="262" t="s">
        <v>585</v>
      </c>
      <c r="Q174" s="262" t="s">
        <v>586</v>
      </c>
      <c r="R174" s="334"/>
      <c r="S174" s="335"/>
      <c r="T174" s="336" t="s">
        <v>121</v>
      </c>
      <c r="U174" s="336" t="s">
        <v>127</v>
      </c>
      <c r="V174" s="321" t="s">
        <v>123</v>
      </c>
      <c r="W174" s="321" t="s">
        <v>123</v>
      </c>
      <c r="X174" s="321" t="s">
        <v>123</v>
      </c>
      <c r="Y174" s="337"/>
      <c r="Z174" s="198"/>
      <c r="AA174" s="198"/>
      <c r="AB174" s="321"/>
      <c r="AC174" s="338"/>
      <c r="AD174" s="337"/>
      <c r="AE174" s="337"/>
      <c r="AF174" s="337"/>
      <c r="AG174" s="337"/>
      <c r="AH174" s="321" t="s">
        <v>123</v>
      </c>
      <c r="AI174" s="321" t="s">
        <v>123</v>
      </c>
      <c r="AJ174" s="321" t="s">
        <v>123</v>
      </c>
      <c r="AK174" s="321" t="s">
        <v>111</v>
      </c>
      <c r="AL174" s="321" t="s">
        <v>123</v>
      </c>
      <c r="AM174" s="321" t="s">
        <v>111</v>
      </c>
      <c r="AN174" s="321"/>
      <c r="AO174" s="336"/>
      <c r="AP174" s="336"/>
      <c r="AQ174" s="321" t="s">
        <v>123</v>
      </c>
      <c r="AR174" s="198"/>
      <c r="AS174" s="506"/>
      <c r="AT174" s="506"/>
      <c r="AU174" s="506"/>
      <c r="AV174" s="506"/>
      <c r="AW174" s="527"/>
      <c r="AX174" s="336" t="s">
        <v>130</v>
      </c>
      <c r="AY174" s="339" t="s">
        <v>130</v>
      </c>
      <c r="AZ174" s="321" t="s">
        <v>723</v>
      </c>
      <c r="BA174" s="321" t="s">
        <v>775</v>
      </c>
      <c r="BB174" s="339" t="s">
        <v>4</v>
      </c>
      <c r="BC174" s="339" t="s">
        <v>4</v>
      </c>
      <c r="BD174" s="339" t="s">
        <v>4</v>
      </c>
      <c r="BE174" s="339" t="s">
        <v>4</v>
      </c>
      <c r="BF174" s="339" t="s">
        <v>4</v>
      </c>
      <c r="BG174" s="339" t="s">
        <v>4</v>
      </c>
      <c r="BH174" s="339" t="s">
        <v>4</v>
      </c>
      <c r="BI174" s="339" t="s">
        <v>4</v>
      </c>
      <c r="BJ174" s="339" t="s">
        <v>4</v>
      </c>
      <c r="BK174" s="339" t="s">
        <v>4</v>
      </c>
      <c r="BL174" s="339" t="s">
        <v>4</v>
      </c>
      <c r="BM174" s="339" t="s">
        <v>4</v>
      </c>
      <c r="BN174" s="339" t="s">
        <v>4</v>
      </c>
      <c r="BO174" s="339" t="s">
        <v>4</v>
      </c>
      <c r="BP174" s="337"/>
      <c r="BQ174" s="328" t="s">
        <v>111</v>
      </c>
      <c r="BR174" s="328" t="s">
        <v>111</v>
      </c>
      <c r="BS174" s="328" t="s">
        <v>123</v>
      </c>
      <c r="BT174" s="328" t="s">
        <v>123</v>
      </c>
      <c r="BU174" s="328" t="s">
        <v>123</v>
      </c>
      <c r="BV174" s="248" t="s">
        <v>123</v>
      </c>
      <c r="BW174" s="248" t="s">
        <v>587</v>
      </c>
      <c r="BX174" s="248" t="s">
        <v>123</v>
      </c>
      <c r="BY174" s="328" t="s">
        <v>123</v>
      </c>
      <c r="BZ174" s="328" t="s">
        <v>123</v>
      </c>
      <c r="CA174" s="328" t="s">
        <v>123</v>
      </c>
      <c r="CB174" s="328" t="s">
        <v>111</v>
      </c>
      <c r="CC174" s="328" t="s">
        <v>111</v>
      </c>
      <c r="CD174" s="248"/>
      <c r="CE174" s="328" t="s">
        <v>123</v>
      </c>
      <c r="CF174" s="328" t="s">
        <v>111</v>
      </c>
      <c r="CG174" s="248" t="s">
        <v>127</v>
      </c>
      <c r="CH174" s="248" t="s">
        <v>127</v>
      </c>
      <c r="CI174" s="248" t="s">
        <v>127</v>
      </c>
      <c r="CJ174" s="248" t="s">
        <v>127</v>
      </c>
      <c r="CK174" s="248" t="s">
        <v>127</v>
      </c>
      <c r="CL174" s="328" t="s">
        <v>123</v>
      </c>
      <c r="CM174" s="328" t="s">
        <v>123</v>
      </c>
      <c r="CN174" s="328" t="s">
        <v>123</v>
      </c>
      <c r="CO174" s="276"/>
      <c r="CP174" s="328"/>
      <c r="CQ174" s="276"/>
      <c r="CR174" s="328"/>
      <c r="CS174" s="328"/>
      <c r="CT174" s="248"/>
    </row>
    <row r="175" spans="1:98" s="3" customFormat="1">
      <c r="A175" s="75">
        <v>3</v>
      </c>
      <c r="B175" s="483" t="s">
        <v>910</v>
      </c>
      <c r="C175" s="248" t="s">
        <v>911</v>
      </c>
      <c r="D175" s="101" t="s">
        <v>197</v>
      </c>
      <c r="E175" s="98"/>
      <c r="F175" s="98"/>
      <c r="G175" s="479">
        <v>287191</v>
      </c>
      <c r="H175" s="99" t="s">
        <v>120</v>
      </c>
      <c r="I175" s="476"/>
      <c r="J175" s="100"/>
      <c r="K175" s="100"/>
      <c r="L175" s="290"/>
      <c r="M175" s="340"/>
      <c r="N175" s="480"/>
      <c r="O175" s="480"/>
      <c r="P175" s="480"/>
      <c r="Q175" s="480"/>
      <c r="R175" s="342"/>
      <c r="S175" s="343"/>
      <c r="T175" s="344"/>
      <c r="U175" s="344"/>
      <c r="V175" s="340"/>
      <c r="W175" s="340"/>
      <c r="X175" s="340"/>
      <c r="Y175" s="345"/>
      <c r="Z175" s="341"/>
      <c r="AA175" s="341"/>
      <c r="AB175" s="340"/>
      <c r="AC175" s="346"/>
      <c r="AD175" s="345"/>
      <c r="AE175" s="345"/>
      <c r="AF175" s="345"/>
      <c r="AG175" s="345"/>
      <c r="AH175" s="340"/>
      <c r="AI175" s="340"/>
      <c r="AJ175" s="340"/>
      <c r="AK175" s="340"/>
      <c r="AL175" s="340"/>
      <c r="AM175" s="340"/>
      <c r="AN175" s="340"/>
      <c r="AO175" s="344"/>
      <c r="AP175" s="344"/>
      <c r="AQ175" s="340"/>
      <c r="AR175" s="341"/>
      <c r="AS175" s="340"/>
      <c r="AT175" s="345"/>
      <c r="AU175" s="345"/>
      <c r="AV175" s="344"/>
      <c r="AW175" s="347"/>
      <c r="AX175" s="344"/>
      <c r="AY175" s="347"/>
      <c r="AZ175" s="340"/>
      <c r="BA175" s="340"/>
      <c r="BB175" s="347"/>
      <c r="BC175" s="347"/>
      <c r="BD175" s="347"/>
      <c r="BE175" s="347"/>
      <c r="BF175" s="347"/>
      <c r="BG175" s="347"/>
      <c r="BH175" s="347"/>
      <c r="BI175" s="347"/>
      <c r="BJ175" s="347"/>
      <c r="BK175" s="347"/>
      <c r="BL175" s="347"/>
      <c r="BM175" s="347"/>
      <c r="BN175" s="347"/>
      <c r="BO175" s="347"/>
      <c r="BP175" s="345"/>
      <c r="BQ175" s="481"/>
      <c r="BR175" s="481"/>
      <c r="BS175" s="481"/>
      <c r="BT175" s="481"/>
      <c r="BU175" s="481"/>
      <c r="BV175" s="480"/>
      <c r="BW175" s="480"/>
      <c r="BX175" s="480"/>
      <c r="BY175" s="481"/>
      <c r="BZ175" s="481"/>
      <c r="CA175" s="481"/>
      <c r="CB175" s="481"/>
      <c r="CC175" s="481"/>
      <c r="CD175" s="480"/>
      <c r="CE175" s="481"/>
      <c r="CF175" s="481"/>
      <c r="CG175" s="480"/>
      <c r="CH175" s="480"/>
      <c r="CI175" s="480"/>
      <c r="CJ175" s="480"/>
      <c r="CK175" s="480"/>
      <c r="CL175" s="481"/>
      <c r="CM175" s="481"/>
      <c r="CN175" s="481"/>
      <c r="CO175" s="482"/>
      <c r="CP175" s="481"/>
      <c r="CQ175" s="482"/>
      <c r="CR175" s="481"/>
      <c r="CS175" s="481"/>
      <c r="CT175" s="480"/>
    </row>
    <row r="176" spans="1:98" s="3" customFormat="1">
      <c r="A176" s="75">
        <v>4</v>
      </c>
      <c r="B176" s="329" t="s">
        <v>163</v>
      </c>
      <c r="C176" s="277" t="s">
        <v>574</v>
      </c>
      <c r="D176" s="101" t="s">
        <v>197</v>
      </c>
      <c r="E176" s="98"/>
      <c r="F176" s="98"/>
      <c r="G176" s="331">
        <v>217263</v>
      </c>
      <c r="H176" s="99" t="s">
        <v>120</v>
      </c>
      <c r="I176" s="196"/>
      <c r="J176" s="100"/>
      <c r="K176" s="100"/>
      <c r="L176" s="333">
        <v>2010</v>
      </c>
      <c r="M176" s="340"/>
      <c r="N176" s="341"/>
      <c r="O176" s="341"/>
      <c r="P176" s="341"/>
      <c r="Q176" s="341"/>
      <c r="R176" s="342"/>
      <c r="S176" s="343"/>
      <c r="T176" s="344"/>
      <c r="U176" s="344"/>
      <c r="V176" s="340"/>
      <c r="W176" s="340"/>
      <c r="X176" s="340"/>
      <c r="Y176" s="345"/>
      <c r="Z176" s="341"/>
      <c r="AA176" s="341"/>
      <c r="AB176" s="340"/>
      <c r="AC176" s="346"/>
      <c r="AD176" s="345"/>
      <c r="AE176" s="345"/>
      <c r="AF176" s="345"/>
      <c r="AG176" s="345"/>
      <c r="AH176" s="340"/>
      <c r="AI176" s="340"/>
      <c r="AJ176" s="340"/>
      <c r="AK176" s="340"/>
      <c r="AL176" s="340"/>
      <c r="AM176" s="340"/>
      <c r="AN176" s="340"/>
      <c r="AO176" s="344"/>
      <c r="AP176" s="344"/>
      <c r="AQ176" s="340"/>
      <c r="AR176" s="341"/>
      <c r="AS176" s="340"/>
      <c r="AT176" s="345"/>
      <c r="AU176" s="345"/>
      <c r="AV176" s="344"/>
      <c r="AW176" s="347"/>
      <c r="AX176" s="344"/>
      <c r="AY176" s="347"/>
      <c r="AZ176" s="340"/>
      <c r="BA176" s="340"/>
      <c r="BB176" s="344"/>
      <c r="BC176" s="344"/>
      <c r="BD176" s="344"/>
      <c r="BE176" s="344"/>
      <c r="BF176" s="344"/>
      <c r="BG176" s="344"/>
      <c r="BH176" s="344"/>
      <c r="BI176" s="345"/>
      <c r="BJ176" s="344"/>
      <c r="BK176" s="344"/>
      <c r="BL176" s="344"/>
      <c r="BM176" s="344"/>
      <c r="BN176" s="344"/>
      <c r="BO176" s="344"/>
      <c r="BP176" s="345"/>
      <c r="BQ176" s="340"/>
      <c r="BR176" s="340"/>
      <c r="BS176" s="340"/>
      <c r="BT176" s="340"/>
      <c r="BU176" s="340"/>
      <c r="BV176" s="344"/>
      <c r="BW176" s="344"/>
      <c r="BX176" s="344"/>
      <c r="BY176" s="340"/>
      <c r="BZ176" s="340"/>
      <c r="CA176" s="340"/>
      <c r="CB176" s="340"/>
      <c r="CC176" s="340"/>
      <c r="CD176" s="345"/>
      <c r="CE176" s="340"/>
      <c r="CF176" s="340"/>
      <c r="CG176" s="344"/>
      <c r="CH176" s="344"/>
      <c r="CI176" s="344"/>
      <c r="CJ176" s="344"/>
      <c r="CK176" s="344"/>
      <c r="CL176" s="340"/>
      <c r="CM176" s="340"/>
      <c r="CN176" s="340"/>
      <c r="CO176" s="348"/>
      <c r="CP176" s="340"/>
      <c r="CQ176" s="348"/>
      <c r="CR176" s="340"/>
      <c r="CS176" s="340"/>
      <c r="CT176" s="344"/>
    </row>
    <row r="177" spans="1:98" s="2" customFormat="1">
      <c r="A177" s="75">
        <v>5</v>
      </c>
      <c r="B177" s="329" t="s">
        <v>577</v>
      </c>
      <c r="C177" s="277" t="s">
        <v>574</v>
      </c>
      <c r="D177" s="101" t="s">
        <v>197</v>
      </c>
      <c r="E177" s="101"/>
      <c r="F177" s="101"/>
      <c r="G177" s="331">
        <v>801513.9</v>
      </c>
      <c r="H177" s="99" t="s">
        <v>120</v>
      </c>
      <c r="I177" s="99"/>
      <c r="J177" s="129"/>
      <c r="K177" s="144"/>
      <c r="L177" s="333">
        <v>2012</v>
      </c>
    </row>
    <row r="178" spans="1:98" s="2" customFormat="1">
      <c r="A178" s="75">
        <v>6</v>
      </c>
      <c r="B178" s="329" t="s">
        <v>578</v>
      </c>
      <c r="C178" s="277" t="s">
        <v>574</v>
      </c>
      <c r="D178" s="101" t="s">
        <v>197</v>
      </c>
      <c r="E178" s="101"/>
      <c r="F178" s="101"/>
      <c r="G178" s="331">
        <v>805906.8</v>
      </c>
      <c r="H178" s="99" t="s">
        <v>120</v>
      </c>
      <c r="I178" s="99"/>
      <c r="J178" s="129"/>
      <c r="K178" s="144"/>
      <c r="L178" s="333">
        <v>2015</v>
      </c>
    </row>
    <row r="179" spans="1:98" s="2" customFormat="1">
      <c r="A179" s="75">
        <v>7</v>
      </c>
      <c r="B179" s="326" t="s">
        <v>579</v>
      </c>
      <c r="C179" s="277"/>
      <c r="D179" s="101" t="s">
        <v>199</v>
      </c>
      <c r="E179" s="101"/>
      <c r="F179" s="101"/>
      <c r="G179" s="332">
        <v>300231.14</v>
      </c>
      <c r="H179" s="99" t="s">
        <v>120</v>
      </c>
      <c r="I179" s="99"/>
      <c r="J179" s="129"/>
      <c r="K179" s="144"/>
      <c r="L179" s="279">
        <v>2019</v>
      </c>
    </row>
    <row r="180" spans="1:98" s="2" customFormat="1" ht="25.5">
      <c r="A180" s="75">
        <v>8</v>
      </c>
      <c r="B180" s="326" t="s">
        <v>776</v>
      </c>
      <c r="C180" s="330"/>
      <c r="D180" s="101" t="s">
        <v>198</v>
      </c>
      <c r="E180" s="101"/>
      <c r="F180" s="101"/>
      <c r="G180" s="327">
        <v>1865168.22</v>
      </c>
      <c r="H180" s="99" t="s">
        <v>120</v>
      </c>
      <c r="I180" s="99"/>
      <c r="J180" s="129"/>
      <c r="K180" s="144"/>
      <c r="L180" s="101"/>
    </row>
    <row r="181" spans="1:98">
      <c r="R181" s="92"/>
      <c r="S181" s="93"/>
    </row>
    <row r="182" spans="1:98">
      <c r="R182" s="92"/>
      <c r="S182" s="93"/>
    </row>
    <row r="183" spans="1:98" s="93" customFormat="1">
      <c r="A183" s="436" t="s">
        <v>109</v>
      </c>
      <c r="B183" s="95" t="s">
        <v>261</v>
      </c>
      <c r="C183" s="96"/>
      <c r="D183" s="2"/>
      <c r="E183" s="2"/>
      <c r="F183" s="2"/>
      <c r="G183" s="91"/>
      <c r="N183" s="510" t="s">
        <v>41</v>
      </c>
      <c r="O183" s="511"/>
      <c r="P183" s="511"/>
      <c r="Q183" s="512"/>
      <c r="R183" s="92"/>
      <c r="T183" s="510" t="s">
        <v>40</v>
      </c>
      <c r="U183" s="511"/>
      <c r="V183" s="511"/>
      <c r="W183" s="512"/>
      <c r="X183" s="510" t="s">
        <v>188</v>
      </c>
      <c r="Y183" s="512"/>
      <c r="AB183" s="510" t="s">
        <v>187</v>
      </c>
      <c r="AC183" s="511"/>
      <c r="AD183" s="511"/>
      <c r="AE183" s="511"/>
      <c r="AF183" s="511"/>
      <c r="AG183" s="512"/>
      <c r="AM183" s="510" t="s">
        <v>184</v>
      </c>
      <c r="AN183" s="511"/>
      <c r="AO183" s="511"/>
      <c r="AP183" s="511"/>
      <c r="AQ183" s="511"/>
      <c r="AR183" s="512"/>
      <c r="AS183" s="514" t="s">
        <v>183</v>
      </c>
      <c r="AT183" s="515"/>
      <c r="AU183" s="515"/>
      <c r="AV183" s="515"/>
      <c r="AW183" s="516"/>
      <c r="AX183" s="514" t="s">
        <v>47</v>
      </c>
      <c r="AY183" s="516"/>
      <c r="AZ183" s="513" t="s">
        <v>48</v>
      </c>
      <c r="BA183" s="513"/>
      <c r="BB183" s="513" t="s">
        <v>182</v>
      </c>
      <c r="BC183" s="513"/>
      <c r="BD183" s="513"/>
      <c r="BE183" s="513"/>
      <c r="BF183" s="513"/>
      <c r="BG183" s="513"/>
      <c r="BH183" s="513"/>
      <c r="BI183" s="513"/>
      <c r="BJ183" s="513"/>
      <c r="BK183" s="513"/>
      <c r="BL183" s="513"/>
      <c r="BM183" s="513"/>
      <c r="BN183" s="513"/>
      <c r="BO183" s="513"/>
      <c r="BP183" s="513"/>
      <c r="BQ183" s="517" t="s">
        <v>3</v>
      </c>
      <c r="BR183" s="517"/>
      <c r="BS183" s="517"/>
      <c r="BT183" s="517"/>
      <c r="BU183" s="517"/>
      <c r="BV183" s="517"/>
      <c r="BW183" s="517"/>
      <c r="BX183" s="517"/>
      <c r="BY183" s="517"/>
      <c r="BZ183" s="517"/>
      <c r="CA183" s="517"/>
      <c r="CB183" s="517"/>
      <c r="CC183" s="517"/>
      <c r="CD183" s="517"/>
      <c r="CE183" s="518" t="s">
        <v>49</v>
      </c>
      <c r="CF183" s="518"/>
      <c r="CG183" s="518"/>
      <c r="CH183" s="518"/>
      <c r="CI183" s="518"/>
      <c r="CJ183" s="518"/>
      <c r="CK183" s="518"/>
      <c r="CL183" s="518"/>
      <c r="CM183" s="518"/>
      <c r="CN183" s="518"/>
      <c r="CO183" s="518"/>
      <c r="CP183" s="518"/>
      <c r="CQ183" s="518"/>
      <c r="CR183" s="518"/>
      <c r="CS183" s="518"/>
      <c r="CT183" s="518"/>
    </row>
    <row r="184" spans="1:98" s="93" customFormat="1" ht="75.75" thickBot="1">
      <c r="A184" s="115" t="s">
        <v>0</v>
      </c>
      <c r="B184" s="115" t="s">
        <v>1</v>
      </c>
      <c r="C184" s="116" t="s">
        <v>203</v>
      </c>
      <c r="D184" s="115" t="s">
        <v>195</v>
      </c>
      <c r="E184" s="115" t="s">
        <v>87</v>
      </c>
      <c r="F184" s="115" t="s">
        <v>4</v>
      </c>
      <c r="G184" s="117" t="s">
        <v>909</v>
      </c>
      <c r="H184" s="115" t="s">
        <v>189</v>
      </c>
      <c r="I184" s="115" t="s">
        <v>908</v>
      </c>
      <c r="J184" s="115" t="s">
        <v>38</v>
      </c>
      <c r="K184" s="115"/>
      <c r="L184" s="115" t="s">
        <v>39</v>
      </c>
      <c r="M184" s="115" t="s">
        <v>204</v>
      </c>
      <c r="N184" s="115" t="s">
        <v>54</v>
      </c>
      <c r="O184" s="115" t="s">
        <v>55</v>
      </c>
      <c r="P184" s="115" t="s">
        <v>56</v>
      </c>
      <c r="Q184" s="115" t="s">
        <v>57</v>
      </c>
      <c r="R184" s="117" t="s">
        <v>4</v>
      </c>
      <c r="S184" s="115" t="s">
        <v>4</v>
      </c>
      <c r="T184" s="115" t="s">
        <v>50</v>
      </c>
      <c r="U184" s="115" t="s">
        <v>51</v>
      </c>
      <c r="V184" s="115" t="s">
        <v>52</v>
      </c>
      <c r="W184" s="115" t="s">
        <v>53</v>
      </c>
      <c r="X184" s="115" t="s">
        <v>42</v>
      </c>
      <c r="Y184" s="115" t="s">
        <v>181</v>
      </c>
      <c r="Z184" s="115" t="s">
        <v>43</v>
      </c>
      <c r="AA184" s="115" t="s">
        <v>205</v>
      </c>
      <c r="AB184" s="115" t="s">
        <v>180</v>
      </c>
      <c r="AC184" s="117" t="s">
        <v>89</v>
      </c>
      <c r="AD184" s="115" t="s">
        <v>179</v>
      </c>
      <c r="AE184" s="115" t="s">
        <v>178</v>
      </c>
      <c r="AF184" s="115" t="s">
        <v>177</v>
      </c>
      <c r="AG184" s="115" t="s">
        <v>176</v>
      </c>
      <c r="AH184" s="115" t="s">
        <v>44</v>
      </c>
      <c r="AI184" s="115" t="s">
        <v>45</v>
      </c>
      <c r="AJ184" s="115" t="s">
        <v>186</v>
      </c>
      <c r="AK184" s="118" t="s">
        <v>185</v>
      </c>
      <c r="AL184" s="115" t="s">
        <v>46</v>
      </c>
      <c r="AM184" s="115" t="s">
        <v>21</v>
      </c>
      <c r="AN184" s="115" t="s">
        <v>175</v>
      </c>
      <c r="AO184" s="115" t="s">
        <v>174</v>
      </c>
      <c r="AP184" s="115" t="s">
        <v>58</v>
      </c>
      <c r="AQ184" s="115" t="s">
        <v>59</v>
      </c>
      <c r="AR184" s="115" t="s">
        <v>60</v>
      </c>
      <c r="AS184" s="119" t="s">
        <v>61</v>
      </c>
      <c r="AT184" s="119" t="s">
        <v>173</v>
      </c>
      <c r="AU184" s="119" t="s">
        <v>23</v>
      </c>
      <c r="AV184" s="119" t="s">
        <v>190</v>
      </c>
      <c r="AW184" s="119" t="s">
        <v>129</v>
      </c>
      <c r="AX184" s="119" t="s">
        <v>22</v>
      </c>
      <c r="AY184" s="119" t="s">
        <v>172</v>
      </c>
      <c r="AZ184" s="120" t="s">
        <v>62</v>
      </c>
      <c r="BA184" s="120" t="s">
        <v>63</v>
      </c>
      <c r="BB184" s="120" t="s">
        <v>64</v>
      </c>
      <c r="BC184" s="120" t="s">
        <v>192</v>
      </c>
      <c r="BD184" s="120" t="s">
        <v>191</v>
      </c>
      <c r="BE184" s="120" t="s">
        <v>65</v>
      </c>
      <c r="BF184" s="120" t="s">
        <v>66</v>
      </c>
      <c r="BG184" s="120" t="s">
        <v>67</v>
      </c>
      <c r="BH184" s="120" t="s">
        <v>68</v>
      </c>
      <c r="BI184" s="120" t="s">
        <v>171</v>
      </c>
      <c r="BJ184" s="120" t="s">
        <v>69</v>
      </c>
      <c r="BK184" s="120" t="s">
        <v>70</v>
      </c>
      <c r="BL184" s="120" t="s">
        <v>170</v>
      </c>
      <c r="BM184" s="120" t="s">
        <v>71</v>
      </c>
      <c r="BN184" s="120" t="s">
        <v>72</v>
      </c>
      <c r="BO184" s="120" t="s">
        <v>73</v>
      </c>
      <c r="BP184" s="120" t="s">
        <v>91</v>
      </c>
      <c r="BQ184" s="121" t="s">
        <v>74</v>
      </c>
      <c r="BR184" s="121" t="s">
        <v>75</v>
      </c>
      <c r="BS184" s="121" t="s">
        <v>76</v>
      </c>
      <c r="BT184" s="121" t="s">
        <v>77</v>
      </c>
      <c r="BU184" s="121" t="s">
        <v>78</v>
      </c>
      <c r="BV184" s="121" t="s">
        <v>206</v>
      </c>
      <c r="BW184" s="121" t="s">
        <v>207</v>
      </c>
      <c r="BX184" s="121" t="s">
        <v>208</v>
      </c>
      <c r="BY184" s="121" t="s">
        <v>16</v>
      </c>
      <c r="BZ184" s="121" t="s">
        <v>169</v>
      </c>
      <c r="CA184" s="121" t="s">
        <v>17</v>
      </c>
      <c r="CB184" s="121" t="s">
        <v>79</v>
      </c>
      <c r="CC184" s="121" t="s">
        <v>18</v>
      </c>
      <c r="CD184" s="121" t="s">
        <v>19</v>
      </c>
      <c r="CE184" s="122" t="s">
        <v>20</v>
      </c>
      <c r="CF184" s="122" t="s">
        <v>14</v>
      </c>
      <c r="CG184" s="122" t="s">
        <v>213</v>
      </c>
      <c r="CH184" s="122" t="s">
        <v>212</v>
      </c>
      <c r="CI184" s="122" t="s">
        <v>209</v>
      </c>
      <c r="CJ184" s="122" t="s">
        <v>210</v>
      </c>
      <c r="CK184" s="122" t="s">
        <v>211</v>
      </c>
      <c r="CL184" s="122" t="s">
        <v>80</v>
      </c>
      <c r="CM184" s="122" t="s">
        <v>81</v>
      </c>
      <c r="CN184" s="122" t="s">
        <v>82</v>
      </c>
      <c r="CO184" s="122" t="s">
        <v>214</v>
      </c>
      <c r="CP184" s="122" t="s">
        <v>83</v>
      </c>
      <c r="CQ184" s="122" t="s">
        <v>90</v>
      </c>
      <c r="CR184" s="122" t="s">
        <v>84</v>
      </c>
      <c r="CS184" s="122" t="s">
        <v>85</v>
      </c>
      <c r="CT184" s="122" t="s">
        <v>19</v>
      </c>
    </row>
    <row r="185" spans="1:98" s="3" customFormat="1" ht="26.25" customHeight="1" thickTop="1">
      <c r="A185" s="75">
        <v>1</v>
      </c>
      <c r="B185" s="349" t="s">
        <v>595</v>
      </c>
      <c r="C185" s="277" t="s">
        <v>594</v>
      </c>
      <c r="D185" s="98" t="s">
        <v>196</v>
      </c>
      <c r="E185" s="98" t="s">
        <v>137</v>
      </c>
      <c r="F185" s="98"/>
      <c r="G185" s="519">
        <v>3906642</v>
      </c>
      <c r="H185" s="99" t="s">
        <v>88</v>
      </c>
      <c r="I185" s="519">
        <f>G185/J185</f>
        <v>4881.227978109303</v>
      </c>
      <c r="J185" s="100">
        <v>800.34</v>
      </c>
      <c r="K185" s="100"/>
      <c r="L185" s="274" t="s">
        <v>596</v>
      </c>
      <c r="M185" s="101" t="s">
        <v>734</v>
      </c>
      <c r="N185" s="277" t="s">
        <v>128</v>
      </c>
      <c r="O185" s="277" t="s">
        <v>341</v>
      </c>
      <c r="P185" s="277" t="s">
        <v>168</v>
      </c>
      <c r="Q185" s="277" t="s">
        <v>140</v>
      </c>
      <c r="R185" s="124"/>
      <c r="S185" s="185"/>
      <c r="T185" s="98" t="s">
        <v>86</v>
      </c>
      <c r="U185" s="98" t="s">
        <v>121</v>
      </c>
      <c r="V185" s="101" t="s">
        <v>111</v>
      </c>
      <c r="W185" s="101" t="s">
        <v>111</v>
      </c>
      <c r="X185" s="101" t="s">
        <v>123</v>
      </c>
      <c r="Y185" s="103"/>
      <c r="Z185" s="97" t="s">
        <v>807</v>
      </c>
      <c r="AA185" s="277" t="s">
        <v>599</v>
      </c>
      <c r="AB185" s="101" t="s">
        <v>123</v>
      </c>
      <c r="AC185" s="125"/>
      <c r="AD185" s="103"/>
      <c r="AE185" s="103"/>
      <c r="AF185" s="103"/>
      <c r="AG185" s="103"/>
      <c r="AH185" s="274" t="s">
        <v>111</v>
      </c>
      <c r="AI185" s="274" t="s">
        <v>111</v>
      </c>
      <c r="AJ185" s="101" t="s">
        <v>111</v>
      </c>
      <c r="AK185" s="101" t="s">
        <v>111</v>
      </c>
      <c r="AL185" s="101" t="s">
        <v>123</v>
      </c>
      <c r="AM185" s="101" t="s">
        <v>111</v>
      </c>
      <c r="AN185" s="101"/>
      <c r="AO185" s="98"/>
      <c r="AP185" s="98"/>
      <c r="AQ185" s="101"/>
      <c r="AR185" s="97"/>
      <c r="AS185" s="522" t="s">
        <v>111</v>
      </c>
      <c r="AT185" s="523" t="s">
        <v>933</v>
      </c>
      <c r="AU185" s="523"/>
      <c r="AV185" s="524" t="s">
        <v>932</v>
      </c>
      <c r="AW185" s="525" t="s">
        <v>946</v>
      </c>
      <c r="AX185" s="98" t="s">
        <v>130</v>
      </c>
      <c r="AY185" s="127" t="s">
        <v>130</v>
      </c>
      <c r="AZ185" s="101" t="s">
        <v>808</v>
      </c>
      <c r="BA185" s="101" t="s">
        <v>809</v>
      </c>
      <c r="BB185" s="109" t="s">
        <v>810</v>
      </c>
      <c r="BC185" s="109" t="s">
        <v>810</v>
      </c>
      <c r="BD185" s="109" t="s">
        <v>810</v>
      </c>
      <c r="BE185" s="109" t="s">
        <v>810</v>
      </c>
      <c r="BF185" s="109" t="s">
        <v>810</v>
      </c>
      <c r="BG185" s="109" t="s">
        <v>810</v>
      </c>
      <c r="BH185" s="109" t="s">
        <v>810</v>
      </c>
      <c r="BI185" s="109" t="s">
        <v>810</v>
      </c>
      <c r="BJ185" s="109" t="s">
        <v>810</v>
      </c>
      <c r="BK185" s="109" t="s">
        <v>810</v>
      </c>
      <c r="BL185" s="109" t="s">
        <v>810</v>
      </c>
      <c r="BM185" s="109" t="s">
        <v>810</v>
      </c>
      <c r="BN185" s="109" t="s">
        <v>810</v>
      </c>
      <c r="BO185" s="109" t="s">
        <v>810</v>
      </c>
      <c r="BP185" s="103"/>
      <c r="BQ185" s="355" t="s">
        <v>111</v>
      </c>
      <c r="BR185" s="355" t="s">
        <v>111</v>
      </c>
      <c r="BS185" s="355" t="s">
        <v>111</v>
      </c>
      <c r="BT185" s="355" t="s">
        <v>111</v>
      </c>
      <c r="BU185" s="355" t="s">
        <v>111</v>
      </c>
      <c r="BV185" s="277" t="s">
        <v>141</v>
      </c>
      <c r="BW185" s="277" t="s">
        <v>141</v>
      </c>
      <c r="BX185" s="277" t="s">
        <v>141</v>
      </c>
      <c r="BY185" s="355" t="s">
        <v>111</v>
      </c>
      <c r="BZ185" s="355" t="s">
        <v>111</v>
      </c>
      <c r="CA185" s="355" t="s">
        <v>132</v>
      </c>
      <c r="CB185" s="355" t="s">
        <v>111</v>
      </c>
      <c r="CC185" s="355" t="s">
        <v>111</v>
      </c>
      <c r="CD185" s="277"/>
      <c r="CE185" s="355" t="s">
        <v>111</v>
      </c>
      <c r="CF185" s="355" t="s">
        <v>111</v>
      </c>
      <c r="CG185" s="277" t="s">
        <v>127</v>
      </c>
      <c r="CH185" s="277" t="s">
        <v>127</v>
      </c>
      <c r="CI185" s="277" t="s">
        <v>127</v>
      </c>
      <c r="CJ185" s="277" t="s">
        <v>127</v>
      </c>
      <c r="CK185" s="277" t="s">
        <v>127</v>
      </c>
      <c r="CL185" s="355" t="s">
        <v>136</v>
      </c>
      <c r="CM185" s="355" t="s">
        <v>123</v>
      </c>
      <c r="CN185" s="355" t="s">
        <v>136</v>
      </c>
      <c r="CO185" s="275" t="s">
        <v>131</v>
      </c>
      <c r="CP185" s="355" t="s">
        <v>111</v>
      </c>
      <c r="CQ185" s="275" t="s">
        <v>600</v>
      </c>
      <c r="CR185" s="355" t="s">
        <v>111</v>
      </c>
      <c r="CS185" s="355" t="s">
        <v>123</v>
      </c>
      <c r="CT185" s="277"/>
    </row>
    <row r="186" spans="1:98" s="2" customFormat="1" ht="25.5">
      <c r="A186" s="75">
        <v>2</v>
      </c>
      <c r="B186" s="349" t="s">
        <v>592</v>
      </c>
      <c r="C186" s="277" t="s">
        <v>594</v>
      </c>
      <c r="D186" s="101" t="s">
        <v>196</v>
      </c>
      <c r="E186" s="98" t="s">
        <v>137</v>
      </c>
      <c r="F186" s="101"/>
      <c r="G186" s="521"/>
      <c r="H186" s="99" t="s">
        <v>88</v>
      </c>
      <c r="I186" s="520"/>
      <c r="J186" s="129"/>
      <c r="K186" s="144"/>
      <c r="L186" s="274">
        <v>2017</v>
      </c>
      <c r="M186" s="30" t="s">
        <v>734</v>
      </c>
      <c r="N186" s="277" t="s">
        <v>597</v>
      </c>
      <c r="O186" s="277" t="s">
        <v>598</v>
      </c>
      <c r="P186" s="277" t="s">
        <v>325</v>
      </c>
      <c r="Q186" s="277" t="s">
        <v>140</v>
      </c>
      <c r="R186" s="324"/>
      <c r="S186" s="324"/>
      <c r="T186" s="66">
        <v>3</v>
      </c>
      <c r="U186" s="66">
        <v>1</v>
      </c>
      <c r="V186" s="30" t="s">
        <v>123</v>
      </c>
      <c r="W186" s="30" t="s">
        <v>111</v>
      </c>
      <c r="X186" s="101" t="s">
        <v>123</v>
      </c>
      <c r="Y186" s="324"/>
      <c r="Z186" s="97" t="s">
        <v>807</v>
      </c>
      <c r="AA186" s="277" t="s">
        <v>599</v>
      </c>
      <c r="AB186" s="30" t="s">
        <v>123</v>
      </c>
      <c r="AC186" s="324"/>
      <c r="AD186" s="324"/>
      <c r="AE186" s="324"/>
      <c r="AF186" s="324"/>
      <c r="AG186" s="324"/>
      <c r="AH186" s="274" t="s">
        <v>111</v>
      </c>
      <c r="AI186" s="274" t="s">
        <v>111</v>
      </c>
      <c r="AJ186" s="101" t="s">
        <v>111</v>
      </c>
      <c r="AK186" s="101" t="s">
        <v>111</v>
      </c>
      <c r="AL186" s="101" t="s">
        <v>123</v>
      </c>
      <c r="AM186" s="30" t="s">
        <v>111</v>
      </c>
      <c r="AN186" s="324"/>
      <c r="AO186" s="324"/>
      <c r="AP186" s="324"/>
      <c r="AQ186" s="324"/>
      <c r="AR186" s="324"/>
      <c r="AS186" s="506"/>
      <c r="AT186" s="506"/>
      <c r="AU186" s="506"/>
      <c r="AV186" s="506"/>
      <c r="AW186" s="526"/>
      <c r="AX186" s="30" t="s">
        <v>130</v>
      </c>
      <c r="AY186" s="30" t="s">
        <v>130</v>
      </c>
      <c r="AZ186" s="101" t="s">
        <v>808</v>
      </c>
      <c r="BA186" s="101" t="s">
        <v>809</v>
      </c>
      <c r="BB186" s="109" t="s">
        <v>810</v>
      </c>
      <c r="BC186" s="109" t="s">
        <v>810</v>
      </c>
      <c r="BD186" s="109" t="s">
        <v>810</v>
      </c>
      <c r="BE186" s="109" t="s">
        <v>810</v>
      </c>
      <c r="BF186" s="109" t="s">
        <v>810</v>
      </c>
      <c r="BG186" s="109" t="s">
        <v>810</v>
      </c>
      <c r="BH186" s="109" t="s">
        <v>810</v>
      </c>
      <c r="BI186" s="109" t="s">
        <v>810</v>
      </c>
      <c r="BJ186" s="109" t="s">
        <v>810</v>
      </c>
      <c r="BK186" s="109" t="s">
        <v>810</v>
      </c>
      <c r="BL186" s="109" t="s">
        <v>810</v>
      </c>
      <c r="BM186" s="109" t="s">
        <v>810</v>
      </c>
      <c r="BN186" s="109" t="s">
        <v>810</v>
      </c>
      <c r="BO186" s="109" t="s">
        <v>810</v>
      </c>
      <c r="BP186" s="324"/>
      <c r="BQ186" s="355" t="s">
        <v>111</v>
      </c>
      <c r="BR186" s="355" t="s">
        <v>111</v>
      </c>
      <c r="BS186" s="355" t="s">
        <v>111</v>
      </c>
      <c r="BT186" s="355" t="s">
        <v>111</v>
      </c>
      <c r="BU186" s="355" t="s">
        <v>111</v>
      </c>
      <c r="BV186" s="277" t="s">
        <v>141</v>
      </c>
      <c r="BW186" s="277" t="s">
        <v>141</v>
      </c>
      <c r="BX186" s="277" t="s">
        <v>141</v>
      </c>
      <c r="BY186" s="355" t="s">
        <v>111</v>
      </c>
      <c r="BZ186" s="355" t="s">
        <v>111</v>
      </c>
      <c r="CA186" s="355" t="s">
        <v>132</v>
      </c>
      <c r="CB186" s="355" t="s">
        <v>111</v>
      </c>
      <c r="CC186" s="355" t="s">
        <v>111</v>
      </c>
      <c r="CD186" s="277"/>
      <c r="CE186" s="355" t="s">
        <v>111</v>
      </c>
      <c r="CF186" s="355" t="s">
        <v>111</v>
      </c>
      <c r="CG186" s="277" t="s">
        <v>108</v>
      </c>
      <c r="CH186" s="277" t="s">
        <v>127</v>
      </c>
      <c r="CI186" s="277" t="s">
        <v>108</v>
      </c>
      <c r="CJ186" s="277" t="s">
        <v>124</v>
      </c>
      <c r="CK186" s="277" t="s">
        <v>127</v>
      </c>
      <c r="CL186" s="355" t="s">
        <v>136</v>
      </c>
      <c r="CM186" s="355" t="s">
        <v>123</v>
      </c>
      <c r="CN186" s="355" t="s">
        <v>136</v>
      </c>
      <c r="CO186" s="275" t="s">
        <v>131</v>
      </c>
      <c r="CP186" s="355" t="s">
        <v>111</v>
      </c>
      <c r="CQ186" s="275" t="s">
        <v>600</v>
      </c>
      <c r="CR186" s="355" t="s">
        <v>111</v>
      </c>
      <c r="CS186" s="355" t="s">
        <v>123</v>
      </c>
      <c r="CT186" s="277"/>
    </row>
    <row r="187" spans="1:98" s="2" customFormat="1">
      <c r="A187" s="75">
        <v>3</v>
      </c>
      <c r="B187" s="329" t="s">
        <v>163</v>
      </c>
      <c r="C187" s="277" t="s">
        <v>594</v>
      </c>
      <c r="D187" s="101" t="s">
        <v>197</v>
      </c>
      <c r="E187" s="101"/>
      <c r="F187" s="101"/>
      <c r="G187" s="331">
        <v>126987.23</v>
      </c>
      <c r="H187" s="99" t="s">
        <v>120</v>
      </c>
      <c r="I187" s="99"/>
      <c r="J187" s="129"/>
      <c r="K187" s="144"/>
      <c r="L187" s="274">
        <v>2017</v>
      </c>
    </row>
    <row r="188" spans="1:98" s="2" customFormat="1">
      <c r="A188" s="75">
        <v>4</v>
      </c>
      <c r="B188" s="329" t="s">
        <v>593</v>
      </c>
      <c r="C188" s="277" t="s">
        <v>594</v>
      </c>
      <c r="D188" s="101" t="s">
        <v>197</v>
      </c>
      <c r="E188" s="101"/>
      <c r="F188" s="101"/>
      <c r="G188" s="331">
        <v>26881.94</v>
      </c>
      <c r="H188" s="99" t="s">
        <v>120</v>
      </c>
      <c r="I188" s="99"/>
      <c r="J188" s="129"/>
      <c r="K188" s="144"/>
      <c r="L188" s="274">
        <v>2017</v>
      </c>
    </row>
    <row r="189" spans="1:98" s="2" customFormat="1">
      <c r="A189" s="75">
        <v>5</v>
      </c>
      <c r="B189" s="326" t="s">
        <v>103</v>
      </c>
      <c r="C189" s="129"/>
      <c r="D189" s="101" t="s">
        <v>198</v>
      </c>
      <c r="E189" s="101"/>
      <c r="F189" s="101"/>
      <c r="G189" s="327">
        <v>693801.78</v>
      </c>
      <c r="H189" s="99" t="s">
        <v>120</v>
      </c>
      <c r="I189" s="99"/>
      <c r="J189" s="129"/>
      <c r="K189" s="144"/>
      <c r="L189" s="101"/>
    </row>
    <row r="191" spans="1:98" s="93" customFormat="1">
      <c r="A191" s="436" t="s">
        <v>110</v>
      </c>
      <c r="B191" s="95" t="s">
        <v>268</v>
      </c>
      <c r="C191" s="96"/>
      <c r="D191" s="2"/>
      <c r="E191" s="2"/>
      <c r="F191" s="2"/>
      <c r="G191" s="91"/>
      <c r="N191" s="510" t="s">
        <v>41</v>
      </c>
      <c r="O191" s="511"/>
      <c r="P191" s="511"/>
      <c r="Q191" s="512"/>
      <c r="R191" s="92"/>
      <c r="T191" s="510" t="s">
        <v>40</v>
      </c>
      <c r="U191" s="511"/>
      <c r="V191" s="511"/>
      <c r="W191" s="512"/>
      <c r="X191" s="510" t="s">
        <v>188</v>
      </c>
      <c r="Y191" s="512"/>
      <c r="AB191" s="510" t="s">
        <v>187</v>
      </c>
      <c r="AC191" s="511"/>
      <c r="AD191" s="511"/>
      <c r="AE191" s="511"/>
      <c r="AF191" s="511"/>
      <c r="AG191" s="512"/>
      <c r="AM191" s="510" t="s">
        <v>184</v>
      </c>
      <c r="AN191" s="511"/>
      <c r="AO191" s="511"/>
      <c r="AP191" s="511"/>
      <c r="AQ191" s="511"/>
      <c r="AR191" s="512"/>
      <c r="AS191" s="514" t="s">
        <v>183</v>
      </c>
      <c r="AT191" s="515"/>
      <c r="AU191" s="515"/>
      <c r="AV191" s="515"/>
      <c r="AW191" s="516"/>
      <c r="AX191" s="514" t="s">
        <v>47</v>
      </c>
      <c r="AY191" s="516"/>
      <c r="AZ191" s="513" t="s">
        <v>48</v>
      </c>
      <c r="BA191" s="513"/>
      <c r="BB191" s="513" t="s">
        <v>182</v>
      </c>
      <c r="BC191" s="513"/>
      <c r="BD191" s="513"/>
      <c r="BE191" s="513"/>
      <c r="BF191" s="513"/>
      <c r="BG191" s="513"/>
      <c r="BH191" s="513"/>
      <c r="BI191" s="513"/>
      <c r="BJ191" s="513"/>
      <c r="BK191" s="513"/>
      <c r="BL191" s="513"/>
      <c r="BM191" s="513"/>
      <c r="BN191" s="513"/>
      <c r="BO191" s="513"/>
      <c r="BP191" s="513"/>
      <c r="BQ191" s="517" t="s">
        <v>3</v>
      </c>
      <c r="BR191" s="517"/>
      <c r="BS191" s="517"/>
      <c r="BT191" s="517"/>
      <c r="BU191" s="517"/>
      <c r="BV191" s="517"/>
      <c r="BW191" s="517"/>
      <c r="BX191" s="517"/>
      <c r="BY191" s="517"/>
      <c r="BZ191" s="517"/>
      <c r="CA191" s="517"/>
      <c r="CB191" s="517"/>
      <c r="CC191" s="517"/>
      <c r="CD191" s="517"/>
      <c r="CE191" s="518" t="s">
        <v>49</v>
      </c>
      <c r="CF191" s="518"/>
      <c r="CG191" s="518"/>
      <c r="CH191" s="518"/>
      <c r="CI191" s="518"/>
      <c r="CJ191" s="518"/>
      <c r="CK191" s="518"/>
      <c r="CL191" s="518"/>
      <c r="CM191" s="518"/>
      <c r="CN191" s="518"/>
      <c r="CO191" s="518"/>
      <c r="CP191" s="518"/>
      <c r="CQ191" s="518"/>
      <c r="CR191" s="518"/>
      <c r="CS191" s="518"/>
      <c r="CT191" s="518"/>
    </row>
    <row r="192" spans="1:98" s="93" customFormat="1" ht="75.75" thickBot="1">
      <c r="A192" s="115" t="s">
        <v>0</v>
      </c>
      <c r="B192" s="115" t="s">
        <v>1</v>
      </c>
      <c r="C192" s="116" t="s">
        <v>203</v>
      </c>
      <c r="D192" s="115" t="s">
        <v>195</v>
      </c>
      <c r="E192" s="115" t="s">
        <v>87</v>
      </c>
      <c r="F192" s="115" t="s">
        <v>4</v>
      </c>
      <c r="G192" s="117" t="s">
        <v>909</v>
      </c>
      <c r="H192" s="115" t="s">
        <v>189</v>
      </c>
      <c r="I192" s="115" t="s">
        <v>908</v>
      </c>
      <c r="J192" s="115" t="s">
        <v>38</v>
      </c>
      <c r="K192" s="115"/>
      <c r="L192" s="115" t="s">
        <v>39</v>
      </c>
      <c r="M192" s="115" t="s">
        <v>204</v>
      </c>
      <c r="N192" s="115" t="s">
        <v>54</v>
      </c>
      <c r="O192" s="115" t="s">
        <v>55</v>
      </c>
      <c r="P192" s="115" t="s">
        <v>56</v>
      </c>
      <c r="Q192" s="115" t="s">
        <v>57</v>
      </c>
      <c r="R192" s="117" t="s">
        <v>4</v>
      </c>
      <c r="S192" s="115" t="s">
        <v>4</v>
      </c>
      <c r="T192" s="115" t="s">
        <v>50</v>
      </c>
      <c r="U192" s="115" t="s">
        <v>51</v>
      </c>
      <c r="V192" s="115" t="s">
        <v>52</v>
      </c>
      <c r="W192" s="115" t="s">
        <v>53</v>
      </c>
      <c r="X192" s="115" t="s">
        <v>42</v>
      </c>
      <c r="Y192" s="115" t="s">
        <v>181</v>
      </c>
      <c r="Z192" s="115" t="s">
        <v>43</v>
      </c>
      <c r="AA192" s="115" t="s">
        <v>205</v>
      </c>
      <c r="AB192" s="115" t="s">
        <v>180</v>
      </c>
      <c r="AC192" s="117" t="s">
        <v>89</v>
      </c>
      <c r="AD192" s="115" t="s">
        <v>179</v>
      </c>
      <c r="AE192" s="115" t="s">
        <v>178</v>
      </c>
      <c r="AF192" s="115" t="s">
        <v>177</v>
      </c>
      <c r="AG192" s="115" t="s">
        <v>176</v>
      </c>
      <c r="AH192" s="115" t="s">
        <v>44</v>
      </c>
      <c r="AI192" s="115" t="s">
        <v>45</v>
      </c>
      <c r="AJ192" s="115" t="s">
        <v>186</v>
      </c>
      <c r="AK192" s="118" t="s">
        <v>185</v>
      </c>
      <c r="AL192" s="115" t="s">
        <v>46</v>
      </c>
      <c r="AM192" s="115" t="s">
        <v>21</v>
      </c>
      <c r="AN192" s="115" t="s">
        <v>175</v>
      </c>
      <c r="AO192" s="115" t="s">
        <v>174</v>
      </c>
      <c r="AP192" s="115" t="s">
        <v>58</v>
      </c>
      <c r="AQ192" s="115" t="s">
        <v>59</v>
      </c>
      <c r="AR192" s="115" t="s">
        <v>60</v>
      </c>
      <c r="AS192" s="119" t="s">
        <v>61</v>
      </c>
      <c r="AT192" s="119" t="s">
        <v>173</v>
      </c>
      <c r="AU192" s="119" t="s">
        <v>23</v>
      </c>
      <c r="AV192" s="119" t="s">
        <v>190</v>
      </c>
      <c r="AW192" s="119" t="s">
        <v>129</v>
      </c>
      <c r="AX192" s="119" t="s">
        <v>22</v>
      </c>
      <c r="AY192" s="119" t="s">
        <v>172</v>
      </c>
      <c r="AZ192" s="120" t="s">
        <v>62</v>
      </c>
      <c r="BA192" s="120" t="s">
        <v>63</v>
      </c>
      <c r="BB192" s="120" t="s">
        <v>64</v>
      </c>
      <c r="BC192" s="120" t="s">
        <v>192</v>
      </c>
      <c r="BD192" s="120" t="s">
        <v>191</v>
      </c>
      <c r="BE192" s="120" t="s">
        <v>65</v>
      </c>
      <c r="BF192" s="120" t="s">
        <v>66</v>
      </c>
      <c r="BG192" s="120" t="s">
        <v>67</v>
      </c>
      <c r="BH192" s="120" t="s">
        <v>68</v>
      </c>
      <c r="BI192" s="120" t="s">
        <v>171</v>
      </c>
      <c r="BJ192" s="120" t="s">
        <v>69</v>
      </c>
      <c r="BK192" s="120" t="s">
        <v>70</v>
      </c>
      <c r="BL192" s="120" t="s">
        <v>170</v>
      </c>
      <c r="BM192" s="120" t="s">
        <v>71</v>
      </c>
      <c r="BN192" s="120" t="s">
        <v>72</v>
      </c>
      <c r="BO192" s="120" t="s">
        <v>73</v>
      </c>
      <c r="BP192" s="120" t="s">
        <v>91</v>
      </c>
      <c r="BQ192" s="121" t="s">
        <v>74</v>
      </c>
      <c r="BR192" s="121" t="s">
        <v>75</v>
      </c>
      <c r="BS192" s="121" t="s">
        <v>76</v>
      </c>
      <c r="BT192" s="121" t="s">
        <v>77</v>
      </c>
      <c r="BU192" s="121" t="s">
        <v>78</v>
      </c>
      <c r="BV192" s="121" t="s">
        <v>206</v>
      </c>
      <c r="BW192" s="121" t="s">
        <v>207</v>
      </c>
      <c r="BX192" s="121" t="s">
        <v>208</v>
      </c>
      <c r="BY192" s="121" t="s">
        <v>16</v>
      </c>
      <c r="BZ192" s="121" t="s">
        <v>169</v>
      </c>
      <c r="CA192" s="121" t="s">
        <v>17</v>
      </c>
      <c r="CB192" s="121" t="s">
        <v>79</v>
      </c>
      <c r="CC192" s="121" t="s">
        <v>18</v>
      </c>
      <c r="CD192" s="121" t="s">
        <v>19</v>
      </c>
      <c r="CE192" s="122" t="s">
        <v>20</v>
      </c>
      <c r="CF192" s="122" t="s">
        <v>14</v>
      </c>
      <c r="CG192" s="122" t="s">
        <v>213</v>
      </c>
      <c r="CH192" s="122" t="s">
        <v>212</v>
      </c>
      <c r="CI192" s="122" t="s">
        <v>209</v>
      </c>
      <c r="CJ192" s="122" t="s">
        <v>210</v>
      </c>
      <c r="CK192" s="122" t="s">
        <v>211</v>
      </c>
      <c r="CL192" s="122" t="s">
        <v>80</v>
      </c>
      <c r="CM192" s="122" t="s">
        <v>81</v>
      </c>
      <c r="CN192" s="122" t="s">
        <v>82</v>
      </c>
      <c r="CO192" s="122" t="s">
        <v>214</v>
      </c>
      <c r="CP192" s="122" t="s">
        <v>83</v>
      </c>
      <c r="CQ192" s="122" t="s">
        <v>90</v>
      </c>
      <c r="CR192" s="122" t="s">
        <v>84</v>
      </c>
      <c r="CS192" s="122" t="s">
        <v>85</v>
      </c>
      <c r="CT192" s="122" t="s">
        <v>19</v>
      </c>
    </row>
    <row r="193" spans="1:98" s="3" customFormat="1" ht="30.75" customHeight="1" thickTop="1">
      <c r="A193" s="75">
        <v>1</v>
      </c>
      <c r="B193" s="356" t="s">
        <v>601</v>
      </c>
      <c r="C193" s="357" t="s">
        <v>602</v>
      </c>
      <c r="D193" s="98" t="s">
        <v>196</v>
      </c>
      <c r="E193" s="98" t="s">
        <v>137</v>
      </c>
      <c r="F193" s="98"/>
      <c r="G193" s="365">
        <f t="shared" ref="G193" si="5" xml:space="preserve"> J193*I193</f>
        <v>1024000</v>
      </c>
      <c r="H193" s="99" t="s">
        <v>88</v>
      </c>
      <c r="I193" s="365">
        <v>4000</v>
      </c>
      <c r="J193" s="364">
        <v>256</v>
      </c>
      <c r="K193" s="100"/>
      <c r="L193" s="366" t="s">
        <v>607</v>
      </c>
      <c r="M193" s="101" t="s">
        <v>734</v>
      </c>
      <c r="N193" s="357" t="s">
        <v>128</v>
      </c>
      <c r="O193" s="357" t="s">
        <v>138</v>
      </c>
      <c r="P193" s="357" t="s">
        <v>122</v>
      </c>
      <c r="Q193" s="357" t="s">
        <v>139</v>
      </c>
      <c r="R193" s="124"/>
      <c r="S193" s="185"/>
      <c r="T193" s="98" t="s">
        <v>124</v>
      </c>
      <c r="U193" s="98" t="s">
        <v>121</v>
      </c>
      <c r="V193" s="101" t="s">
        <v>111</v>
      </c>
      <c r="W193" s="101" t="s">
        <v>111</v>
      </c>
      <c r="X193" s="101" t="s">
        <v>123</v>
      </c>
      <c r="Y193" s="103"/>
      <c r="Z193" s="357" t="s">
        <v>832</v>
      </c>
      <c r="AA193" s="357" t="s">
        <v>610</v>
      </c>
      <c r="AB193" s="101" t="s">
        <v>111</v>
      </c>
      <c r="AC193" s="125">
        <v>352935</v>
      </c>
      <c r="AD193" s="103"/>
      <c r="AE193" s="103"/>
      <c r="AF193" s="103" t="s">
        <v>833</v>
      </c>
      <c r="AG193" s="103" t="s">
        <v>834</v>
      </c>
      <c r="AH193" s="274" t="s">
        <v>111</v>
      </c>
      <c r="AI193" s="274" t="s">
        <v>111</v>
      </c>
      <c r="AJ193" s="274" t="s">
        <v>111</v>
      </c>
      <c r="AK193" s="274" t="s">
        <v>111</v>
      </c>
      <c r="AL193" s="101" t="s">
        <v>123</v>
      </c>
      <c r="AM193" s="101" t="s">
        <v>111</v>
      </c>
      <c r="AN193" s="101"/>
      <c r="AO193" s="98"/>
      <c r="AP193" s="98"/>
      <c r="AQ193" s="101" t="s">
        <v>123</v>
      </c>
      <c r="AR193" s="97"/>
      <c r="AS193" s="522" t="s">
        <v>111</v>
      </c>
      <c r="AT193" s="523" t="s">
        <v>885</v>
      </c>
      <c r="AU193" s="523"/>
      <c r="AV193" s="524" t="s">
        <v>931</v>
      </c>
      <c r="AW193" s="525" t="s">
        <v>937</v>
      </c>
      <c r="AX193" s="98" t="s">
        <v>130</v>
      </c>
      <c r="AY193" s="127" t="s">
        <v>130</v>
      </c>
      <c r="AZ193" s="101"/>
      <c r="BA193" s="101" t="s">
        <v>835</v>
      </c>
      <c r="BB193" s="109" t="s">
        <v>810</v>
      </c>
      <c r="BC193" s="109" t="s">
        <v>810</v>
      </c>
      <c r="BD193" s="109" t="s">
        <v>810</v>
      </c>
      <c r="BE193" s="109" t="s">
        <v>810</v>
      </c>
      <c r="BF193" s="109" t="s">
        <v>810</v>
      </c>
      <c r="BG193" s="109" t="s">
        <v>810</v>
      </c>
      <c r="BH193" s="109" t="s">
        <v>810</v>
      </c>
      <c r="BI193" s="109" t="s">
        <v>810</v>
      </c>
      <c r="BJ193" s="109" t="s">
        <v>810</v>
      </c>
      <c r="BK193" s="109" t="s">
        <v>810</v>
      </c>
      <c r="BL193" s="109" t="s">
        <v>810</v>
      </c>
      <c r="BM193" s="109" t="s">
        <v>810</v>
      </c>
      <c r="BN193" s="109" t="s">
        <v>810</v>
      </c>
      <c r="BO193" s="109" t="s">
        <v>810</v>
      </c>
      <c r="BP193" s="103"/>
      <c r="BQ193" s="374" t="s">
        <v>111</v>
      </c>
      <c r="BR193" s="374" t="s">
        <v>111</v>
      </c>
      <c r="BS193" s="374" t="s">
        <v>111</v>
      </c>
      <c r="BT193" s="374" t="s">
        <v>111</v>
      </c>
      <c r="BU193" s="374" t="s">
        <v>123</v>
      </c>
      <c r="BV193" s="357" t="s">
        <v>141</v>
      </c>
      <c r="BW193" s="357" t="s">
        <v>141</v>
      </c>
      <c r="BX193" s="357" t="s">
        <v>141</v>
      </c>
      <c r="BY193" s="374" t="s">
        <v>111</v>
      </c>
      <c r="BZ193" s="374" t="s">
        <v>111</v>
      </c>
      <c r="CA193" s="374" t="s">
        <v>123</v>
      </c>
      <c r="CB193" s="374" t="s">
        <v>111</v>
      </c>
      <c r="CC193" s="374" t="s">
        <v>111</v>
      </c>
      <c r="CD193" s="357"/>
      <c r="CE193" s="374" t="s">
        <v>123</v>
      </c>
      <c r="CF193" s="374" t="s">
        <v>111</v>
      </c>
      <c r="CG193" s="357" t="s">
        <v>86</v>
      </c>
      <c r="CH193" s="357" t="s">
        <v>127</v>
      </c>
      <c r="CI193" s="357" t="s">
        <v>121</v>
      </c>
      <c r="CJ193" s="357" t="s">
        <v>121</v>
      </c>
      <c r="CK193" s="357" t="s">
        <v>127</v>
      </c>
      <c r="CL193" s="374" t="s">
        <v>591</v>
      </c>
      <c r="CM193" s="374" t="s">
        <v>123</v>
      </c>
      <c r="CN193" s="374" t="s">
        <v>123</v>
      </c>
      <c r="CO193" s="375" t="s">
        <v>130</v>
      </c>
      <c r="CP193" s="374" t="s">
        <v>111</v>
      </c>
      <c r="CQ193" s="375" t="s">
        <v>611</v>
      </c>
      <c r="CR193" s="374" t="s">
        <v>111</v>
      </c>
      <c r="CS193" s="374" t="s">
        <v>123</v>
      </c>
      <c r="CT193" s="357"/>
    </row>
    <row r="194" spans="1:98" s="2" customFormat="1" ht="32.25" customHeight="1">
      <c r="A194" s="75">
        <v>2</v>
      </c>
      <c r="B194" s="356" t="s">
        <v>603</v>
      </c>
      <c r="C194" s="357" t="s">
        <v>602</v>
      </c>
      <c r="D194" s="101" t="s">
        <v>196</v>
      </c>
      <c r="E194" s="98" t="s">
        <v>137</v>
      </c>
      <c r="F194" s="101"/>
      <c r="G194" s="365">
        <v>650000</v>
      </c>
      <c r="H194" s="99" t="s">
        <v>88</v>
      </c>
      <c r="I194" s="365">
        <f>G194/J194</f>
        <v>7050.6562533897386</v>
      </c>
      <c r="J194" s="367">
        <v>92.19</v>
      </c>
      <c r="K194" s="323"/>
      <c r="L194" s="368">
        <v>2011</v>
      </c>
      <c r="M194" s="30" t="s">
        <v>734</v>
      </c>
      <c r="N194" s="357" t="s">
        <v>608</v>
      </c>
      <c r="O194" s="357" t="s">
        <v>609</v>
      </c>
      <c r="P194" s="357" t="s">
        <v>168</v>
      </c>
      <c r="Q194" s="357" t="s">
        <v>139</v>
      </c>
      <c r="R194" s="324"/>
      <c r="S194" s="324"/>
      <c r="T194" s="66">
        <v>2</v>
      </c>
      <c r="U194" s="66">
        <v>1</v>
      </c>
      <c r="V194" s="101" t="s">
        <v>111</v>
      </c>
      <c r="W194" s="101" t="s">
        <v>111</v>
      </c>
      <c r="X194" s="101" t="s">
        <v>123</v>
      </c>
      <c r="Y194" s="324"/>
      <c r="Z194" s="357" t="s">
        <v>832</v>
      </c>
      <c r="AA194" s="354"/>
      <c r="AB194" s="324"/>
      <c r="AC194" s="324"/>
      <c r="AD194" s="324"/>
      <c r="AE194" s="324"/>
      <c r="AF194" s="324"/>
      <c r="AG194" s="324"/>
      <c r="AH194" s="274" t="s">
        <v>111</v>
      </c>
      <c r="AI194" s="274" t="s">
        <v>111</v>
      </c>
      <c r="AJ194" s="274" t="s">
        <v>111</v>
      </c>
      <c r="AK194" s="274" t="s">
        <v>111</v>
      </c>
      <c r="AL194" s="101" t="s">
        <v>123</v>
      </c>
      <c r="AM194" s="30" t="s">
        <v>111</v>
      </c>
      <c r="AN194" s="324"/>
      <c r="AO194" s="324"/>
      <c r="AP194" s="324"/>
      <c r="AQ194" s="101" t="s">
        <v>123</v>
      </c>
      <c r="AR194" s="324"/>
      <c r="AS194" s="506"/>
      <c r="AT194" s="506"/>
      <c r="AU194" s="506"/>
      <c r="AV194" s="506"/>
      <c r="AW194" s="526"/>
      <c r="AX194" s="30" t="s">
        <v>130</v>
      </c>
      <c r="AY194" s="30" t="s">
        <v>130</v>
      </c>
      <c r="AZ194" s="324"/>
      <c r="BA194" s="30" t="s">
        <v>809</v>
      </c>
      <c r="BB194" s="109" t="s">
        <v>810</v>
      </c>
      <c r="BC194" s="109" t="s">
        <v>810</v>
      </c>
      <c r="BD194" s="109" t="s">
        <v>810</v>
      </c>
      <c r="BE194" s="109" t="s">
        <v>810</v>
      </c>
      <c r="BF194" s="109" t="s">
        <v>810</v>
      </c>
      <c r="BG194" s="109" t="s">
        <v>810</v>
      </c>
      <c r="BH194" s="109" t="s">
        <v>810</v>
      </c>
      <c r="BI194" s="109" t="s">
        <v>810</v>
      </c>
      <c r="BJ194" s="109" t="s">
        <v>810</v>
      </c>
      <c r="BK194" s="109" t="s">
        <v>810</v>
      </c>
      <c r="BL194" s="109" t="s">
        <v>810</v>
      </c>
      <c r="BM194" s="109" t="s">
        <v>810</v>
      </c>
      <c r="BN194" s="109" t="s">
        <v>810</v>
      </c>
      <c r="BO194" s="109" t="s">
        <v>810</v>
      </c>
      <c r="BP194" s="324"/>
      <c r="BQ194" s="374" t="s">
        <v>111</v>
      </c>
      <c r="BR194" s="374" t="s">
        <v>111</v>
      </c>
      <c r="BS194" s="374" t="s">
        <v>111</v>
      </c>
      <c r="BT194" s="374" t="s">
        <v>111</v>
      </c>
      <c r="BU194" s="374" t="s">
        <v>123</v>
      </c>
      <c r="BV194" s="357" t="s">
        <v>141</v>
      </c>
      <c r="BW194" s="357" t="s">
        <v>141</v>
      </c>
      <c r="BX194" s="357" t="s">
        <v>141</v>
      </c>
      <c r="BY194" s="374" t="s">
        <v>111</v>
      </c>
      <c r="BZ194" s="374" t="s">
        <v>111</v>
      </c>
      <c r="CA194" s="374" t="s">
        <v>123</v>
      </c>
      <c r="CB194" s="374" t="s">
        <v>111</v>
      </c>
      <c r="CC194" s="374" t="s">
        <v>111</v>
      </c>
      <c r="CD194" s="357"/>
      <c r="CE194" s="374" t="s">
        <v>123</v>
      </c>
      <c r="CF194" s="374" t="s">
        <v>111</v>
      </c>
      <c r="CG194" s="357" t="s">
        <v>86</v>
      </c>
      <c r="CH194" s="357" t="s">
        <v>127</v>
      </c>
      <c r="CI194" s="357" t="s">
        <v>124</v>
      </c>
      <c r="CJ194" s="357" t="s">
        <v>121</v>
      </c>
      <c r="CK194" s="357" t="s">
        <v>127</v>
      </c>
      <c r="CL194" s="374" t="s">
        <v>591</v>
      </c>
      <c r="CM194" s="374" t="s">
        <v>123</v>
      </c>
      <c r="CN194" s="374" t="s">
        <v>123</v>
      </c>
      <c r="CO194" s="375" t="s">
        <v>130</v>
      </c>
      <c r="CP194" s="374" t="s">
        <v>111</v>
      </c>
      <c r="CQ194" s="375" t="s">
        <v>611</v>
      </c>
      <c r="CR194" s="374" t="s">
        <v>111</v>
      </c>
      <c r="CS194" s="374" t="s">
        <v>123</v>
      </c>
      <c r="CT194" s="357"/>
    </row>
    <row r="195" spans="1:98" s="2" customFormat="1">
      <c r="A195" s="75">
        <v>3</v>
      </c>
      <c r="B195" s="356" t="s">
        <v>604</v>
      </c>
      <c r="C195" s="357" t="s">
        <v>602</v>
      </c>
      <c r="D195" s="101" t="s">
        <v>199</v>
      </c>
      <c r="E195" s="101"/>
      <c r="F195" s="101"/>
      <c r="G195" s="363">
        <v>128460</v>
      </c>
      <c r="H195" s="99" t="s">
        <v>88</v>
      </c>
      <c r="I195" s="371"/>
      <c r="J195" s="372"/>
      <c r="K195" s="372"/>
      <c r="L195" s="373"/>
      <c r="N195" s="358"/>
      <c r="O195" s="358"/>
      <c r="P195" s="358"/>
      <c r="Q195" s="358"/>
      <c r="T195" s="63"/>
      <c r="AA195" s="359"/>
      <c r="AH195" s="360"/>
      <c r="AI195" s="360"/>
      <c r="AL195" s="250"/>
      <c r="AM195" s="36"/>
      <c r="AS195" s="250"/>
      <c r="AU195" s="36"/>
      <c r="BQ195" s="361"/>
      <c r="BR195" s="361"/>
      <c r="BS195" s="361"/>
      <c r="BT195" s="361"/>
      <c r="BU195" s="361"/>
      <c r="BV195" s="358"/>
      <c r="BW195" s="358"/>
      <c r="BX195" s="358"/>
      <c r="BY195" s="361"/>
      <c r="BZ195" s="361"/>
      <c r="CA195" s="361"/>
      <c r="CB195" s="361"/>
      <c r="CC195" s="361"/>
      <c r="CD195" s="358"/>
      <c r="CE195" s="361"/>
      <c r="CF195" s="361"/>
      <c r="CG195" s="358"/>
      <c r="CH195" s="358"/>
      <c r="CI195" s="358"/>
      <c r="CJ195" s="358"/>
      <c r="CK195" s="358"/>
      <c r="CL195" s="361"/>
      <c r="CM195" s="361"/>
      <c r="CN195" s="361"/>
      <c r="CO195" s="362"/>
      <c r="CP195" s="361"/>
      <c r="CQ195" s="362"/>
      <c r="CR195" s="361"/>
      <c r="CS195" s="361"/>
      <c r="CT195" s="358"/>
    </row>
    <row r="196" spans="1:98" s="2" customFormat="1">
      <c r="A196" s="75">
        <v>4</v>
      </c>
      <c r="B196" s="356" t="s">
        <v>605</v>
      </c>
      <c r="C196" s="357" t="s">
        <v>602</v>
      </c>
      <c r="D196" s="101" t="s">
        <v>198</v>
      </c>
      <c r="E196" s="101"/>
      <c r="F196" s="101"/>
      <c r="G196" s="363">
        <v>230010</v>
      </c>
      <c r="H196" s="99" t="s">
        <v>88</v>
      </c>
      <c r="I196" s="369"/>
      <c r="J196" s="370"/>
      <c r="K196" s="370"/>
      <c r="L196" s="360"/>
      <c r="N196" s="358"/>
      <c r="O196" s="358"/>
      <c r="P196" s="358"/>
      <c r="Q196" s="358"/>
      <c r="T196" s="63"/>
      <c r="AA196" s="359"/>
      <c r="AH196" s="360"/>
      <c r="AI196" s="360"/>
      <c r="AL196" s="250"/>
      <c r="AM196" s="36"/>
      <c r="AS196" s="250"/>
      <c r="AU196" s="36"/>
      <c r="BQ196" s="361"/>
      <c r="BR196" s="361"/>
      <c r="BS196" s="361"/>
      <c r="BT196" s="361"/>
      <c r="BU196" s="361"/>
      <c r="BV196" s="358"/>
      <c r="BW196" s="358"/>
      <c r="BX196" s="358"/>
      <c r="BY196" s="361"/>
      <c r="BZ196" s="361"/>
      <c r="CA196" s="361"/>
      <c r="CB196" s="361"/>
      <c r="CC196" s="361"/>
      <c r="CD196" s="358"/>
      <c r="CE196" s="361"/>
      <c r="CF196" s="361"/>
      <c r="CG196" s="358"/>
      <c r="CH196" s="358"/>
      <c r="CI196" s="358"/>
      <c r="CJ196" s="358"/>
      <c r="CK196" s="358"/>
      <c r="CL196" s="361"/>
      <c r="CM196" s="361"/>
      <c r="CN196" s="361"/>
      <c r="CO196" s="362"/>
      <c r="CP196" s="361"/>
      <c r="CQ196" s="362"/>
      <c r="CR196" s="361"/>
      <c r="CS196" s="361"/>
      <c r="CT196" s="358"/>
    </row>
    <row r="197" spans="1:98" s="2" customFormat="1">
      <c r="A197" s="75">
        <v>5</v>
      </c>
      <c r="B197" s="356" t="s">
        <v>606</v>
      </c>
      <c r="C197" s="357" t="s">
        <v>602</v>
      </c>
      <c r="D197" s="101" t="s">
        <v>197</v>
      </c>
      <c r="E197" s="101"/>
      <c r="F197" s="101"/>
      <c r="G197" s="363">
        <v>28013.599999999999</v>
      </c>
      <c r="H197" s="99" t="s">
        <v>88</v>
      </c>
      <c r="I197" s="369"/>
      <c r="J197" s="370"/>
      <c r="K197" s="370"/>
      <c r="L197" s="360"/>
      <c r="N197" s="358"/>
      <c r="O197" s="358"/>
      <c r="P197" s="358"/>
      <c r="Q197" s="358"/>
      <c r="T197" s="63"/>
      <c r="AA197" s="359"/>
      <c r="AH197" s="360"/>
      <c r="AI197" s="360"/>
      <c r="AL197" s="250"/>
      <c r="AM197" s="36"/>
      <c r="AS197" s="250"/>
      <c r="AU197" s="36"/>
      <c r="BQ197" s="361"/>
      <c r="BR197" s="361"/>
      <c r="BS197" s="361"/>
      <c r="BT197" s="361"/>
      <c r="BU197" s="361"/>
      <c r="BV197" s="358"/>
      <c r="BW197" s="358"/>
      <c r="BX197" s="358"/>
      <c r="BY197" s="361"/>
      <c r="BZ197" s="361"/>
      <c r="CA197" s="361"/>
      <c r="CB197" s="361"/>
      <c r="CC197" s="361"/>
      <c r="CD197" s="358"/>
      <c r="CE197" s="361"/>
      <c r="CF197" s="361"/>
      <c r="CG197" s="358"/>
      <c r="CH197" s="358"/>
      <c r="CI197" s="358"/>
      <c r="CJ197" s="358"/>
      <c r="CK197" s="358"/>
      <c r="CL197" s="361"/>
      <c r="CM197" s="361"/>
      <c r="CN197" s="361"/>
      <c r="CO197" s="362"/>
      <c r="CP197" s="361"/>
      <c r="CQ197" s="362"/>
      <c r="CR197" s="361"/>
      <c r="CS197" s="361"/>
      <c r="CT197" s="358"/>
    </row>
    <row r="198" spans="1:98" s="2" customFormat="1">
      <c r="A198" s="75">
        <v>6</v>
      </c>
      <c r="B198" s="356" t="s">
        <v>163</v>
      </c>
      <c r="C198" s="357" t="s">
        <v>602</v>
      </c>
      <c r="D198" s="101" t="s">
        <v>197</v>
      </c>
      <c r="E198" s="101"/>
      <c r="F198" s="101"/>
      <c r="G198" s="363">
        <v>9699</v>
      </c>
      <c r="H198" s="99" t="s">
        <v>120</v>
      </c>
      <c r="I198" s="369"/>
      <c r="J198" s="370"/>
      <c r="K198" s="370"/>
      <c r="L198" s="360"/>
    </row>
    <row r="199" spans="1:98" s="2" customFormat="1">
      <c r="A199" s="75">
        <v>7</v>
      </c>
      <c r="B199" s="326" t="s">
        <v>566</v>
      </c>
      <c r="C199" s="129"/>
      <c r="D199" s="101" t="s">
        <v>198</v>
      </c>
      <c r="E199" s="101"/>
      <c r="F199" s="101"/>
      <c r="G199" s="327">
        <v>119538.19</v>
      </c>
      <c r="H199" s="99" t="s">
        <v>120</v>
      </c>
      <c r="I199" s="369"/>
      <c r="J199" s="370"/>
      <c r="K199" s="370"/>
      <c r="L199" s="250"/>
    </row>
    <row r="200" spans="1:98" ht="14.25" customHeight="1"/>
    <row r="202" spans="1:98">
      <c r="B202" s="147" t="s">
        <v>167</v>
      </c>
      <c r="C202" s="146"/>
      <c r="D202" s="76"/>
      <c r="E202" s="63"/>
      <c r="F202" s="63"/>
    </row>
    <row r="203" spans="1:98">
      <c r="B203" s="4"/>
      <c r="C203" s="2"/>
      <c r="D203" s="63"/>
      <c r="E203" s="63"/>
      <c r="F203" s="63"/>
    </row>
    <row r="204" spans="1:98" ht="30.75" thickBot="1">
      <c r="A204" s="148" t="s">
        <v>0</v>
      </c>
      <c r="B204" s="148" t="s">
        <v>195</v>
      </c>
      <c r="C204" s="148" t="s">
        <v>909</v>
      </c>
      <c r="D204" s="148" t="s">
        <v>195</v>
      </c>
    </row>
    <row r="205" spans="1:98" ht="15.75" thickTop="1">
      <c r="A205" s="149">
        <v>1</v>
      </c>
      <c r="B205" s="8" t="s">
        <v>156</v>
      </c>
      <c r="C205" s="64">
        <f t="shared" ref="C205:C210" si="6">SUMIF($D$3:$D$199,$D205,G$3:G$199)</f>
        <v>130469886.78</v>
      </c>
      <c r="D205" s="197" t="s">
        <v>196</v>
      </c>
    </row>
    <row r="206" spans="1:98">
      <c r="A206" s="149">
        <v>2</v>
      </c>
      <c r="B206" s="8" t="s">
        <v>165</v>
      </c>
      <c r="C206" s="64">
        <f t="shared" si="6"/>
        <v>2844000</v>
      </c>
      <c r="D206" s="11" t="s">
        <v>200</v>
      </c>
    </row>
    <row r="207" spans="1:98">
      <c r="A207" s="149">
        <v>3</v>
      </c>
      <c r="B207" s="8" t="s">
        <v>842</v>
      </c>
      <c r="C207" s="64">
        <f t="shared" si="6"/>
        <v>4228000</v>
      </c>
      <c r="D207" s="37" t="s">
        <v>201</v>
      </c>
    </row>
    <row r="208" spans="1:98" ht="30">
      <c r="A208" s="149">
        <v>4</v>
      </c>
      <c r="B208" s="8" t="s">
        <v>218</v>
      </c>
      <c r="C208" s="64">
        <f t="shared" si="6"/>
        <v>8254811.0400000019</v>
      </c>
      <c r="D208" s="53" t="s">
        <v>197</v>
      </c>
    </row>
    <row r="209" spans="1:7">
      <c r="A209" s="149">
        <v>5</v>
      </c>
      <c r="B209" s="8" t="s">
        <v>202</v>
      </c>
      <c r="C209" s="64">
        <f t="shared" si="6"/>
        <v>669856.14</v>
      </c>
      <c r="D209" s="53" t="s">
        <v>199</v>
      </c>
    </row>
    <row r="210" spans="1:7" ht="30.75" thickBot="1">
      <c r="A210" s="188">
        <v>6</v>
      </c>
      <c r="B210" s="189" t="s">
        <v>144</v>
      </c>
      <c r="C210" s="190">
        <f t="shared" si="6"/>
        <v>5312137.1500000004</v>
      </c>
      <c r="D210" s="66" t="s">
        <v>198</v>
      </c>
    </row>
    <row r="211" spans="1:7">
      <c r="A211" s="63"/>
      <c r="B211" s="83" t="s">
        <v>143</v>
      </c>
      <c r="C211" s="65">
        <f>SUM(C205:C210)</f>
        <v>151778691.10999998</v>
      </c>
      <c r="D211" s="82"/>
    </row>
    <row r="212" spans="1:7">
      <c r="B212" s="4"/>
      <c r="C212" s="2"/>
      <c r="D212" s="63"/>
      <c r="E212" s="183"/>
      <c r="F212" s="183"/>
    </row>
    <row r="213" spans="1:7">
      <c r="B213" s="4"/>
      <c r="C213" s="2"/>
      <c r="D213" s="63"/>
      <c r="E213" s="183"/>
      <c r="F213" s="183"/>
    </row>
    <row r="214" spans="1:7">
      <c r="B214" s="191" t="s">
        <v>166</v>
      </c>
      <c r="C214" s="146"/>
      <c r="D214" s="76"/>
      <c r="E214" s="183"/>
      <c r="F214" s="183"/>
    </row>
    <row r="215" spans="1:7">
      <c r="B215" s="4"/>
      <c r="C215" s="2"/>
      <c r="D215" s="63"/>
      <c r="E215" s="183"/>
      <c r="F215" s="183"/>
    </row>
    <row r="216" spans="1:7">
      <c r="B216" s="84" t="s">
        <v>157</v>
      </c>
      <c r="C216" s="181"/>
      <c r="D216" s="35"/>
      <c r="E216" s="2"/>
      <c r="F216" s="2"/>
      <c r="G216" s="2"/>
    </row>
    <row r="217" spans="1:7">
      <c r="B217" s="9" t="s">
        <v>158</v>
      </c>
      <c r="C217" s="66">
        <v>3</v>
      </c>
      <c r="D217" s="63"/>
      <c r="E217" s="2"/>
      <c r="F217" s="2"/>
      <c r="G217" s="2"/>
    </row>
    <row r="218" spans="1:7">
      <c r="B218" s="9" t="s">
        <v>159</v>
      </c>
      <c r="C218" s="66">
        <v>1</v>
      </c>
      <c r="D218" s="63"/>
      <c r="E218" s="2"/>
      <c r="F218" s="2"/>
      <c r="G218" s="2"/>
    </row>
    <row r="219" spans="1:7">
      <c r="B219" s="9" t="s">
        <v>160</v>
      </c>
      <c r="C219" s="66">
        <v>61</v>
      </c>
      <c r="D219" s="63"/>
      <c r="E219" s="2"/>
      <c r="F219" s="2"/>
      <c r="G219" s="2"/>
    </row>
    <row r="220" spans="1:7">
      <c r="B220" s="9" t="s">
        <v>161</v>
      </c>
      <c r="C220" s="66">
        <v>23</v>
      </c>
      <c r="D220" s="63"/>
      <c r="E220" s="2"/>
      <c r="F220" s="2"/>
      <c r="G220" s="2"/>
    </row>
    <row r="221" spans="1:7" ht="30">
      <c r="B221" s="9" t="s">
        <v>162</v>
      </c>
      <c r="C221" s="66">
        <v>58</v>
      </c>
      <c r="D221" s="63"/>
      <c r="E221" s="2"/>
      <c r="F221" s="2"/>
      <c r="G221" s="2"/>
    </row>
    <row r="222" spans="1:7">
      <c r="B222" s="4"/>
      <c r="C222" s="2"/>
      <c r="D222" s="63"/>
      <c r="E222" s="2"/>
      <c r="F222" s="2"/>
      <c r="G222" s="2"/>
    </row>
    <row r="223" spans="1:7">
      <c r="B223" s="85"/>
      <c r="C223" s="67" t="s">
        <v>10</v>
      </c>
      <c r="D223" s="80"/>
      <c r="E223" s="2"/>
      <c r="F223" s="2"/>
      <c r="G223" s="2"/>
    </row>
    <row r="224" spans="1:7">
      <c r="B224" s="78" t="s">
        <v>2</v>
      </c>
      <c r="C224" s="77" t="s">
        <v>5</v>
      </c>
      <c r="D224" s="68" t="s">
        <v>11</v>
      </c>
      <c r="E224" s="2"/>
      <c r="F224" s="2"/>
      <c r="G224" s="2"/>
    </row>
    <row r="225" spans="2:7">
      <c r="B225" s="9" t="s">
        <v>142</v>
      </c>
      <c r="C225" s="66">
        <v>129</v>
      </c>
      <c r="D225" s="66">
        <v>101.7</v>
      </c>
      <c r="E225" s="2"/>
      <c r="F225" s="2"/>
      <c r="G225" s="2"/>
    </row>
    <row r="226" spans="2:7">
      <c r="B226" s="86" t="s">
        <v>7</v>
      </c>
      <c r="C226" s="66">
        <v>66</v>
      </c>
      <c r="D226" s="66">
        <v>67.7</v>
      </c>
      <c r="E226" s="2"/>
      <c r="F226" s="2"/>
      <c r="G226" s="2"/>
    </row>
    <row r="227" spans="2:7">
      <c r="B227" s="86" t="s">
        <v>6</v>
      </c>
      <c r="C227" s="66">
        <v>63</v>
      </c>
      <c r="D227" s="66">
        <v>34</v>
      </c>
      <c r="E227" s="2"/>
      <c r="F227" s="2"/>
      <c r="G227" s="2"/>
    </row>
    <row r="228" spans="2:7">
      <c r="B228" s="87"/>
      <c r="C228" s="69"/>
      <c r="D228" s="81"/>
      <c r="E228" s="2"/>
      <c r="F228" s="2"/>
      <c r="G228" s="2"/>
    </row>
    <row r="229" spans="2:7">
      <c r="B229" s="78" t="s">
        <v>2</v>
      </c>
      <c r="C229" s="77" t="s">
        <v>12</v>
      </c>
      <c r="D229" s="70" t="s">
        <v>13</v>
      </c>
      <c r="E229" s="2"/>
      <c r="F229" s="2"/>
      <c r="G229" s="2"/>
    </row>
    <row r="230" spans="2:7">
      <c r="B230" s="9" t="s">
        <v>8</v>
      </c>
      <c r="C230" s="376">
        <v>56</v>
      </c>
      <c r="D230" s="377">
        <v>0.59299999999999997</v>
      </c>
      <c r="E230" s="2"/>
      <c r="F230" s="2"/>
      <c r="G230" s="2"/>
    </row>
    <row r="231" spans="2:7">
      <c r="B231" s="9" t="s">
        <v>9</v>
      </c>
      <c r="C231" s="66">
        <v>0</v>
      </c>
      <c r="D231" s="66">
        <v>0</v>
      </c>
      <c r="E231" s="2"/>
      <c r="F231" s="2"/>
      <c r="G231" s="2"/>
    </row>
    <row r="232" spans="2:7">
      <c r="B232" s="9" t="s">
        <v>117</v>
      </c>
      <c r="C232" s="66">
        <v>0</v>
      </c>
      <c r="D232" s="66">
        <v>0</v>
      </c>
      <c r="E232" s="2"/>
      <c r="F232" s="2"/>
      <c r="G232" s="2"/>
    </row>
    <row r="233" spans="2:7">
      <c r="B233" s="9" t="s">
        <v>193</v>
      </c>
      <c r="C233" s="66">
        <v>0</v>
      </c>
      <c r="D233" s="66">
        <v>0</v>
      </c>
      <c r="E233" s="2"/>
      <c r="F233" s="2"/>
      <c r="G233" s="2"/>
    </row>
    <row r="234" spans="2:7">
      <c r="B234" s="9" t="s">
        <v>24</v>
      </c>
      <c r="C234" s="66">
        <v>0</v>
      </c>
      <c r="D234" s="66">
        <v>0</v>
      </c>
      <c r="E234" s="2"/>
      <c r="F234" s="2"/>
      <c r="G234" s="2"/>
    </row>
    <row r="235" spans="2:7">
      <c r="B235" s="9" t="s">
        <v>194</v>
      </c>
      <c r="C235" s="66">
        <v>0</v>
      </c>
      <c r="D235" s="66">
        <v>0</v>
      </c>
      <c r="E235" s="2"/>
      <c r="F235" s="2"/>
      <c r="G235" s="2"/>
    </row>
    <row r="236" spans="2:7" ht="30">
      <c r="B236" s="88" t="s">
        <v>118</v>
      </c>
      <c r="C236" s="182"/>
      <c r="D236" s="184"/>
      <c r="E236" s="2"/>
      <c r="F236" s="2"/>
      <c r="G236" s="2"/>
    </row>
    <row r="237" spans="2:7">
      <c r="B237" s="89"/>
      <c r="C237" s="71"/>
      <c r="D237" s="72"/>
      <c r="E237" s="2"/>
      <c r="F237" s="2"/>
      <c r="G237" s="2"/>
    </row>
    <row r="238" spans="2:7">
      <c r="B238" s="4"/>
      <c r="C238" s="2"/>
      <c r="D238" s="63"/>
      <c r="E238" s="2"/>
      <c r="F238" s="2"/>
      <c r="G238" s="2"/>
    </row>
    <row r="239" spans="2:7">
      <c r="B239" s="4"/>
      <c r="C239" s="2"/>
      <c r="D239" s="63"/>
      <c r="E239" s="2"/>
      <c r="F239" s="2"/>
      <c r="G239" s="2"/>
    </row>
    <row r="240" spans="2:7">
      <c r="B240" s="4"/>
      <c r="C240" s="2"/>
      <c r="D240" s="63"/>
      <c r="E240" s="2"/>
      <c r="F240" s="2"/>
      <c r="G240" s="2"/>
    </row>
    <row r="241" spans="2:7">
      <c r="B241" s="4"/>
      <c r="C241" s="2"/>
      <c r="D241" s="63"/>
      <c r="E241" s="2"/>
      <c r="F241" s="2"/>
      <c r="G241" s="2"/>
    </row>
    <row r="242" spans="2:7">
      <c r="B242" s="4"/>
      <c r="C242" s="2"/>
      <c r="D242" s="63"/>
      <c r="E242" s="2"/>
      <c r="F242" s="2"/>
      <c r="G242" s="2"/>
    </row>
    <row r="243" spans="2:7">
      <c r="B243" s="4"/>
      <c r="C243" s="2"/>
      <c r="D243" s="63"/>
      <c r="E243" s="63"/>
      <c r="F243" s="63"/>
    </row>
  </sheetData>
  <sheetProtection insertRows="0"/>
  <mergeCells count="93">
    <mergeCell ref="AY17:AY18"/>
    <mergeCell ref="AS17:AS18"/>
    <mergeCell ref="AT17:AT18"/>
    <mergeCell ref="AV17:AV18"/>
    <mergeCell ref="AW17:AW18"/>
    <mergeCell ref="AX17:AX18"/>
    <mergeCell ref="AS193:AS194"/>
    <mergeCell ref="AT193:AT194"/>
    <mergeCell ref="AU193:AU194"/>
    <mergeCell ref="AV193:AV194"/>
    <mergeCell ref="AW193:AW194"/>
    <mergeCell ref="AW173:AW174"/>
    <mergeCell ref="AS173:AS174"/>
    <mergeCell ref="AT173:AT174"/>
    <mergeCell ref="AU173:AU174"/>
    <mergeCell ref="AV173:AV174"/>
    <mergeCell ref="I185:I186"/>
    <mergeCell ref="CE191:CT191"/>
    <mergeCell ref="G185:G186"/>
    <mergeCell ref="AZ191:BA191"/>
    <mergeCell ref="BB191:BP191"/>
    <mergeCell ref="BQ191:CD191"/>
    <mergeCell ref="AS185:AS186"/>
    <mergeCell ref="AT185:AT186"/>
    <mergeCell ref="AU185:AU186"/>
    <mergeCell ref="AV185:AV186"/>
    <mergeCell ref="AW185:AW186"/>
    <mergeCell ref="N183:Q183"/>
    <mergeCell ref="T183:W183"/>
    <mergeCell ref="X183:Y183"/>
    <mergeCell ref="AS191:AW191"/>
    <mergeCell ref="AX191:AY191"/>
    <mergeCell ref="N191:Q191"/>
    <mergeCell ref="T191:W191"/>
    <mergeCell ref="X191:Y191"/>
    <mergeCell ref="AB191:AG191"/>
    <mergeCell ref="AM191:AR191"/>
    <mergeCell ref="BQ183:CD183"/>
    <mergeCell ref="CE183:CT183"/>
    <mergeCell ref="AM183:AR183"/>
    <mergeCell ref="AS183:AW183"/>
    <mergeCell ref="AB183:AG183"/>
    <mergeCell ref="AX183:AY183"/>
    <mergeCell ref="AZ183:BA183"/>
    <mergeCell ref="BB183:BP183"/>
    <mergeCell ref="BB171:BP171"/>
    <mergeCell ref="BQ171:CD171"/>
    <mergeCell ref="CE171:CT171"/>
    <mergeCell ref="AM171:AR171"/>
    <mergeCell ref="AS171:AW171"/>
    <mergeCell ref="AX171:AY171"/>
    <mergeCell ref="AZ171:BA171"/>
    <mergeCell ref="AB171:AG171"/>
    <mergeCell ref="N171:Q171"/>
    <mergeCell ref="T171:W171"/>
    <mergeCell ref="X171:Y171"/>
    <mergeCell ref="AB165:AG165"/>
    <mergeCell ref="N165:Q165"/>
    <mergeCell ref="T165:W165"/>
    <mergeCell ref="X165:Y165"/>
    <mergeCell ref="N1:Q1"/>
    <mergeCell ref="T1:W1"/>
    <mergeCell ref="X1:Y1"/>
    <mergeCell ref="AB1:AG1"/>
    <mergeCell ref="AM1:AR1"/>
    <mergeCell ref="BB1:BP1"/>
    <mergeCell ref="BQ1:CD1"/>
    <mergeCell ref="CE1:CT1"/>
    <mergeCell ref="AX1:AY1"/>
    <mergeCell ref="AS1:AW1"/>
    <mergeCell ref="AZ1:BA1"/>
    <mergeCell ref="BB165:BP165"/>
    <mergeCell ref="BQ165:CD165"/>
    <mergeCell ref="CE165:CT165"/>
    <mergeCell ref="AX165:AY165"/>
    <mergeCell ref="BB160:BP160"/>
    <mergeCell ref="BQ160:CD160"/>
    <mergeCell ref="CE160:CT160"/>
    <mergeCell ref="T160:W160"/>
    <mergeCell ref="X160:Y160"/>
    <mergeCell ref="AZ165:BA165"/>
    <mergeCell ref="AM165:AR165"/>
    <mergeCell ref="AS165:AW165"/>
    <mergeCell ref="AB160:AG160"/>
    <mergeCell ref="AM160:AR160"/>
    <mergeCell ref="AS160:AW160"/>
    <mergeCell ref="AX160:AY160"/>
    <mergeCell ref="AZ160:BA160"/>
    <mergeCell ref="G17:G18"/>
    <mergeCell ref="H17:H18"/>
    <mergeCell ref="J17:J18"/>
    <mergeCell ref="E28:E30"/>
    <mergeCell ref="N160:Q160"/>
  </mergeCells>
  <phoneticPr fontId="23" type="noConversion"/>
  <dataValidations count="13">
    <dataValidation type="list" allowBlank="1" showInputMessage="1" showErrorMessage="1" sqref="AU24:AW24 CL31:CN33 AU35:AW35 CL173:CN175 CL185:CN186 CL195:CN197 CL167:CN167 CL3:CN11 CL15:CN18">
      <formula1>"TAK - uruchamiana automatycznie, TAK - uruchamiana ręcznie, NIE"</formula1>
    </dataValidation>
    <dataValidation type="list" allowBlank="1" showInputMessage="1" showErrorMessage="1" sqref="AJ24 AJ35 CA3:CA11 CA173:CA175 CA185:CA186 CA195:CA197 CA167 CA15:CA18">
      <formula1>"TAK - wewnętrzny, TAK - zewnętrzny, TAK - wewnętrzny i zewnętrzny, NIE"</formula1>
    </dataValidation>
    <dataValidation type="list" allowBlank="1" showInputMessage="1" showErrorMessage="1" sqref="T24 T35">
      <formula1>"tymczasowo, na stałe"</formula1>
    </dataValidation>
    <dataValidation type="list" allowBlank="1" showInputMessage="1" showErrorMessage="1" sqref="W24 R24 AH193:AI197 AH25:AH33 AJ193:AK194 W35 R35 AH185:AI186 AH3:AI11 AS25 AS27:AS33">
      <formula1>"TAK - A i B, TAK - tylko A, TAK - tylko B, NIE"</formula1>
    </dataValidation>
    <dataValidation type="list" allowBlank="1" showInputMessage="1" showErrorMessage="1" sqref="AK24:AL24 AH24:AI24 Z24:AD24 AY24 BA24:BB24 AN24:AO24 W24 R24:S24 BY195:BZ197 AM25:AM33 AQ25:AQ33 AH25:AH33 BQ17:BU18 CE31:CF33 CP31:CP33 CR31:CS33 AK35:AL35 AH35:AI35 Z35:AD35 AY35 BA35:BB35 AN35:AO35 W35 R35:S35 CP167 CR167:CS167 AJ193:AK194 BQ173:BU175 BY173:BZ175 CR173:CS175 CB173:CC175 CP173:CP175 CE173:CF175 AH185:AI186 BY185:BZ186 BQ185:BU186 CR185:CS186 CB185:CC186 CP185:CP186 CE185:CF186 AH193:AI197 BQ195:BU197 CR195:CS197 CB195:CC197 CP195:CP197 CE195:CF197 AH3:AI11 BQ3:BU11 CE167:CF167 BV5:BV11 CE3:CF11 CB3:CC11 BY3:BZ11 CP3:CP11 CR3:CS11 CR15:CS18 CP15:CP18 CE17:CF18 BY17:BZ18 CB17:CC18 AS25 AS27:AS33">
      <formula1>"TAK, NIE"</formula1>
    </dataValidation>
    <dataValidation type="list" allowBlank="1" showInputMessage="1" showErrorMessage="1" sqref="O8:O10">
      <formula1>"stalowy, żelbetowy, drewniany"</formula1>
    </dataValidation>
    <dataValidation type="list" allowBlank="1" showInputMessage="1" showErrorMessage="1" sqref="P8:P10">
      <formula1>"dachówka, eternit, blacha, papa, gont, słoma"</formula1>
    </dataValidation>
    <dataValidation type="list" allowBlank="1" showInputMessage="1" showErrorMessage="1" sqref="CA193:CA194">
      <formula1>"TAK - wewnętrzny,TAK - zewnętrzny,TAK - wewnętrzny i zewnętrzny,NIE"</formula1>
      <formula2>0</formula2>
    </dataValidation>
    <dataValidation type="list" allowBlank="1" showInputMessage="1" showErrorMessage="1" sqref="CL193:CN194">
      <formula1>"TAK - uruchamiana automatycznie,TAK - uruchamiana ręcznie,NIE"</formula1>
      <formula2>0</formula2>
    </dataValidation>
    <dataValidation type="list" allowBlank="1" showInputMessage="1" showErrorMessage="1" sqref="BQ193:BU194 BY193:BZ194 CB193:CC194 CE193:CF194 CP193:CP194 CR193:CS194 V7:W11">
      <formula1>"TAK,NIE"</formula1>
      <formula2>0</formula2>
    </dataValidation>
    <dataValidation type="list" allowBlank="1" showInputMessage="1" showErrorMessage="1" sqref="M25:M33 M3:M11 M15:M18">
      <formula1>"dobry, dostateczny, zły"</formula1>
    </dataValidation>
    <dataValidation type="list" allowBlank="1" showInputMessage="1" showErrorMessage="1" sqref="BA15:BA18">
      <formula1>"do 100 metrów, powyżej 100 metrów"</formula1>
    </dataValidation>
    <dataValidation type="list" allowBlank="1" showInputMessage="1" showErrorMessage="1" sqref="AZ15:AZ18">
      <formula1>"mieszkaniowa, przemysłowa"</formula1>
    </dataValidation>
  </dataValidations>
  <pageMargins left="0.70866141732283472" right="0.70866141732283472" top="0.74803149606299213" bottom="0.74803149606299213" header="0.31496062992125984" footer="0.31496062992125984"/>
  <pageSetup paperSize="9" fitToHeight="0" pageOrder="overThenDown" orientation="landscape" r:id="rId1"/>
  <headerFooter>
    <oddHeader>&amp;LUbezpieczenie majątku i innych interesów Gminy Miejskiej Piechowice&amp;RZałącznik nr 1f do SWZ 
&amp;A -  wykaz mienia</oddHeader>
    <oddFooter>&amp;Rstrona &amp;P z &amp;N</oddFooter>
  </headerFooter>
  <ignoredErrors>
    <ignoredError sqref="T3" numberStoredAsText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I144"/>
  <sheetViews>
    <sheetView zoomScale="110" zoomScaleNormal="110" workbookViewId="0">
      <pane ySplit="1" topLeftCell="A2" activePane="bottomLeft" state="frozen"/>
      <selection pane="bottomLeft" activeCell="F144" sqref="F144"/>
    </sheetView>
  </sheetViews>
  <sheetFormatPr defaultColWidth="9.140625" defaultRowHeight="15"/>
  <cols>
    <col min="1" max="1" width="7" style="10" customWidth="1"/>
    <col min="2" max="2" width="45.7109375" style="17" customWidth="1"/>
    <col min="3" max="3" width="28.85546875" style="17" customWidth="1"/>
    <col min="4" max="4" width="14.5703125" style="14" customWidth="1"/>
    <col min="5" max="5" width="7.85546875" style="14" customWidth="1"/>
    <col min="6" max="6" width="19.28515625" style="18" customWidth="1"/>
    <col min="7" max="7" width="18.85546875" style="19" customWidth="1"/>
    <col min="8" max="8" width="20.28515625" style="34" customWidth="1"/>
    <col min="9" max="9" width="31.7109375" style="33" customWidth="1"/>
    <col min="10" max="16384" width="9.140625" style="10"/>
  </cols>
  <sheetData>
    <row r="1" spans="1:9" s="54" customFormat="1" ht="45.75" thickBot="1">
      <c r="A1" s="60" t="s">
        <v>0</v>
      </c>
      <c r="B1" s="60" t="s">
        <v>92</v>
      </c>
      <c r="C1" s="60" t="s">
        <v>93</v>
      </c>
      <c r="D1" s="60" t="s">
        <v>94</v>
      </c>
      <c r="E1" s="60" t="s">
        <v>95</v>
      </c>
      <c r="F1" s="60" t="s">
        <v>2</v>
      </c>
      <c r="G1" s="61" t="s">
        <v>89</v>
      </c>
      <c r="H1" s="62" t="s">
        <v>15</v>
      </c>
      <c r="I1" s="62" t="s">
        <v>96</v>
      </c>
    </row>
    <row r="2" spans="1:9" ht="15.75" thickTop="1">
      <c r="A2" s="55" t="s">
        <v>101</v>
      </c>
      <c r="B2" s="56" t="s">
        <v>612</v>
      </c>
      <c r="C2" s="201"/>
      <c r="D2" s="57"/>
      <c r="E2" s="57"/>
      <c r="F2" s="56"/>
      <c r="G2" s="58"/>
      <c r="H2" s="57"/>
      <c r="I2" s="59"/>
    </row>
    <row r="3" spans="1:9">
      <c r="A3" s="20">
        <v>1</v>
      </c>
      <c r="B3" s="378" t="s">
        <v>613</v>
      </c>
      <c r="C3" s="21"/>
      <c r="D3" s="20">
        <v>2020</v>
      </c>
      <c r="E3" s="20">
        <v>1</v>
      </c>
      <c r="F3" s="24" t="s">
        <v>134</v>
      </c>
      <c r="G3" s="379">
        <v>2980</v>
      </c>
      <c r="H3" s="23" t="s">
        <v>120</v>
      </c>
      <c r="I3" s="386" t="s">
        <v>619</v>
      </c>
    </row>
    <row r="4" spans="1:9">
      <c r="A4" s="20">
        <v>2</v>
      </c>
      <c r="B4" s="380" t="s">
        <v>614</v>
      </c>
      <c r="C4" s="21"/>
      <c r="D4" s="382">
        <v>2020</v>
      </c>
      <c r="E4" s="20">
        <v>1</v>
      </c>
      <c r="F4" s="24" t="s">
        <v>134</v>
      </c>
      <c r="G4" s="383">
        <v>19696</v>
      </c>
      <c r="H4" s="23" t="s">
        <v>120</v>
      </c>
      <c r="I4" s="380" t="s">
        <v>620</v>
      </c>
    </row>
    <row r="5" spans="1:9">
      <c r="A5" s="20">
        <v>3</v>
      </c>
      <c r="B5" s="380" t="s">
        <v>615</v>
      </c>
      <c r="C5" s="21"/>
      <c r="D5" s="382">
        <v>2020</v>
      </c>
      <c r="E5" s="20">
        <v>1</v>
      </c>
      <c r="F5" s="24" t="s">
        <v>134</v>
      </c>
      <c r="G5" s="383">
        <v>36091</v>
      </c>
      <c r="H5" s="23" t="s">
        <v>120</v>
      </c>
      <c r="I5" s="380" t="s">
        <v>280</v>
      </c>
    </row>
    <row r="6" spans="1:9">
      <c r="A6" s="20">
        <v>4</v>
      </c>
      <c r="B6" s="380" t="s">
        <v>615</v>
      </c>
      <c r="C6" s="21"/>
      <c r="D6" s="382">
        <v>2020</v>
      </c>
      <c r="E6" s="20">
        <v>1</v>
      </c>
      <c r="F6" s="24" t="s">
        <v>134</v>
      </c>
      <c r="G6" s="383">
        <v>7798</v>
      </c>
      <c r="H6" s="23" t="s">
        <v>120</v>
      </c>
      <c r="I6" s="380" t="s">
        <v>621</v>
      </c>
    </row>
    <row r="7" spans="1:9">
      <c r="A7" s="20">
        <v>5</v>
      </c>
      <c r="B7" s="380" t="s">
        <v>615</v>
      </c>
      <c r="C7" s="21"/>
      <c r="D7" s="382">
        <v>2020</v>
      </c>
      <c r="E7" s="20">
        <v>1</v>
      </c>
      <c r="F7" s="24" t="s">
        <v>134</v>
      </c>
      <c r="G7" s="383">
        <v>18585</v>
      </c>
      <c r="H7" s="23" t="s">
        <v>120</v>
      </c>
      <c r="I7" s="380" t="s">
        <v>622</v>
      </c>
    </row>
    <row r="8" spans="1:9">
      <c r="A8" s="20">
        <v>6</v>
      </c>
      <c r="B8" s="380" t="s">
        <v>615</v>
      </c>
      <c r="C8" s="21"/>
      <c r="D8" s="382">
        <v>2020</v>
      </c>
      <c r="E8" s="20">
        <v>1</v>
      </c>
      <c r="F8" s="24" t="s">
        <v>134</v>
      </c>
      <c r="G8" s="383">
        <v>18585</v>
      </c>
      <c r="H8" s="23" t="s">
        <v>120</v>
      </c>
      <c r="I8" s="380" t="s">
        <v>623</v>
      </c>
    </row>
    <row r="9" spans="1:9">
      <c r="A9" s="20">
        <v>7</v>
      </c>
      <c r="B9" s="380" t="s">
        <v>615</v>
      </c>
      <c r="C9" s="21"/>
      <c r="D9" s="382">
        <v>2020</v>
      </c>
      <c r="E9" s="20">
        <v>1</v>
      </c>
      <c r="F9" s="24" t="s">
        <v>134</v>
      </c>
      <c r="G9" s="383">
        <v>21919</v>
      </c>
      <c r="H9" s="23" t="s">
        <v>120</v>
      </c>
      <c r="I9" s="380" t="s">
        <v>624</v>
      </c>
    </row>
    <row r="10" spans="1:9">
      <c r="A10" s="20">
        <v>8</v>
      </c>
      <c r="B10" s="381" t="s">
        <v>613</v>
      </c>
      <c r="C10" s="21"/>
      <c r="D10" s="382">
        <v>2022</v>
      </c>
      <c r="E10" s="20">
        <v>1</v>
      </c>
      <c r="F10" s="24" t="s">
        <v>134</v>
      </c>
      <c r="G10" s="384">
        <v>5965.5</v>
      </c>
      <c r="H10" s="23" t="s">
        <v>120</v>
      </c>
      <c r="I10" s="23"/>
    </row>
    <row r="11" spans="1:9">
      <c r="A11" s="20">
        <v>9</v>
      </c>
      <c r="B11" s="381" t="s">
        <v>613</v>
      </c>
      <c r="C11" s="21"/>
      <c r="D11" s="382">
        <v>2022</v>
      </c>
      <c r="E11" s="20">
        <v>1</v>
      </c>
      <c r="F11" s="24" t="s">
        <v>134</v>
      </c>
      <c r="G11" s="384">
        <v>5965.5</v>
      </c>
      <c r="H11" s="23" t="s">
        <v>120</v>
      </c>
      <c r="I11" s="23"/>
    </row>
    <row r="12" spans="1:9">
      <c r="A12" s="20">
        <v>10</v>
      </c>
      <c r="B12" s="381" t="s">
        <v>613</v>
      </c>
      <c r="C12" s="21"/>
      <c r="D12" s="382">
        <v>2022</v>
      </c>
      <c r="E12" s="20">
        <v>1</v>
      </c>
      <c r="F12" s="24" t="s">
        <v>134</v>
      </c>
      <c r="G12" s="384">
        <v>5965.5</v>
      </c>
      <c r="H12" s="23" t="s">
        <v>120</v>
      </c>
      <c r="I12" s="23"/>
    </row>
    <row r="13" spans="1:9">
      <c r="A13" s="20">
        <v>11</v>
      </c>
      <c r="B13" s="381" t="s">
        <v>613</v>
      </c>
      <c r="C13" s="21"/>
      <c r="D13" s="382">
        <v>2022</v>
      </c>
      <c r="E13" s="20">
        <v>1</v>
      </c>
      <c r="F13" s="24" t="s">
        <v>134</v>
      </c>
      <c r="G13" s="384">
        <v>5965.5</v>
      </c>
      <c r="H13" s="23" t="s">
        <v>120</v>
      </c>
      <c r="I13" s="23"/>
    </row>
    <row r="14" spans="1:9">
      <c r="A14" s="20">
        <v>12</v>
      </c>
      <c r="B14" s="381" t="s">
        <v>613</v>
      </c>
      <c r="C14" s="21"/>
      <c r="D14" s="382">
        <v>2022</v>
      </c>
      <c r="E14" s="20">
        <v>1</v>
      </c>
      <c r="F14" s="24" t="s">
        <v>134</v>
      </c>
      <c r="G14" s="384">
        <v>5965.5</v>
      </c>
      <c r="H14" s="23" t="s">
        <v>120</v>
      </c>
      <c r="I14" s="23"/>
    </row>
    <row r="15" spans="1:9">
      <c r="A15" s="20">
        <v>13</v>
      </c>
      <c r="B15" s="381" t="s">
        <v>613</v>
      </c>
      <c r="C15" s="21"/>
      <c r="D15" s="382">
        <v>2022</v>
      </c>
      <c r="E15" s="20">
        <v>1</v>
      </c>
      <c r="F15" s="24" t="s">
        <v>134</v>
      </c>
      <c r="G15" s="384">
        <v>5965.5</v>
      </c>
      <c r="H15" s="23" t="s">
        <v>120</v>
      </c>
      <c r="I15" s="23"/>
    </row>
    <row r="16" spans="1:9">
      <c r="A16" s="20">
        <v>14</v>
      </c>
      <c r="B16" s="381" t="s">
        <v>613</v>
      </c>
      <c r="C16" s="21"/>
      <c r="D16" s="382">
        <v>2022</v>
      </c>
      <c r="E16" s="20">
        <v>1</v>
      </c>
      <c r="F16" s="24" t="s">
        <v>134</v>
      </c>
      <c r="G16" s="384">
        <v>5965.5</v>
      </c>
      <c r="H16" s="23" t="s">
        <v>120</v>
      </c>
      <c r="I16" s="23"/>
    </row>
    <row r="17" spans="1:9">
      <c r="A17" s="20">
        <v>15</v>
      </c>
      <c r="B17" s="381" t="s">
        <v>613</v>
      </c>
      <c r="C17" s="21"/>
      <c r="D17" s="382">
        <v>2022</v>
      </c>
      <c r="E17" s="20">
        <v>1</v>
      </c>
      <c r="F17" s="24" t="s">
        <v>134</v>
      </c>
      <c r="G17" s="384">
        <v>5965.5</v>
      </c>
      <c r="H17" s="23" t="s">
        <v>120</v>
      </c>
      <c r="I17" s="23"/>
    </row>
    <row r="18" spans="1:9">
      <c r="A18" s="20">
        <v>16</v>
      </c>
      <c r="B18" s="381" t="s">
        <v>613</v>
      </c>
      <c r="C18" s="21"/>
      <c r="D18" s="382">
        <v>2022</v>
      </c>
      <c r="E18" s="20">
        <v>1</v>
      </c>
      <c r="F18" s="24" t="s">
        <v>134</v>
      </c>
      <c r="G18" s="384">
        <v>5965.5</v>
      </c>
      <c r="H18" s="23" t="s">
        <v>120</v>
      </c>
      <c r="I18" s="23"/>
    </row>
    <row r="19" spans="1:9">
      <c r="A19" s="20">
        <v>17</v>
      </c>
      <c r="B19" s="381" t="s">
        <v>613</v>
      </c>
      <c r="C19" s="21"/>
      <c r="D19" s="382">
        <v>2022</v>
      </c>
      <c r="E19" s="20">
        <v>1</v>
      </c>
      <c r="F19" s="24" t="s">
        <v>134</v>
      </c>
      <c r="G19" s="384">
        <v>5965.5</v>
      </c>
      <c r="H19" s="23" t="s">
        <v>120</v>
      </c>
      <c r="I19" s="23"/>
    </row>
    <row r="20" spans="1:9">
      <c r="A20" s="20">
        <v>18</v>
      </c>
      <c r="B20" s="381" t="s">
        <v>613</v>
      </c>
      <c r="C20" s="21"/>
      <c r="D20" s="382">
        <v>2022</v>
      </c>
      <c r="E20" s="20">
        <v>1</v>
      </c>
      <c r="F20" s="24" t="s">
        <v>134</v>
      </c>
      <c r="G20" s="384">
        <v>5965.5</v>
      </c>
      <c r="H20" s="23" t="s">
        <v>120</v>
      </c>
      <c r="I20" s="23"/>
    </row>
    <row r="21" spans="1:9">
      <c r="A21" s="20">
        <v>19</v>
      </c>
      <c r="B21" s="381" t="s">
        <v>613</v>
      </c>
      <c r="C21" s="21"/>
      <c r="D21" s="382">
        <v>2022</v>
      </c>
      <c r="E21" s="20">
        <v>1</v>
      </c>
      <c r="F21" s="24" t="s">
        <v>134</v>
      </c>
      <c r="G21" s="384">
        <v>5965.5</v>
      </c>
      <c r="H21" s="23" t="s">
        <v>120</v>
      </c>
      <c r="I21" s="23"/>
    </row>
    <row r="22" spans="1:9">
      <c r="A22" s="20">
        <v>20</v>
      </c>
      <c r="B22" s="381" t="s">
        <v>613</v>
      </c>
      <c r="C22" s="21"/>
      <c r="D22" s="382">
        <v>2022</v>
      </c>
      <c r="E22" s="20">
        <v>1</v>
      </c>
      <c r="F22" s="24" t="s">
        <v>134</v>
      </c>
      <c r="G22" s="384">
        <v>5965.5</v>
      </c>
      <c r="H22" s="23" t="s">
        <v>120</v>
      </c>
      <c r="I22" s="23"/>
    </row>
    <row r="23" spans="1:9">
      <c r="A23" s="20">
        <v>21</v>
      </c>
      <c r="B23" s="381" t="s">
        <v>613</v>
      </c>
      <c r="C23" s="21"/>
      <c r="D23" s="382">
        <v>2022</v>
      </c>
      <c r="E23" s="20">
        <v>1</v>
      </c>
      <c r="F23" s="24" t="s">
        <v>134</v>
      </c>
      <c r="G23" s="384">
        <v>5965.5</v>
      </c>
      <c r="H23" s="23" t="s">
        <v>120</v>
      </c>
      <c r="I23" s="23"/>
    </row>
    <row r="24" spans="1:9">
      <c r="A24" s="20">
        <v>22</v>
      </c>
      <c r="B24" s="381" t="s">
        <v>613</v>
      </c>
      <c r="C24" s="21"/>
      <c r="D24" s="382">
        <v>2022</v>
      </c>
      <c r="E24" s="20">
        <v>1</v>
      </c>
      <c r="F24" s="24" t="s">
        <v>134</v>
      </c>
      <c r="G24" s="384">
        <v>5965.5</v>
      </c>
      <c r="H24" s="23" t="s">
        <v>120</v>
      </c>
      <c r="I24" s="23"/>
    </row>
    <row r="25" spans="1:9">
      <c r="A25" s="20">
        <v>23</v>
      </c>
      <c r="B25" s="381" t="s">
        <v>616</v>
      </c>
      <c r="C25" s="21"/>
      <c r="D25" s="382">
        <v>2022</v>
      </c>
      <c r="E25" s="20">
        <v>1</v>
      </c>
      <c r="F25" s="24" t="s">
        <v>134</v>
      </c>
      <c r="G25" s="384">
        <v>59040</v>
      </c>
      <c r="H25" s="23" t="s">
        <v>120</v>
      </c>
      <c r="I25" s="23"/>
    </row>
    <row r="26" spans="1:9">
      <c r="A26" s="20">
        <v>24</v>
      </c>
      <c r="B26" s="381" t="s">
        <v>617</v>
      </c>
      <c r="C26" s="21"/>
      <c r="D26" s="382">
        <v>2022</v>
      </c>
      <c r="E26" s="20">
        <v>1</v>
      </c>
      <c r="F26" s="24" t="s">
        <v>134</v>
      </c>
      <c r="G26" s="384">
        <v>23370</v>
      </c>
      <c r="H26" s="23" t="s">
        <v>120</v>
      </c>
      <c r="I26" s="23"/>
    </row>
    <row r="27" spans="1:9">
      <c r="A27" s="20">
        <v>25</v>
      </c>
      <c r="B27" s="385" t="s">
        <v>618</v>
      </c>
      <c r="C27" s="21"/>
      <c r="D27" s="20">
        <v>2020</v>
      </c>
      <c r="E27" s="20">
        <v>1</v>
      </c>
      <c r="F27" s="24" t="s">
        <v>135</v>
      </c>
      <c r="G27" s="22">
        <v>8000</v>
      </c>
      <c r="H27" s="23" t="s">
        <v>120</v>
      </c>
      <c r="I27" s="387" t="s">
        <v>280</v>
      </c>
    </row>
    <row r="28" spans="1:9">
      <c r="A28" s="48">
        <v>3</v>
      </c>
      <c r="B28" s="49" t="s">
        <v>234</v>
      </c>
      <c r="C28" s="202"/>
      <c r="D28" s="50"/>
      <c r="E28" s="50"/>
      <c r="F28" s="49"/>
      <c r="G28" s="51"/>
      <c r="H28" s="50"/>
      <c r="I28" s="52"/>
    </row>
    <row r="29" spans="1:9">
      <c r="A29" s="20">
        <v>1</v>
      </c>
      <c r="B29" s="388" t="s">
        <v>625</v>
      </c>
      <c r="C29" s="388" t="s">
        <v>747</v>
      </c>
      <c r="D29" s="333">
        <v>2020</v>
      </c>
      <c r="E29" s="376">
        <v>1</v>
      </c>
      <c r="F29" s="24" t="s">
        <v>134</v>
      </c>
      <c r="G29" s="389">
        <v>959</v>
      </c>
      <c r="H29" s="23" t="s">
        <v>120</v>
      </c>
      <c r="I29" s="23"/>
    </row>
    <row r="30" spans="1:9">
      <c r="A30" s="20">
        <v>2</v>
      </c>
      <c r="B30" s="388" t="s">
        <v>626</v>
      </c>
      <c r="C30" s="388" t="s">
        <v>748</v>
      </c>
      <c r="D30" s="333">
        <v>2021</v>
      </c>
      <c r="E30" s="376">
        <v>1</v>
      </c>
      <c r="F30" s="24" t="s">
        <v>134</v>
      </c>
      <c r="G30" s="389">
        <v>2600</v>
      </c>
      <c r="H30" s="23" t="s">
        <v>120</v>
      </c>
      <c r="I30" s="23"/>
    </row>
    <row r="31" spans="1:9">
      <c r="A31" s="20">
        <v>3</v>
      </c>
      <c r="B31" s="388" t="s">
        <v>627</v>
      </c>
      <c r="C31" s="388" t="s">
        <v>749</v>
      </c>
      <c r="D31" s="333">
        <v>2021</v>
      </c>
      <c r="E31" s="376">
        <v>1</v>
      </c>
      <c r="F31" s="24" t="s">
        <v>134</v>
      </c>
      <c r="G31" s="389">
        <v>2662</v>
      </c>
      <c r="H31" s="23" t="s">
        <v>120</v>
      </c>
      <c r="I31" s="23"/>
    </row>
    <row r="32" spans="1:9">
      <c r="A32" s="20">
        <v>4</v>
      </c>
      <c r="B32" s="388" t="s">
        <v>628</v>
      </c>
      <c r="C32" s="388" t="s">
        <v>750</v>
      </c>
      <c r="D32" s="333">
        <v>2021</v>
      </c>
      <c r="E32" s="376">
        <v>1</v>
      </c>
      <c r="F32" s="24" t="s">
        <v>134</v>
      </c>
      <c r="G32" s="389">
        <v>790</v>
      </c>
      <c r="H32" s="23" t="s">
        <v>120</v>
      </c>
      <c r="I32" s="23"/>
    </row>
    <row r="33" spans="1:9">
      <c r="A33" s="20">
        <v>5</v>
      </c>
      <c r="B33" s="388" t="s">
        <v>629</v>
      </c>
      <c r="C33" s="388" t="s">
        <v>751</v>
      </c>
      <c r="D33" s="333">
        <v>2022</v>
      </c>
      <c r="E33" s="376">
        <v>1</v>
      </c>
      <c r="F33" s="24" t="s">
        <v>134</v>
      </c>
      <c r="G33" s="389">
        <v>820</v>
      </c>
      <c r="H33" s="23" t="s">
        <v>120</v>
      </c>
      <c r="I33" s="23"/>
    </row>
    <row r="34" spans="1:9">
      <c r="A34" s="20">
        <v>6</v>
      </c>
      <c r="B34" s="388" t="s">
        <v>630</v>
      </c>
      <c r="C34" s="388" t="s">
        <v>752</v>
      </c>
      <c r="D34" s="333">
        <v>2022</v>
      </c>
      <c r="E34" s="376">
        <v>1</v>
      </c>
      <c r="F34" s="24" t="s">
        <v>134</v>
      </c>
      <c r="G34" s="389">
        <v>450</v>
      </c>
      <c r="H34" s="23" t="s">
        <v>120</v>
      </c>
      <c r="I34" s="23"/>
    </row>
    <row r="35" spans="1:9">
      <c r="A35" s="20">
        <v>7</v>
      </c>
      <c r="B35" s="388" t="s">
        <v>631</v>
      </c>
      <c r="C35" s="388" t="s">
        <v>753</v>
      </c>
      <c r="D35" s="313">
        <v>2022</v>
      </c>
      <c r="E35" s="376">
        <v>1</v>
      </c>
      <c r="F35" s="24" t="s">
        <v>134</v>
      </c>
      <c r="G35" s="310">
        <v>450</v>
      </c>
      <c r="H35" s="23" t="s">
        <v>120</v>
      </c>
      <c r="I35" s="23"/>
    </row>
    <row r="36" spans="1:9">
      <c r="A36" s="20">
        <v>8</v>
      </c>
      <c r="B36" s="388" t="s">
        <v>632</v>
      </c>
      <c r="C36" s="388" t="s">
        <v>754</v>
      </c>
      <c r="D36" s="313">
        <v>2022</v>
      </c>
      <c r="E36" s="376">
        <v>1</v>
      </c>
      <c r="F36" s="24" t="s">
        <v>134</v>
      </c>
      <c r="G36" s="310">
        <v>1900</v>
      </c>
      <c r="H36" s="23" t="s">
        <v>120</v>
      </c>
      <c r="I36" s="23"/>
    </row>
    <row r="37" spans="1:9">
      <c r="A37" s="20">
        <v>9</v>
      </c>
      <c r="B37" s="388" t="s">
        <v>633</v>
      </c>
      <c r="C37" s="388" t="s">
        <v>755</v>
      </c>
      <c r="D37" s="313">
        <v>2022</v>
      </c>
      <c r="E37" s="376">
        <v>1</v>
      </c>
      <c r="F37" s="24" t="s">
        <v>134</v>
      </c>
      <c r="G37" s="310">
        <v>1400</v>
      </c>
      <c r="H37" s="23" t="s">
        <v>120</v>
      </c>
      <c r="I37" s="23"/>
    </row>
    <row r="38" spans="1:9" ht="25.5">
      <c r="A38" s="20">
        <v>10</v>
      </c>
      <c r="B38" s="388" t="s">
        <v>634</v>
      </c>
      <c r="C38" s="388" t="s">
        <v>756</v>
      </c>
      <c r="D38" s="313">
        <v>2022</v>
      </c>
      <c r="E38" s="376">
        <v>1</v>
      </c>
      <c r="F38" s="24" t="s">
        <v>134</v>
      </c>
      <c r="G38" s="310">
        <v>2050</v>
      </c>
      <c r="H38" s="23" t="s">
        <v>120</v>
      </c>
      <c r="I38" s="23"/>
    </row>
    <row r="39" spans="1:9">
      <c r="A39" s="20">
        <v>11</v>
      </c>
      <c r="B39" s="388" t="s">
        <v>745</v>
      </c>
      <c r="C39" s="388" t="s">
        <v>757</v>
      </c>
      <c r="D39" s="313">
        <v>2023</v>
      </c>
      <c r="E39" s="376">
        <v>1</v>
      </c>
      <c r="F39" s="24" t="s">
        <v>134</v>
      </c>
      <c r="G39" s="310">
        <v>1280</v>
      </c>
      <c r="H39" s="23" t="s">
        <v>120</v>
      </c>
      <c r="I39" s="23"/>
    </row>
    <row r="40" spans="1:9">
      <c r="A40" s="20">
        <v>12</v>
      </c>
      <c r="B40" s="388" t="s">
        <v>745</v>
      </c>
      <c r="C40" s="388" t="s">
        <v>758</v>
      </c>
      <c r="D40" s="313">
        <v>2023</v>
      </c>
      <c r="E40" s="376">
        <v>1</v>
      </c>
      <c r="F40" s="24" t="s">
        <v>134</v>
      </c>
      <c r="G40" s="310">
        <v>1280</v>
      </c>
      <c r="H40" s="23" t="s">
        <v>120</v>
      </c>
      <c r="I40" s="23"/>
    </row>
    <row r="41" spans="1:9">
      <c r="A41" s="20">
        <v>13</v>
      </c>
      <c r="B41" s="388" t="s">
        <v>746</v>
      </c>
      <c r="C41" s="388" t="s">
        <v>759</v>
      </c>
      <c r="D41" s="313">
        <v>2023</v>
      </c>
      <c r="E41" s="376">
        <v>2</v>
      </c>
      <c r="F41" s="24" t="s">
        <v>134</v>
      </c>
      <c r="G41" s="310">
        <v>8000</v>
      </c>
      <c r="H41" s="23" t="s">
        <v>120</v>
      </c>
      <c r="I41" s="23"/>
    </row>
    <row r="42" spans="1:9">
      <c r="A42" s="20">
        <v>14</v>
      </c>
      <c r="B42" s="388" t="s">
        <v>746</v>
      </c>
      <c r="C42" s="388" t="s">
        <v>760</v>
      </c>
      <c r="D42" s="313">
        <v>2023</v>
      </c>
      <c r="E42" s="376">
        <v>1</v>
      </c>
      <c r="F42" s="24" t="s">
        <v>134</v>
      </c>
      <c r="G42" s="310">
        <v>4000</v>
      </c>
      <c r="H42" s="23" t="s">
        <v>120</v>
      </c>
      <c r="I42" s="23"/>
    </row>
    <row r="43" spans="1:9">
      <c r="A43" s="20">
        <v>15</v>
      </c>
      <c r="B43" s="388" t="s">
        <v>635</v>
      </c>
      <c r="C43" s="388" t="s">
        <v>761</v>
      </c>
      <c r="D43" s="333">
        <v>2020</v>
      </c>
      <c r="E43" s="333">
        <v>1</v>
      </c>
      <c r="F43" s="42" t="s">
        <v>135</v>
      </c>
      <c r="G43" s="22">
        <v>4298.99</v>
      </c>
      <c r="H43" s="23" t="s">
        <v>120</v>
      </c>
      <c r="I43" s="23"/>
    </row>
    <row r="44" spans="1:9">
      <c r="A44" s="20">
        <v>16</v>
      </c>
      <c r="B44" s="388" t="s">
        <v>762</v>
      </c>
      <c r="C44" s="388" t="s">
        <v>763</v>
      </c>
      <c r="D44" s="333">
        <v>2023</v>
      </c>
      <c r="E44" s="333">
        <v>1</v>
      </c>
      <c r="F44" s="42" t="s">
        <v>135</v>
      </c>
      <c r="G44" s="22">
        <v>3500</v>
      </c>
      <c r="H44" s="23" t="s">
        <v>120</v>
      </c>
      <c r="I44" s="23"/>
    </row>
    <row r="45" spans="1:9">
      <c r="A45" s="48">
        <v>4</v>
      </c>
      <c r="B45" s="49" t="s">
        <v>241</v>
      </c>
      <c r="C45" s="202"/>
      <c r="D45" s="50"/>
      <c r="E45" s="50"/>
      <c r="F45" s="49"/>
      <c r="G45" s="51"/>
      <c r="H45" s="50"/>
      <c r="I45" s="52"/>
    </row>
    <row r="46" spans="1:9">
      <c r="A46" s="20">
        <v>1</v>
      </c>
      <c r="B46" s="388" t="s">
        <v>636</v>
      </c>
      <c r="C46" s="21"/>
      <c r="D46" s="20">
        <v>2020</v>
      </c>
      <c r="E46" s="20">
        <v>1</v>
      </c>
      <c r="F46" s="42" t="s">
        <v>134</v>
      </c>
      <c r="G46" s="389">
        <v>799</v>
      </c>
      <c r="H46" s="45" t="s">
        <v>120</v>
      </c>
      <c r="I46" s="23" t="s">
        <v>639</v>
      </c>
    </row>
    <row r="47" spans="1:9">
      <c r="A47" s="20">
        <v>2</v>
      </c>
      <c r="B47" s="388" t="s">
        <v>637</v>
      </c>
      <c r="C47" s="21"/>
      <c r="D47" s="20">
        <v>2020</v>
      </c>
      <c r="E47" s="20">
        <v>1</v>
      </c>
      <c r="F47" s="42" t="s">
        <v>134</v>
      </c>
      <c r="G47" s="389">
        <v>1460</v>
      </c>
      <c r="H47" s="45" t="s">
        <v>120</v>
      </c>
      <c r="I47" s="23"/>
    </row>
    <row r="48" spans="1:9">
      <c r="A48" s="20">
        <v>3</v>
      </c>
      <c r="B48" s="388" t="s">
        <v>638</v>
      </c>
      <c r="C48" s="21"/>
      <c r="D48" s="20">
        <v>2020</v>
      </c>
      <c r="E48" s="20">
        <v>1</v>
      </c>
      <c r="F48" s="24" t="s">
        <v>135</v>
      </c>
      <c r="G48" s="22">
        <v>1371.7</v>
      </c>
      <c r="H48" s="45" t="s">
        <v>120</v>
      </c>
      <c r="I48" s="23"/>
    </row>
    <row r="49" spans="1:9">
      <c r="A49" s="48">
        <v>5</v>
      </c>
      <c r="B49" s="49" t="s">
        <v>248</v>
      </c>
      <c r="C49" s="202"/>
      <c r="D49" s="50"/>
      <c r="E49" s="50"/>
      <c r="F49" s="49"/>
      <c r="G49" s="51"/>
      <c r="H49" s="50"/>
      <c r="I49" s="52"/>
    </row>
    <row r="50" spans="1:9">
      <c r="A50" s="11">
        <v>1</v>
      </c>
      <c r="B50" s="447" t="s">
        <v>766</v>
      </c>
      <c r="C50" s="447"/>
      <c r="D50" s="448">
        <v>2020</v>
      </c>
      <c r="E50" s="448">
        <v>2</v>
      </c>
      <c r="F50" s="42" t="s">
        <v>134</v>
      </c>
      <c r="G50" s="390">
        <v>12000</v>
      </c>
      <c r="H50" s="45" t="s">
        <v>120</v>
      </c>
      <c r="I50" s="41"/>
    </row>
    <row r="51" spans="1:9">
      <c r="A51" s="11">
        <v>2</v>
      </c>
      <c r="B51" s="447" t="s">
        <v>640</v>
      </c>
      <c r="C51" s="447"/>
      <c r="D51" s="448">
        <v>2020</v>
      </c>
      <c r="E51" s="448">
        <v>15</v>
      </c>
      <c r="F51" s="42" t="s">
        <v>134</v>
      </c>
      <c r="G51" s="390">
        <v>4280.3999999999996</v>
      </c>
      <c r="H51" s="45" t="s">
        <v>120</v>
      </c>
      <c r="I51" s="41"/>
    </row>
    <row r="52" spans="1:9">
      <c r="A52" s="11">
        <v>3</v>
      </c>
      <c r="B52" s="447" t="s">
        <v>641</v>
      </c>
      <c r="C52" s="447"/>
      <c r="D52" s="448">
        <v>2020</v>
      </c>
      <c r="E52" s="448">
        <v>2</v>
      </c>
      <c r="F52" s="42" t="s">
        <v>134</v>
      </c>
      <c r="G52" s="391">
        <v>3419.4</v>
      </c>
      <c r="H52" s="45" t="s">
        <v>120</v>
      </c>
      <c r="I52" s="41"/>
    </row>
    <row r="53" spans="1:9">
      <c r="A53" s="11">
        <v>4</v>
      </c>
      <c r="B53" s="447" t="s">
        <v>642</v>
      </c>
      <c r="C53" s="447"/>
      <c r="D53" s="448">
        <v>2022</v>
      </c>
      <c r="E53" s="448">
        <v>2</v>
      </c>
      <c r="F53" s="42" t="s">
        <v>134</v>
      </c>
      <c r="G53" s="392">
        <v>1500</v>
      </c>
      <c r="H53" s="45" t="s">
        <v>120</v>
      </c>
      <c r="I53" s="41"/>
    </row>
    <row r="54" spans="1:9">
      <c r="A54" s="11">
        <v>5</v>
      </c>
      <c r="B54" s="447" t="s">
        <v>643</v>
      </c>
      <c r="C54" s="447"/>
      <c r="D54" s="448">
        <v>2022</v>
      </c>
      <c r="E54" s="448">
        <v>1</v>
      </c>
      <c r="F54" s="42" t="s">
        <v>134</v>
      </c>
      <c r="G54" s="392">
        <v>449</v>
      </c>
      <c r="H54" s="45" t="s">
        <v>120</v>
      </c>
      <c r="I54" s="41"/>
    </row>
    <row r="55" spans="1:9">
      <c r="A55" s="11">
        <v>6</v>
      </c>
      <c r="B55" s="447" t="s">
        <v>644</v>
      </c>
      <c r="C55" s="447"/>
      <c r="D55" s="448">
        <v>2022</v>
      </c>
      <c r="E55" s="448">
        <v>1</v>
      </c>
      <c r="F55" s="42" t="s">
        <v>134</v>
      </c>
      <c r="G55" s="392">
        <v>24850</v>
      </c>
      <c r="H55" s="45" t="s">
        <v>120</v>
      </c>
      <c r="I55" s="41"/>
    </row>
    <row r="56" spans="1:9">
      <c r="A56" s="11">
        <v>7</v>
      </c>
      <c r="B56" s="437" t="s">
        <v>645</v>
      </c>
      <c r="C56" s="437"/>
      <c r="D56" s="376">
        <v>2023</v>
      </c>
      <c r="E56" s="376">
        <v>2</v>
      </c>
      <c r="F56" s="42" t="s">
        <v>134</v>
      </c>
      <c r="G56" s="310">
        <v>13992</v>
      </c>
      <c r="H56" s="45" t="s">
        <v>120</v>
      </c>
      <c r="I56" s="41"/>
    </row>
    <row r="57" spans="1:9">
      <c r="A57" s="11">
        <v>8</v>
      </c>
      <c r="B57" s="437" t="s">
        <v>767</v>
      </c>
      <c r="C57" s="437"/>
      <c r="D57" s="376">
        <v>2023</v>
      </c>
      <c r="E57" s="376">
        <v>1</v>
      </c>
      <c r="F57" s="42" t="s">
        <v>134</v>
      </c>
      <c r="G57" s="310">
        <v>4920</v>
      </c>
      <c r="H57" s="45" t="s">
        <v>120</v>
      </c>
      <c r="I57" s="41"/>
    </row>
    <row r="58" spans="1:9">
      <c r="A58" s="11">
        <v>9</v>
      </c>
      <c r="B58" s="437" t="s">
        <v>768</v>
      </c>
      <c r="C58" s="437"/>
      <c r="D58" s="376">
        <v>2023</v>
      </c>
      <c r="E58" s="376">
        <v>1</v>
      </c>
      <c r="F58" s="42" t="s">
        <v>134</v>
      </c>
      <c r="G58" s="310">
        <v>6494.4</v>
      </c>
      <c r="H58" s="45" t="s">
        <v>120</v>
      </c>
      <c r="I58" s="41"/>
    </row>
    <row r="59" spans="1:9">
      <c r="A59" s="11">
        <v>10</v>
      </c>
      <c r="B59" s="393" t="s">
        <v>646</v>
      </c>
      <c r="C59" s="43"/>
      <c r="D59" s="333">
        <v>2020</v>
      </c>
      <c r="E59" s="333">
        <v>10</v>
      </c>
      <c r="F59" s="42" t="s">
        <v>135</v>
      </c>
      <c r="G59" s="394">
        <v>23825.1</v>
      </c>
      <c r="H59" s="45" t="s">
        <v>120</v>
      </c>
      <c r="I59" s="41"/>
    </row>
    <row r="60" spans="1:9">
      <c r="A60" s="11">
        <v>11</v>
      </c>
      <c r="B60" s="393" t="s">
        <v>647</v>
      </c>
      <c r="C60" s="43"/>
      <c r="D60" s="333">
        <v>2020</v>
      </c>
      <c r="E60" s="333">
        <v>26</v>
      </c>
      <c r="F60" s="42" t="s">
        <v>135</v>
      </c>
      <c r="G60" s="394">
        <v>60000</v>
      </c>
      <c r="H60" s="45" t="s">
        <v>120</v>
      </c>
      <c r="I60" s="41"/>
    </row>
    <row r="61" spans="1:9">
      <c r="A61" s="11">
        <v>12</v>
      </c>
      <c r="B61" s="393" t="s">
        <v>648</v>
      </c>
      <c r="C61" s="43"/>
      <c r="D61" s="333">
        <v>2020</v>
      </c>
      <c r="E61" s="333">
        <v>4</v>
      </c>
      <c r="F61" s="42" t="s">
        <v>135</v>
      </c>
      <c r="G61" s="394">
        <v>767.52</v>
      </c>
      <c r="H61" s="45" t="s">
        <v>120</v>
      </c>
      <c r="I61" s="41"/>
    </row>
    <row r="62" spans="1:9">
      <c r="A62" s="11">
        <v>13</v>
      </c>
      <c r="B62" s="388" t="s">
        <v>649</v>
      </c>
      <c r="C62" s="43"/>
      <c r="D62" s="333">
        <v>2022</v>
      </c>
      <c r="E62" s="376">
        <v>1</v>
      </c>
      <c r="F62" s="42" t="s">
        <v>135</v>
      </c>
      <c r="G62" s="389">
        <v>21490</v>
      </c>
      <c r="H62" s="45" t="s">
        <v>120</v>
      </c>
      <c r="I62" s="41"/>
    </row>
    <row r="63" spans="1:9">
      <c r="A63" s="11">
        <v>14</v>
      </c>
      <c r="B63" s="388" t="s">
        <v>650</v>
      </c>
      <c r="C63" s="43"/>
      <c r="D63" s="333">
        <v>2022</v>
      </c>
      <c r="E63" s="376">
        <v>1</v>
      </c>
      <c r="F63" s="42" t="s">
        <v>135</v>
      </c>
      <c r="G63" s="389">
        <v>12490</v>
      </c>
      <c r="H63" s="45" t="s">
        <v>120</v>
      </c>
      <c r="I63" s="41"/>
    </row>
    <row r="64" spans="1:9" ht="25.5">
      <c r="A64" s="11">
        <v>15</v>
      </c>
      <c r="B64" s="388" t="s">
        <v>651</v>
      </c>
      <c r="C64" s="43"/>
      <c r="D64" s="333">
        <v>2022</v>
      </c>
      <c r="E64" s="376">
        <v>1</v>
      </c>
      <c r="F64" s="42" t="s">
        <v>135</v>
      </c>
      <c r="G64" s="389">
        <v>3499</v>
      </c>
      <c r="H64" s="45" t="s">
        <v>120</v>
      </c>
      <c r="I64" s="41"/>
    </row>
    <row r="65" spans="1:9">
      <c r="A65" s="11">
        <v>16</v>
      </c>
      <c r="B65" s="388" t="s">
        <v>652</v>
      </c>
      <c r="C65" s="43"/>
      <c r="D65" s="333">
        <v>2022</v>
      </c>
      <c r="E65" s="376">
        <v>1</v>
      </c>
      <c r="F65" s="42" t="s">
        <v>135</v>
      </c>
      <c r="G65" s="389">
        <v>1999</v>
      </c>
      <c r="H65" s="45" t="s">
        <v>120</v>
      </c>
      <c r="I65" s="41"/>
    </row>
    <row r="66" spans="1:9">
      <c r="A66" s="11">
        <v>17</v>
      </c>
      <c r="B66" s="388" t="s">
        <v>653</v>
      </c>
      <c r="C66" s="43"/>
      <c r="D66" s="333">
        <v>2022</v>
      </c>
      <c r="E66" s="376">
        <v>1</v>
      </c>
      <c r="F66" s="42" t="s">
        <v>135</v>
      </c>
      <c r="G66" s="389">
        <v>1099</v>
      </c>
      <c r="H66" s="45" t="s">
        <v>120</v>
      </c>
      <c r="I66" s="41"/>
    </row>
    <row r="67" spans="1:9">
      <c r="A67" s="11">
        <v>18</v>
      </c>
      <c r="B67" s="388" t="s">
        <v>654</v>
      </c>
      <c r="C67" s="43"/>
      <c r="D67" s="333">
        <v>2022</v>
      </c>
      <c r="E67" s="376">
        <v>1</v>
      </c>
      <c r="F67" s="42" t="s">
        <v>135</v>
      </c>
      <c r="G67" s="389">
        <v>8121.95</v>
      </c>
      <c r="H67" s="45" t="s">
        <v>120</v>
      </c>
      <c r="I67" s="41"/>
    </row>
    <row r="68" spans="1:9" ht="25.5">
      <c r="A68" s="11">
        <v>19</v>
      </c>
      <c r="B68" s="388" t="s">
        <v>655</v>
      </c>
      <c r="C68" s="43"/>
      <c r="D68" s="333">
        <v>2022</v>
      </c>
      <c r="E68" s="376">
        <v>12</v>
      </c>
      <c r="F68" s="42" t="s">
        <v>135</v>
      </c>
      <c r="G68" s="389">
        <v>5980</v>
      </c>
      <c r="H68" s="45" t="s">
        <v>120</v>
      </c>
      <c r="I68" s="41"/>
    </row>
    <row r="69" spans="1:9">
      <c r="A69" s="48">
        <v>6</v>
      </c>
      <c r="B69" s="49" t="s">
        <v>254</v>
      </c>
      <c r="C69" s="202"/>
      <c r="D69" s="50"/>
      <c r="E69" s="50"/>
      <c r="F69" s="49"/>
      <c r="G69" s="51"/>
      <c r="H69" s="50"/>
      <c r="I69" s="52"/>
    </row>
    <row r="70" spans="1:9" ht="15.75" customHeight="1">
      <c r="A70" s="20">
        <v>1</v>
      </c>
      <c r="B70" s="437" t="s">
        <v>657</v>
      </c>
      <c r="C70" s="437" t="s">
        <v>670</v>
      </c>
      <c r="D70" s="376">
        <v>2021</v>
      </c>
      <c r="E70" s="376">
        <v>1</v>
      </c>
      <c r="F70" s="449" t="s">
        <v>134</v>
      </c>
      <c r="G70" s="450">
        <v>1520</v>
      </c>
      <c r="H70" s="23" t="s">
        <v>120</v>
      </c>
      <c r="I70" s="41"/>
    </row>
    <row r="71" spans="1:9">
      <c r="A71" s="20">
        <v>2</v>
      </c>
      <c r="B71" s="437" t="s">
        <v>656</v>
      </c>
      <c r="C71" s="437" t="s">
        <v>671</v>
      </c>
      <c r="D71" s="376">
        <v>2020</v>
      </c>
      <c r="E71" s="376">
        <v>1</v>
      </c>
      <c r="F71" s="449" t="s">
        <v>134</v>
      </c>
      <c r="G71" s="450">
        <v>520</v>
      </c>
      <c r="H71" s="23" t="s">
        <v>120</v>
      </c>
      <c r="I71" s="41"/>
    </row>
    <row r="72" spans="1:9">
      <c r="A72" s="20">
        <v>3</v>
      </c>
      <c r="B72" s="437" t="s">
        <v>656</v>
      </c>
      <c r="C72" s="437" t="s">
        <v>777</v>
      </c>
      <c r="D72" s="376">
        <v>2021</v>
      </c>
      <c r="E72" s="376">
        <v>7</v>
      </c>
      <c r="F72" s="449" t="s">
        <v>134</v>
      </c>
      <c r="G72" s="450">
        <v>1087</v>
      </c>
      <c r="H72" s="23" t="s">
        <v>120</v>
      </c>
      <c r="I72" s="41"/>
    </row>
    <row r="73" spans="1:9">
      <c r="A73" s="20">
        <v>4</v>
      </c>
      <c r="B73" s="437" t="s">
        <v>658</v>
      </c>
      <c r="C73" s="437" t="s">
        <v>778</v>
      </c>
      <c r="D73" s="376">
        <v>2021</v>
      </c>
      <c r="E73" s="376">
        <v>1</v>
      </c>
      <c r="F73" s="449" t="s">
        <v>134</v>
      </c>
      <c r="G73" s="450">
        <v>519</v>
      </c>
      <c r="H73" s="23" t="s">
        <v>120</v>
      </c>
      <c r="I73" s="41"/>
    </row>
    <row r="74" spans="1:9">
      <c r="A74" s="20">
        <v>5</v>
      </c>
      <c r="B74" s="437" t="s">
        <v>658</v>
      </c>
      <c r="C74" s="437" t="s">
        <v>779</v>
      </c>
      <c r="D74" s="376">
        <v>2022</v>
      </c>
      <c r="E74" s="376">
        <v>1</v>
      </c>
      <c r="F74" s="449" t="s">
        <v>134</v>
      </c>
      <c r="G74" s="450">
        <v>1478</v>
      </c>
      <c r="H74" s="23" t="s">
        <v>120</v>
      </c>
      <c r="I74" s="41"/>
    </row>
    <row r="75" spans="1:9">
      <c r="A75" s="20">
        <v>6</v>
      </c>
      <c r="B75" s="437" t="s">
        <v>659</v>
      </c>
      <c r="C75" s="437" t="s">
        <v>780</v>
      </c>
      <c r="D75" s="376">
        <v>2021</v>
      </c>
      <c r="E75" s="376">
        <v>1</v>
      </c>
      <c r="F75" s="449" t="s">
        <v>134</v>
      </c>
      <c r="G75" s="450">
        <v>2000</v>
      </c>
      <c r="H75" s="23" t="s">
        <v>120</v>
      </c>
      <c r="I75" s="41"/>
    </row>
    <row r="76" spans="1:9">
      <c r="A76" s="20">
        <v>7</v>
      </c>
      <c r="B76" s="437" t="s">
        <v>659</v>
      </c>
      <c r="C76" s="437" t="s">
        <v>781</v>
      </c>
      <c r="D76" s="376">
        <v>2022</v>
      </c>
      <c r="E76" s="376">
        <v>1</v>
      </c>
      <c r="F76" s="449" t="s">
        <v>134</v>
      </c>
      <c r="G76" s="450">
        <v>1929.33</v>
      </c>
      <c r="H76" s="23" t="s">
        <v>120</v>
      </c>
      <c r="I76" s="41"/>
    </row>
    <row r="77" spans="1:9">
      <c r="A77" s="20">
        <v>8</v>
      </c>
      <c r="B77" s="437" t="s">
        <v>660</v>
      </c>
      <c r="C77" s="437" t="s">
        <v>782</v>
      </c>
      <c r="D77" s="376">
        <v>2021</v>
      </c>
      <c r="E77" s="376">
        <v>1</v>
      </c>
      <c r="F77" s="449" t="s">
        <v>134</v>
      </c>
      <c r="G77" s="450">
        <v>6500</v>
      </c>
      <c r="H77" s="23" t="s">
        <v>120</v>
      </c>
      <c r="I77" s="41"/>
    </row>
    <row r="78" spans="1:9">
      <c r="A78" s="20">
        <v>9</v>
      </c>
      <c r="B78" s="437" t="s">
        <v>660</v>
      </c>
      <c r="C78" s="437" t="s">
        <v>783</v>
      </c>
      <c r="D78" s="376">
        <v>2022</v>
      </c>
      <c r="E78" s="376">
        <v>2</v>
      </c>
      <c r="F78" s="449" t="s">
        <v>134</v>
      </c>
      <c r="G78" s="450">
        <v>12000</v>
      </c>
      <c r="H78" s="23" t="s">
        <v>120</v>
      </c>
      <c r="I78" s="41"/>
    </row>
    <row r="79" spans="1:9">
      <c r="A79" s="20">
        <v>10</v>
      </c>
      <c r="B79" s="437" t="s">
        <v>660</v>
      </c>
      <c r="C79" s="437" t="s">
        <v>784</v>
      </c>
      <c r="D79" s="376">
        <v>2023</v>
      </c>
      <c r="E79" s="376">
        <v>1</v>
      </c>
      <c r="F79" s="449" t="s">
        <v>134</v>
      </c>
      <c r="G79" s="450">
        <v>6600</v>
      </c>
      <c r="H79" s="23" t="s">
        <v>120</v>
      </c>
      <c r="I79" s="41"/>
    </row>
    <row r="80" spans="1:9">
      <c r="A80" s="20">
        <v>11</v>
      </c>
      <c r="B80" s="437" t="s">
        <v>661</v>
      </c>
      <c r="C80" s="437" t="s">
        <v>785</v>
      </c>
      <c r="D80" s="376">
        <v>2021</v>
      </c>
      <c r="E80" s="376">
        <v>10</v>
      </c>
      <c r="F80" s="449" t="s">
        <v>134</v>
      </c>
      <c r="G80" s="450">
        <v>6194.28</v>
      </c>
      <c r="H80" s="23" t="s">
        <v>120</v>
      </c>
      <c r="I80" s="41"/>
    </row>
    <row r="81" spans="1:9">
      <c r="A81" s="20">
        <v>12</v>
      </c>
      <c r="B81" s="437" t="s">
        <v>661</v>
      </c>
      <c r="C81" s="437" t="s">
        <v>786</v>
      </c>
      <c r="D81" s="376">
        <v>2021</v>
      </c>
      <c r="E81" s="376">
        <v>5</v>
      </c>
      <c r="F81" s="449" t="s">
        <v>134</v>
      </c>
      <c r="G81" s="450">
        <v>2378</v>
      </c>
      <c r="H81" s="23" t="s">
        <v>120</v>
      </c>
      <c r="I81" s="41"/>
    </row>
    <row r="82" spans="1:9">
      <c r="A82" s="20">
        <v>13</v>
      </c>
      <c r="B82" s="437" t="s">
        <v>662</v>
      </c>
      <c r="C82" s="437" t="s">
        <v>787</v>
      </c>
      <c r="D82" s="376">
        <v>2021</v>
      </c>
      <c r="E82" s="376">
        <v>1</v>
      </c>
      <c r="F82" s="449" t="s">
        <v>134</v>
      </c>
      <c r="G82" s="450">
        <v>3800</v>
      </c>
      <c r="H82" s="23" t="s">
        <v>120</v>
      </c>
      <c r="I82" s="41"/>
    </row>
    <row r="83" spans="1:9">
      <c r="A83" s="20">
        <v>14</v>
      </c>
      <c r="B83" s="437" t="s">
        <v>663</v>
      </c>
      <c r="C83" s="437" t="s">
        <v>788</v>
      </c>
      <c r="D83" s="376">
        <v>2021</v>
      </c>
      <c r="E83" s="376">
        <v>1</v>
      </c>
      <c r="F83" s="449" t="s">
        <v>134</v>
      </c>
      <c r="G83" s="450">
        <v>9500</v>
      </c>
      <c r="H83" s="23" t="s">
        <v>120</v>
      </c>
      <c r="I83" s="41"/>
    </row>
    <row r="84" spans="1:9">
      <c r="A84" s="20">
        <v>15</v>
      </c>
      <c r="B84" s="437" t="s">
        <v>664</v>
      </c>
      <c r="C84" s="437" t="s">
        <v>789</v>
      </c>
      <c r="D84" s="376">
        <v>2022</v>
      </c>
      <c r="E84" s="376">
        <v>2</v>
      </c>
      <c r="F84" s="449" t="s">
        <v>134</v>
      </c>
      <c r="G84" s="450">
        <v>13000</v>
      </c>
      <c r="H84" s="23" t="s">
        <v>120</v>
      </c>
      <c r="I84" s="41"/>
    </row>
    <row r="85" spans="1:9">
      <c r="A85" s="20">
        <v>16</v>
      </c>
      <c r="B85" s="437" t="s">
        <v>660</v>
      </c>
      <c r="C85" s="437" t="s">
        <v>790</v>
      </c>
      <c r="D85" s="376">
        <v>2023</v>
      </c>
      <c r="E85" s="376">
        <v>1</v>
      </c>
      <c r="F85" s="449" t="s">
        <v>134</v>
      </c>
      <c r="G85" s="450">
        <v>8000</v>
      </c>
      <c r="H85" s="23" t="s">
        <v>120</v>
      </c>
      <c r="I85" s="41"/>
    </row>
    <row r="86" spans="1:9">
      <c r="A86" s="20">
        <v>17</v>
      </c>
      <c r="B86" s="437" t="s">
        <v>791</v>
      </c>
      <c r="C86" s="437" t="s">
        <v>792</v>
      </c>
      <c r="D86" s="376">
        <v>2023</v>
      </c>
      <c r="E86" s="376">
        <v>1</v>
      </c>
      <c r="F86" s="449" t="s">
        <v>134</v>
      </c>
      <c r="G86" s="450">
        <v>1250</v>
      </c>
      <c r="H86" s="23" t="s">
        <v>120</v>
      </c>
      <c r="I86" s="41"/>
    </row>
    <row r="87" spans="1:9">
      <c r="A87" s="20">
        <v>18</v>
      </c>
      <c r="B87" s="437" t="s">
        <v>658</v>
      </c>
      <c r="C87" s="437" t="s">
        <v>793</v>
      </c>
      <c r="D87" s="376">
        <v>2023</v>
      </c>
      <c r="E87" s="376">
        <v>1</v>
      </c>
      <c r="F87" s="449" t="s">
        <v>134</v>
      </c>
      <c r="G87" s="450">
        <v>1500</v>
      </c>
      <c r="H87" s="23" t="s">
        <v>120</v>
      </c>
      <c r="I87" s="41"/>
    </row>
    <row r="88" spans="1:9">
      <c r="A88" s="20">
        <v>19</v>
      </c>
      <c r="B88" s="437" t="s">
        <v>794</v>
      </c>
      <c r="C88" s="437" t="s">
        <v>795</v>
      </c>
      <c r="D88" s="376">
        <v>2023</v>
      </c>
      <c r="E88" s="376">
        <v>1</v>
      </c>
      <c r="F88" s="449" t="s">
        <v>134</v>
      </c>
      <c r="G88" s="450">
        <v>500</v>
      </c>
      <c r="H88" s="23" t="s">
        <v>120</v>
      </c>
      <c r="I88" s="41"/>
    </row>
    <row r="89" spans="1:9">
      <c r="A89" s="20">
        <v>20</v>
      </c>
      <c r="B89" s="437" t="s">
        <v>796</v>
      </c>
      <c r="C89" s="437" t="s">
        <v>672</v>
      </c>
      <c r="D89" s="376">
        <v>2020</v>
      </c>
      <c r="E89" s="376">
        <v>1</v>
      </c>
      <c r="F89" s="451" t="s">
        <v>135</v>
      </c>
      <c r="G89" s="450">
        <v>2009.4</v>
      </c>
      <c r="H89" s="23" t="s">
        <v>120</v>
      </c>
      <c r="I89" s="41"/>
    </row>
    <row r="90" spans="1:9">
      <c r="A90" s="20">
        <v>21</v>
      </c>
      <c r="B90" s="437" t="s">
        <v>665</v>
      </c>
      <c r="C90" s="437" t="s">
        <v>673</v>
      </c>
      <c r="D90" s="376">
        <v>2021</v>
      </c>
      <c r="E90" s="376">
        <v>1</v>
      </c>
      <c r="F90" s="451" t="s">
        <v>135</v>
      </c>
      <c r="G90" s="450">
        <v>299.99</v>
      </c>
      <c r="H90" s="23" t="s">
        <v>120</v>
      </c>
      <c r="I90" s="41"/>
    </row>
    <row r="91" spans="1:9">
      <c r="A91" s="20">
        <v>22</v>
      </c>
      <c r="B91" s="437" t="s">
        <v>638</v>
      </c>
      <c r="C91" s="437" t="s">
        <v>797</v>
      </c>
      <c r="D91" s="376">
        <v>2021</v>
      </c>
      <c r="E91" s="376">
        <v>2</v>
      </c>
      <c r="F91" s="451" t="s">
        <v>135</v>
      </c>
      <c r="G91" s="450">
        <v>7000</v>
      </c>
      <c r="H91" s="23" t="s">
        <v>120</v>
      </c>
      <c r="I91" s="41"/>
    </row>
    <row r="92" spans="1:9" ht="17.25" customHeight="1">
      <c r="A92" s="20">
        <v>23</v>
      </c>
      <c r="B92" s="437" t="s">
        <v>666</v>
      </c>
      <c r="C92" s="437" t="s">
        <v>798</v>
      </c>
      <c r="D92" s="376">
        <v>2021</v>
      </c>
      <c r="E92" s="376">
        <v>3</v>
      </c>
      <c r="F92" s="451" t="s">
        <v>135</v>
      </c>
      <c r="G92" s="450">
        <v>2720</v>
      </c>
      <c r="H92" s="23" t="s">
        <v>120</v>
      </c>
      <c r="I92" s="41"/>
    </row>
    <row r="93" spans="1:9">
      <c r="A93" s="20">
        <v>24</v>
      </c>
      <c r="B93" s="437" t="s">
        <v>638</v>
      </c>
      <c r="C93" s="437" t="s">
        <v>799</v>
      </c>
      <c r="D93" s="376">
        <v>2021</v>
      </c>
      <c r="E93" s="376">
        <v>1</v>
      </c>
      <c r="F93" s="451" t="s">
        <v>135</v>
      </c>
      <c r="G93" s="450">
        <v>2899.99</v>
      </c>
      <c r="H93" s="23" t="s">
        <v>120</v>
      </c>
      <c r="I93" s="41"/>
    </row>
    <row r="94" spans="1:9">
      <c r="A94" s="20">
        <v>25</v>
      </c>
      <c r="B94" s="437" t="s">
        <v>638</v>
      </c>
      <c r="C94" s="437" t="s">
        <v>800</v>
      </c>
      <c r="D94" s="376">
        <v>2022</v>
      </c>
      <c r="E94" s="376">
        <v>1</v>
      </c>
      <c r="F94" s="451" t="s">
        <v>135</v>
      </c>
      <c r="G94" s="450">
        <v>3070.67</v>
      </c>
      <c r="H94" s="23" t="s">
        <v>120</v>
      </c>
      <c r="I94" s="41"/>
    </row>
    <row r="95" spans="1:9">
      <c r="A95" s="20">
        <v>26</v>
      </c>
      <c r="B95" s="437" t="s">
        <v>667</v>
      </c>
      <c r="C95" s="437" t="s">
        <v>801</v>
      </c>
      <c r="D95" s="376">
        <v>2022</v>
      </c>
      <c r="E95" s="376">
        <v>2</v>
      </c>
      <c r="F95" s="451" t="s">
        <v>135</v>
      </c>
      <c r="G95" s="450">
        <v>1609.2</v>
      </c>
      <c r="H95" s="23" t="s">
        <v>120</v>
      </c>
      <c r="I95" s="41"/>
    </row>
    <row r="96" spans="1:9">
      <c r="A96" s="20">
        <v>27</v>
      </c>
      <c r="B96" s="437" t="s">
        <v>667</v>
      </c>
      <c r="C96" s="437" t="s">
        <v>802</v>
      </c>
      <c r="D96" s="376">
        <v>2022</v>
      </c>
      <c r="E96" s="376">
        <v>1</v>
      </c>
      <c r="F96" s="451" t="s">
        <v>135</v>
      </c>
      <c r="G96" s="450">
        <v>2349</v>
      </c>
      <c r="H96" s="23" t="s">
        <v>120</v>
      </c>
      <c r="I96" s="41"/>
    </row>
    <row r="97" spans="1:9">
      <c r="A97" s="20">
        <v>28</v>
      </c>
      <c r="B97" s="437" t="s">
        <v>668</v>
      </c>
      <c r="C97" s="437" t="s">
        <v>803</v>
      </c>
      <c r="D97" s="376">
        <v>2022</v>
      </c>
      <c r="E97" s="376">
        <v>1</v>
      </c>
      <c r="F97" s="451" t="s">
        <v>135</v>
      </c>
      <c r="G97" s="450">
        <v>1589</v>
      </c>
      <c r="H97" s="23" t="s">
        <v>120</v>
      </c>
      <c r="I97" s="41"/>
    </row>
    <row r="98" spans="1:9">
      <c r="A98" s="20">
        <v>29</v>
      </c>
      <c r="B98" s="437" t="s">
        <v>669</v>
      </c>
      <c r="C98" s="437" t="s">
        <v>804</v>
      </c>
      <c r="D98" s="376">
        <v>2021</v>
      </c>
      <c r="E98" s="376">
        <v>1</v>
      </c>
      <c r="F98" s="451" t="s">
        <v>135</v>
      </c>
      <c r="G98" s="450">
        <v>589</v>
      </c>
      <c r="H98" s="23" t="s">
        <v>120</v>
      </c>
      <c r="I98" s="41"/>
    </row>
    <row r="99" spans="1:9">
      <c r="A99" s="20">
        <v>30</v>
      </c>
      <c r="B99" s="437" t="s">
        <v>668</v>
      </c>
      <c r="C99" s="437" t="s">
        <v>805</v>
      </c>
      <c r="D99" s="376">
        <v>2021</v>
      </c>
      <c r="E99" s="376">
        <v>5</v>
      </c>
      <c r="F99" s="451" t="s">
        <v>135</v>
      </c>
      <c r="G99" s="450">
        <v>13193</v>
      </c>
      <c r="H99" s="23" t="s">
        <v>120</v>
      </c>
      <c r="I99" s="41"/>
    </row>
    <row r="100" spans="1:9">
      <c r="A100" s="20">
        <v>31</v>
      </c>
      <c r="B100" s="437" t="s">
        <v>668</v>
      </c>
      <c r="C100" s="437" t="s">
        <v>806</v>
      </c>
      <c r="D100" s="376">
        <v>2021</v>
      </c>
      <c r="E100" s="376">
        <v>10</v>
      </c>
      <c r="F100" s="451" t="s">
        <v>135</v>
      </c>
      <c r="G100" s="450">
        <v>2999</v>
      </c>
      <c r="H100" s="23" t="s">
        <v>120</v>
      </c>
      <c r="I100" s="41"/>
    </row>
    <row r="101" spans="1:9">
      <c r="A101" s="48" t="s">
        <v>109</v>
      </c>
      <c r="B101" s="49" t="s">
        <v>261</v>
      </c>
      <c r="C101" s="202"/>
      <c r="D101" s="50"/>
      <c r="E101" s="50"/>
      <c r="F101" s="49"/>
      <c r="G101" s="51"/>
      <c r="H101" s="50"/>
      <c r="I101" s="52"/>
    </row>
    <row r="102" spans="1:9">
      <c r="A102" s="11">
        <v>1</v>
      </c>
      <c r="B102" s="388" t="s">
        <v>674</v>
      </c>
      <c r="C102" s="437" t="s">
        <v>693</v>
      </c>
      <c r="D102" s="376">
        <v>2020</v>
      </c>
      <c r="E102" s="376">
        <v>3</v>
      </c>
      <c r="F102" s="452" t="s">
        <v>134</v>
      </c>
      <c r="G102" s="450">
        <v>4500</v>
      </c>
      <c r="H102" s="44" t="s">
        <v>120</v>
      </c>
      <c r="I102" s="41"/>
    </row>
    <row r="103" spans="1:9">
      <c r="A103" s="11">
        <v>2</v>
      </c>
      <c r="B103" s="388" t="s">
        <v>675</v>
      </c>
      <c r="C103" s="437" t="s">
        <v>811</v>
      </c>
      <c r="D103" s="376">
        <v>2021</v>
      </c>
      <c r="E103" s="376">
        <v>1</v>
      </c>
      <c r="F103" s="452" t="s">
        <v>134</v>
      </c>
      <c r="G103" s="450">
        <v>1506.59</v>
      </c>
      <c r="H103" s="44" t="s">
        <v>120</v>
      </c>
      <c r="I103" s="41"/>
    </row>
    <row r="104" spans="1:9">
      <c r="A104" s="11">
        <v>3</v>
      </c>
      <c r="B104" s="388" t="s">
        <v>675</v>
      </c>
      <c r="C104" s="437" t="s">
        <v>812</v>
      </c>
      <c r="D104" s="376">
        <v>2021</v>
      </c>
      <c r="E104" s="376">
        <v>1</v>
      </c>
      <c r="F104" s="452" t="s">
        <v>134</v>
      </c>
      <c r="G104" s="450">
        <v>1500</v>
      </c>
      <c r="H104" s="44" t="s">
        <v>120</v>
      </c>
      <c r="I104" s="41"/>
    </row>
    <row r="105" spans="1:9">
      <c r="A105" s="11">
        <v>4</v>
      </c>
      <c r="B105" s="388" t="s">
        <v>676</v>
      </c>
      <c r="C105" s="437" t="s">
        <v>813</v>
      </c>
      <c r="D105" s="376">
        <v>2022</v>
      </c>
      <c r="E105" s="376">
        <v>1</v>
      </c>
      <c r="F105" s="452" t="s">
        <v>134</v>
      </c>
      <c r="G105" s="453">
        <v>4563.3</v>
      </c>
      <c r="H105" s="44" t="s">
        <v>120</v>
      </c>
      <c r="I105" s="41"/>
    </row>
    <row r="106" spans="1:9">
      <c r="A106" s="11">
        <v>5</v>
      </c>
      <c r="B106" s="388" t="s">
        <v>677</v>
      </c>
      <c r="C106" s="437" t="s">
        <v>814</v>
      </c>
      <c r="D106" s="376">
        <v>2022</v>
      </c>
      <c r="E106" s="376">
        <v>1</v>
      </c>
      <c r="F106" s="452" t="s">
        <v>134</v>
      </c>
      <c r="G106" s="450">
        <v>3500</v>
      </c>
      <c r="H106" s="44" t="s">
        <v>120</v>
      </c>
      <c r="I106" s="41"/>
    </row>
    <row r="107" spans="1:9">
      <c r="A107" s="11">
        <v>6</v>
      </c>
      <c r="B107" s="437" t="s">
        <v>678</v>
      </c>
      <c r="C107" s="437" t="s">
        <v>694</v>
      </c>
      <c r="D107" s="376">
        <v>2020</v>
      </c>
      <c r="E107" s="376">
        <v>1</v>
      </c>
      <c r="F107" s="451" t="s">
        <v>135</v>
      </c>
      <c r="G107" s="450">
        <v>2199</v>
      </c>
      <c r="H107" s="44" t="s">
        <v>120</v>
      </c>
      <c r="I107" s="41"/>
    </row>
    <row r="108" spans="1:9" ht="28.5">
      <c r="A108" s="11">
        <v>7</v>
      </c>
      <c r="B108" s="437" t="s">
        <v>679</v>
      </c>
      <c r="C108" s="437" t="s">
        <v>695</v>
      </c>
      <c r="D108" s="376">
        <v>2020</v>
      </c>
      <c r="E108" s="376">
        <v>2</v>
      </c>
      <c r="F108" s="24" t="s">
        <v>135</v>
      </c>
      <c r="G108" s="450">
        <v>1458</v>
      </c>
      <c r="H108" s="44" t="s">
        <v>120</v>
      </c>
      <c r="I108" s="41"/>
    </row>
    <row r="109" spans="1:9">
      <c r="A109" s="11">
        <v>8</v>
      </c>
      <c r="B109" s="437" t="s">
        <v>680</v>
      </c>
      <c r="C109" s="437" t="s">
        <v>696</v>
      </c>
      <c r="D109" s="376">
        <v>2020</v>
      </c>
      <c r="E109" s="376">
        <v>1</v>
      </c>
      <c r="F109" s="24" t="s">
        <v>135</v>
      </c>
      <c r="G109" s="450">
        <v>219</v>
      </c>
      <c r="H109" s="44" t="s">
        <v>120</v>
      </c>
      <c r="I109" s="41"/>
    </row>
    <row r="110" spans="1:9">
      <c r="A110" s="11">
        <v>9</v>
      </c>
      <c r="B110" s="437" t="s">
        <v>681</v>
      </c>
      <c r="C110" s="437" t="s">
        <v>697</v>
      </c>
      <c r="D110" s="376">
        <v>2020</v>
      </c>
      <c r="E110" s="376">
        <v>1</v>
      </c>
      <c r="F110" s="24" t="s">
        <v>135</v>
      </c>
      <c r="G110" s="450">
        <v>1299</v>
      </c>
      <c r="H110" s="44" t="s">
        <v>120</v>
      </c>
      <c r="I110" s="41"/>
    </row>
    <row r="111" spans="1:9">
      <c r="A111" s="11">
        <v>10</v>
      </c>
      <c r="B111" s="437" t="s">
        <v>682</v>
      </c>
      <c r="C111" s="437" t="s">
        <v>698</v>
      </c>
      <c r="D111" s="376">
        <v>2020</v>
      </c>
      <c r="E111" s="376">
        <v>2</v>
      </c>
      <c r="F111" s="24" t="s">
        <v>135</v>
      </c>
      <c r="G111" s="450">
        <v>2428.5</v>
      </c>
      <c r="H111" s="44" t="s">
        <v>120</v>
      </c>
      <c r="I111" s="41"/>
    </row>
    <row r="112" spans="1:9">
      <c r="A112" s="11">
        <v>11</v>
      </c>
      <c r="B112" s="437" t="s">
        <v>683</v>
      </c>
      <c r="C112" s="437" t="s">
        <v>699</v>
      </c>
      <c r="D112" s="376">
        <v>2020</v>
      </c>
      <c r="E112" s="376">
        <v>1</v>
      </c>
      <c r="F112" s="24" t="s">
        <v>135</v>
      </c>
      <c r="G112" s="450">
        <v>1500</v>
      </c>
      <c r="H112" s="44" t="s">
        <v>120</v>
      </c>
      <c r="I112" s="41"/>
    </row>
    <row r="113" spans="1:9">
      <c r="A113" s="11">
        <v>12</v>
      </c>
      <c r="B113" s="437" t="s">
        <v>684</v>
      </c>
      <c r="C113" s="437" t="s">
        <v>700</v>
      </c>
      <c r="D113" s="376">
        <v>2020</v>
      </c>
      <c r="E113" s="376">
        <v>2</v>
      </c>
      <c r="F113" s="24" t="s">
        <v>135</v>
      </c>
      <c r="G113" s="450">
        <v>4065.04</v>
      </c>
      <c r="H113" s="44" t="s">
        <v>120</v>
      </c>
      <c r="I113" s="41"/>
    </row>
    <row r="114" spans="1:9">
      <c r="A114" s="11">
        <v>13</v>
      </c>
      <c r="B114" s="437" t="s">
        <v>683</v>
      </c>
      <c r="C114" s="437" t="s">
        <v>815</v>
      </c>
      <c r="D114" s="376">
        <v>2021</v>
      </c>
      <c r="E114" s="376">
        <v>1</v>
      </c>
      <c r="F114" s="24" t="s">
        <v>135</v>
      </c>
      <c r="G114" s="450">
        <v>1300</v>
      </c>
      <c r="H114" s="44" t="s">
        <v>120</v>
      </c>
      <c r="I114" s="41"/>
    </row>
    <row r="115" spans="1:9">
      <c r="A115" s="11">
        <v>14</v>
      </c>
      <c r="B115" s="437" t="s">
        <v>685</v>
      </c>
      <c r="C115" s="437" t="s">
        <v>816</v>
      </c>
      <c r="D115" s="376">
        <v>2021</v>
      </c>
      <c r="E115" s="376">
        <v>1</v>
      </c>
      <c r="F115" s="24" t="s">
        <v>135</v>
      </c>
      <c r="G115" s="450">
        <v>1288.71</v>
      </c>
      <c r="H115" s="44" t="s">
        <v>120</v>
      </c>
      <c r="I115" s="41"/>
    </row>
    <row r="116" spans="1:9">
      <c r="A116" s="11">
        <v>15</v>
      </c>
      <c r="B116" s="437" t="s">
        <v>686</v>
      </c>
      <c r="C116" s="437" t="s">
        <v>817</v>
      </c>
      <c r="D116" s="376">
        <v>2021</v>
      </c>
      <c r="E116" s="376">
        <v>1</v>
      </c>
      <c r="F116" s="24" t="s">
        <v>135</v>
      </c>
      <c r="G116" s="450">
        <v>2440</v>
      </c>
      <c r="H116" s="44" t="s">
        <v>120</v>
      </c>
      <c r="I116" s="41"/>
    </row>
    <row r="117" spans="1:9">
      <c r="A117" s="11">
        <v>16</v>
      </c>
      <c r="B117" s="437" t="s">
        <v>687</v>
      </c>
      <c r="C117" s="437" t="s">
        <v>818</v>
      </c>
      <c r="D117" s="376">
        <v>2021</v>
      </c>
      <c r="E117" s="376">
        <v>2</v>
      </c>
      <c r="F117" s="24" t="s">
        <v>135</v>
      </c>
      <c r="G117" s="450">
        <v>4000</v>
      </c>
      <c r="H117" s="44" t="s">
        <v>120</v>
      </c>
      <c r="I117" s="41"/>
    </row>
    <row r="118" spans="1:9">
      <c r="A118" s="11">
        <v>17</v>
      </c>
      <c r="B118" s="437" t="s">
        <v>688</v>
      </c>
      <c r="C118" s="437" t="s">
        <v>819</v>
      </c>
      <c r="D118" s="376">
        <v>2022</v>
      </c>
      <c r="E118" s="376">
        <v>2</v>
      </c>
      <c r="F118" s="24" t="s">
        <v>135</v>
      </c>
      <c r="G118" s="450">
        <v>5270.28</v>
      </c>
      <c r="H118" s="44" t="s">
        <v>120</v>
      </c>
      <c r="I118" s="41"/>
    </row>
    <row r="119" spans="1:9">
      <c r="A119" s="11">
        <v>18</v>
      </c>
      <c r="B119" s="437" t="s">
        <v>689</v>
      </c>
      <c r="C119" s="437" t="s">
        <v>820</v>
      </c>
      <c r="D119" s="376">
        <v>2022</v>
      </c>
      <c r="E119" s="376">
        <v>1</v>
      </c>
      <c r="F119" s="24" t="s">
        <v>135</v>
      </c>
      <c r="G119" s="450">
        <v>5020.9799999999996</v>
      </c>
      <c r="H119" s="44" t="s">
        <v>120</v>
      </c>
      <c r="I119" s="41"/>
    </row>
    <row r="120" spans="1:9">
      <c r="A120" s="11">
        <v>19</v>
      </c>
      <c r="B120" s="437" t="s">
        <v>690</v>
      </c>
      <c r="C120" s="437" t="s">
        <v>821</v>
      </c>
      <c r="D120" s="376">
        <v>2022</v>
      </c>
      <c r="E120" s="376">
        <v>1</v>
      </c>
      <c r="F120" s="24" t="s">
        <v>135</v>
      </c>
      <c r="G120" s="453">
        <v>12176.48</v>
      </c>
      <c r="H120" s="44" t="s">
        <v>120</v>
      </c>
      <c r="I120" s="41"/>
    </row>
    <row r="121" spans="1:9">
      <c r="A121" s="11">
        <v>20</v>
      </c>
      <c r="B121" s="437" t="s">
        <v>689</v>
      </c>
      <c r="C121" s="437" t="s">
        <v>822</v>
      </c>
      <c r="D121" s="376">
        <v>2022</v>
      </c>
      <c r="E121" s="376">
        <v>1</v>
      </c>
      <c r="F121" s="24" t="s">
        <v>135</v>
      </c>
      <c r="G121" s="450">
        <v>5116.4399999999996</v>
      </c>
      <c r="H121" s="44" t="s">
        <v>120</v>
      </c>
      <c r="I121" s="41"/>
    </row>
    <row r="122" spans="1:9">
      <c r="A122" s="11">
        <v>21</v>
      </c>
      <c r="B122" s="437" t="s">
        <v>691</v>
      </c>
      <c r="C122" s="437" t="s">
        <v>823</v>
      </c>
      <c r="D122" s="376">
        <v>2020</v>
      </c>
      <c r="E122" s="376">
        <v>1</v>
      </c>
      <c r="F122" s="24" t="s">
        <v>135</v>
      </c>
      <c r="G122" s="450">
        <v>1102.5</v>
      </c>
      <c r="H122" s="44" t="s">
        <v>120</v>
      </c>
      <c r="I122" s="41"/>
    </row>
    <row r="123" spans="1:9">
      <c r="A123" s="11">
        <v>22</v>
      </c>
      <c r="B123" s="437" t="s">
        <v>692</v>
      </c>
      <c r="C123" s="437" t="s">
        <v>824</v>
      </c>
      <c r="D123" s="376">
        <v>2022</v>
      </c>
      <c r="E123" s="376">
        <v>3</v>
      </c>
      <c r="F123" s="24" t="s">
        <v>135</v>
      </c>
      <c r="G123" s="450">
        <v>660</v>
      </c>
      <c r="H123" s="44" t="s">
        <v>120</v>
      </c>
      <c r="I123" s="41"/>
    </row>
    <row r="124" spans="1:9">
      <c r="A124" s="11">
        <v>23</v>
      </c>
      <c r="B124" s="437" t="s">
        <v>825</v>
      </c>
      <c r="C124" s="437" t="s">
        <v>826</v>
      </c>
      <c r="D124" s="376">
        <v>2023</v>
      </c>
      <c r="E124" s="376">
        <v>2</v>
      </c>
      <c r="F124" s="24" t="s">
        <v>135</v>
      </c>
      <c r="G124" s="450">
        <v>738</v>
      </c>
      <c r="H124" s="44" t="s">
        <v>120</v>
      </c>
      <c r="I124" s="41"/>
    </row>
    <row r="125" spans="1:9">
      <c r="A125" s="11">
        <v>24</v>
      </c>
      <c r="B125" s="437" t="s">
        <v>827</v>
      </c>
      <c r="C125" s="437" t="s">
        <v>828</v>
      </c>
      <c r="D125" s="376">
        <v>2023</v>
      </c>
      <c r="E125" s="376">
        <v>1</v>
      </c>
      <c r="F125" s="24" t="s">
        <v>135</v>
      </c>
      <c r="G125" s="450">
        <v>899</v>
      </c>
      <c r="H125" s="44" t="s">
        <v>120</v>
      </c>
      <c r="I125" s="41"/>
    </row>
    <row r="126" spans="1:9">
      <c r="A126" s="11">
        <v>25</v>
      </c>
      <c r="B126" s="437" t="s">
        <v>829</v>
      </c>
      <c r="C126" s="437" t="s">
        <v>830</v>
      </c>
      <c r="D126" s="376">
        <v>2023</v>
      </c>
      <c r="E126" s="376">
        <v>1</v>
      </c>
      <c r="F126" s="24" t="s">
        <v>135</v>
      </c>
      <c r="G126" s="450">
        <v>560</v>
      </c>
      <c r="H126" s="44" t="s">
        <v>120</v>
      </c>
      <c r="I126" s="41"/>
    </row>
    <row r="127" spans="1:9">
      <c r="A127" s="48" t="s">
        <v>110</v>
      </c>
      <c r="B127" s="49" t="s">
        <v>268</v>
      </c>
      <c r="C127" s="202"/>
      <c r="D127" s="50"/>
      <c r="E127" s="50"/>
      <c r="F127" s="49"/>
      <c r="G127" s="51"/>
      <c r="H127" s="50"/>
      <c r="I127" s="52"/>
    </row>
    <row r="128" spans="1:9">
      <c r="A128" s="11">
        <v>1</v>
      </c>
      <c r="B128" s="454" t="s">
        <v>836</v>
      </c>
      <c r="C128" s="454" t="s">
        <v>837</v>
      </c>
      <c r="D128" s="455">
        <v>2023</v>
      </c>
      <c r="E128" s="455">
        <v>1</v>
      </c>
      <c r="F128" s="24" t="s">
        <v>134</v>
      </c>
      <c r="G128" s="403">
        <v>14800</v>
      </c>
      <c r="H128" s="44" t="s">
        <v>120</v>
      </c>
      <c r="I128" s="41"/>
    </row>
    <row r="129" spans="1:9">
      <c r="A129" s="11">
        <v>2</v>
      </c>
      <c r="B129" s="402" t="s">
        <v>701</v>
      </c>
      <c r="C129" s="454" t="s">
        <v>707</v>
      </c>
      <c r="D129" s="455">
        <v>2020</v>
      </c>
      <c r="E129" s="455">
        <v>1</v>
      </c>
      <c r="F129" s="24" t="s">
        <v>135</v>
      </c>
      <c r="G129" s="403">
        <v>2925</v>
      </c>
      <c r="H129" s="44" t="s">
        <v>120</v>
      </c>
      <c r="I129" s="41"/>
    </row>
    <row r="130" spans="1:9">
      <c r="A130" s="11">
        <v>3</v>
      </c>
      <c r="B130" s="402" t="s">
        <v>702</v>
      </c>
      <c r="C130" s="454" t="s">
        <v>708</v>
      </c>
      <c r="D130" s="455">
        <v>2020</v>
      </c>
      <c r="E130" s="455">
        <v>3</v>
      </c>
      <c r="F130" s="24" t="s">
        <v>135</v>
      </c>
      <c r="G130" s="403">
        <v>6600</v>
      </c>
      <c r="H130" s="44" t="s">
        <v>120</v>
      </c>
      <c r="I130" s="41"/>
    </row>
    <row r="131" spans="1:9">
      <c r="A131" s="11">
        <v>4</v>
      </c>
      <c r="B131" s="402" t="s">
        <v>703</v>
      </c>
      <c r="C131" s="454" t="s">
        <v>709</v>
      </c>
      <c r="D131" s="455">
        <v>2020</v>
      </c>
      <c r="E131" s="455">
        <v>2</v>
      </c>
      <c r="F131" s="24" t="s">
        <v>135</v>
      </c>
      <c r="G131" s="403">
        <v>4065.04</v>
      </c>
      <c r="H131" s="44" t="s">
        <v>120</v>
      </c>
      <c r="I131" s="41"/>
    </row>
    <row r="132" spans="1:9">
      <c r="A132" s="11">
        <v>5</v>
      </c>
      <c r="B132" s="402" t="s">
        <v>704</v>
      </c>
      <c r="C132" s="454" t="s">
        <v>838</v>
      </c>
      <c r="D132" s="455">
        <v>2022</v>
      </c>
      <c r="E132" s="455">
        <v>2</v>
      </c>
      <c r="F132" s="24" t="s">
        <v>135</v>
      </c>
      <c r="G132" s="403">
        <v>5270.28</v>
      </c>
      <c r="H132" s="44" t="s">
        <v>120</v>
      </c>
      <c r="I132" s="41"/>
    </row>
    <row r="133" spans="1:9">
      <c r="A133" s="11">
        <v>6</v>
      </c>
      <c r="B133" s="402" t="s">
        <v>705</v>
      </c>
      <c r="C133" s="454" t="s">
        <v>839</v>
      </c>
      <c r="D133" s="455">
        <v>2022</v>
      </c>
      <c r="E133" s="455">
        <v>1</v>
      </c>
      <c r="F133" s="24" t="s">
        <v>135</v>
      </c>
      <c r="G133" s="403">
        <v>12176.48</v>
      </c>
      <c r="H133" s="44" t="s">
        <v>120</v>
      </c>
      <c r="I133" s="41"/>
    </row>
    <row r="134" spans="1:9">
      <c r="A134" s="11">
        <v>7</v>
      </c>
      <c r="B134" s="402" t="s">
        <v>706</v>
      </c>
      <c r="C134" s="454" t="s">
        <v>840</v>
      </c>
      <c r="D134" s="455">
        <v>2022</v>
      </c>
      <c r="E134" s="455">
        <v>1</v>
      </c>
      <c r="F134" s="24" t="s">
        <v>135</v>
      </c>
      <c r="G134" s="403">
        <v>5020.9799999999996</v>
      </c>
      <c r="H134" s="44" t="s">
        <v>120</v>
      </c>
      <c r="I134" s="41"/>
    </row>
    <row r="135" spans="1:9">
      <c r="A135" s="11">
        <v>8</v>
      </c>
      <c r="B135" s="402" t="s">
        <v>706</v>
      </c>
      <c r="C135" s="454" t="s">
        <v>841</v>
      </c>
      <c r="D135" s="455">
        <v>2022</v>
      </c>
      <c r="E135" s="455">
        <v>1</v>
      </c>
      <c r="F135" s="24" t="s">
        <v>135</v>
      </c>
      <c r="G135" s="403">
        <v>5116.3999999999996</v>
      </c>
      <c r="H135" s="44" t="s">
        <v>120</v>
      </c>
      <c r="I135" s="41"/>
    </row>
    <row r="136" spans="1:9">
      <c r="A136" s="38"/>
      <c r="B136" s="395"/>
      <c r="C136" s="396"/>
      <c r="D136" s="397"/>
      <c r="E136" s="396"/>
      <c r="F136" s="398"/>
      <c r="G136" s="399"/>
      <c r="H136" s="400"/>
      <c r="I136" s="401"/>
    </row>
    <row r="137" spans="1:9">
      <c r="A137" s="38"/>
      <c r="B137" s="395"/>
      <c r="C137" s="396"/>
      <c r="D137" s="397"/>
      <c r="E137" s="396"/>
      <c r="F137" s="398"/>
      <c r="G137" s="399"/>
      <c r="H137" s="400"/>
      <c r="I137" s="401"/>
    </row>
    <row r="138" spans="1:9">
      <c r="A138" s="38"/>
      <c r="B138" s="395"/>
      <c r="C138" s="396"/>
      <c r="D138" s="397"/>
      <c r="E138" s="396"/>
      <c r="F138" s="398"/>
      <c r="G138" s="399"/>
      <c r="H138" s="400"/>
      <c r="I138" s="401"/>
    </row>
    <row r="139" spans="1:9" customFormat="1">
      <c r="B139" s="12"/>
      <c r="C139" s="12"/>
      <c r="G139" s="13"/>
    </row>
    <row r="140" spans="1:9" ht="15.75" thickBot="1">
      <c r="A140" s="46" t="s">
        <v>0</v>
      </c>
      <c r="B140" s="47" t="s">
        <v>2</v>
      </c>
      <c r="C140" s="200" t="s">
        <v>145</v>
      </c>
      <c r="E140"/>
      <c r="F140"/>
      <c r="G140"/>
      <c r="H140"/>
      <c r="I140" s="25"/>
    </row>
    <row r="141" spans="1:9" ht="15.75" thickTop="1">
      <c r="A141" s="26">
        <v>1</v>
      </c>
      <c r="B141" s="27" t="s">
        <v>98</v>
      </c>
      <c r="C141" s="28">
        <f>SUMIF(F2:F135,"stacjonarny",G2:G135)</f>
        <v>510997.20000000013</v>
      </c>
      <c r="E141" s="15"/>
      <c r="F141" s="13"/>
      <c r="G141"/>
      <c r="H141"/>
      <c r="I141" s="29"/>
    </row>
    <row r="142" spans="1:9" ht="15.75" thickBot="1">
      <c r="A142" s="30">
        <v>2</v>
      </c>
      <c r="B142" s="31" t="s">
        <v>99</v>
      </c>
      <c r="C142" s="199">
        <f>SUMIF(F2:F135,"przenośny",G2:G135)</f>
        <v>291685.62000000005</v>
      </c>
      <c r="E142" s="15"/>
      <c r="F142" s="13"/>
      <c r="G142"/>
      <c r="H142"/>
      <c r="I142" s="29"/>
    </row>
    <row r="143" spans="1:9">
      <c r="A143" s="530" t="s">
        <v>25</v>
      </c>
      <c r="B143" s="531"/>
      <c r="C143" s="32">
        <f>SUM(C141:C142)</f>
        <v>802682.82000000018</v>
      </c>
      <c r="D143"/>
      <c r="E143"/>
      <c r="F143" s="13"/>
      <c r="G143" s="13"/>
      <c r="H143"/>
    </row>
    <row r="144" spans="1:9">
      <c r="A144"/>
      <c r="B144" s="12"/>
      <c r="C144" s="16"/>
      <c r="D144"/>
      <c r="E144"/>
      <c r="F144"/>
      <c r="G144"/>
      <c r="H144"/>
    </row>
  </sheetData>
  <autoFilter ref="A1:I1"/>
  <mergeCells count="1">
    <mergeCell ref="A143:B143"/>
  </mergeCells>
  <pageMargins left="0.70866141732283472" right="0.70866141732283472" top="0.74803149606299213" bottom="0.74803149606299213" header="0.31496062992125984" footer="0.31496062992125984"/>
  <pageSetup paperSize="9" scale="68" pageOrder="overThenDown" orientation="landscape" r:id="rId1"/>
  <headerFooter>
    <oddHeader>&amp;LUbezpieczenie majątku i innych interesów Gminy Miejskiej Piechowice&amp;RZałącznik nr 1f do SWZ 
&amp;A - wykaz sprzętu elektronicznego</oddHeader>
    <oddFooter>&amp;Rstrona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zoomScaleNormal="100" workbookViewId="0">
      <selection activeCell="F50" sqref="F50"/>
    </sheetView>
  </sheetViews>
  <sheetFormatPr defaultColWidth="9.140625" defaultRowHeight="15"/>
  <cols>
    <col min="1" max="1" width="8.140625" style="39" bestFit="1" customWidth="1"/>
    <col min="2" max="2" width="13.7109375" style="36" customWidth="1"/>
    <col min="3" max="5" width="18.85546875" style="36" customWidth="1"/>
    <col min="6" max="6" width="18.42578125" style="36" customWidth="1"/>
    <col min="7" max="7" width="18.42578125" style="39" customWidth="1"/>
    <col min="8" max="8" width="66.7109375" style="39" customWidth="1"/>
    <col min="9" max="9" width="62.42578125" style="40" customWidth="1"/>
    <col min="10" max="10" width="48.85546875" style="40" customWidth="1"/>
    <col min="11" max="16384" width="9.140625" style="39"/>
  </cols>
  <sheetData>
    <row r="1" spans="1:11" ht="18.75">
      <c r="B1" s="167" t="s">
        <v>710</v>
      </c>
    </row>
    <row r="3" spans="1:11" ht="18.75">
      <c r="B3" s="167" t="s">
        <v>930</v>
      </c>
      <c r="C3" s="170"/>
      <c r="D3" s="170"/>
      <c r="E3" s="170"/>
      <c r="F3" s="170"/>
      <c r="G3" s="169"/>
      <c r="H3" s="169"/>
      <c r="I3" s="171"/>
      <c r="J3" s="171"/>
      <c r="K3" s="169"/>
    </row>
    <row r="5" spans="1:11" s="168" customFormat="1" ht="30.75" thickBot="1">
      <c r="A5" s="173" t="s">
        <v>0</v>
      </c>
      <c r="B5" s="173" t="s">
        <v>146</v>
      </c>
      <c r="C5" s="173" t="s">
        <v>847</v>
      </c>
      <c r="D5" s="173" t="s">
        <v>148</v>
      </c>
      <c r="E5" s="173" t="s">
        <v>149</v>
      </c>
      <c r="F5" s="173" t="s">
        <v>150</v>
      </c>
      <c r="G5" s="173" t="s">
        <v>1</v>
      </c>
      <c r="H5" s="173" t="s">
        <v>850</v>
      </c>
    </row>
    <row r="6" spans="1:11" ht="15.75" thickTop="1">
      <c r="A6" s="150">
        <v>1</v>
      </c>
      <c r="B6" s="151" t="s">
        <v>216</v>
      </c>
      <c r="C6" s="151">
        <v>2021</v>
      </c>
      <c r="D6" s="152" t="s">
        <v>848</v>
      </c>
      <c r="E6" s="153">
        <v>7254.98</v>
      </c>
      <c r="F6" s="153"/>
      <c r="G6" s="159" t="s">
        <v>849</v>
      </c>
      <c r="H6" s="160" t="s">
        <v>851</v>
      </c>
      <c r="I6" s="39"/>
      <c r="J6" s="39"/>
    </row>
    <row r="7" spans="1:11">
      <c r="A7" s="154">
        <v>2</v>
      </c>
      <c r="B7" s="155" t="s">
        <v>216</v>
      </c>
      <c r="C7" s="155">
        <v>2021</v>
      </c>
      <c r="D7" s="156" t="s">
        <v>855</v>
      </c>
      <c r="E7" s="157">
        <v>898.66</v>
      </c>
      <c r="F7" s="157"/>
      <c r="G7" s="161" t="s">
        <v>849</v>
      </c>
      <c r="H7" s="162" t="s">
        <v>858</v>
      </c>
      <c r="I7" s="39"/>
      <c r="J7" s="39"/>
    </row>
    <row r="8" spans="1:11">
      <c r="A8" s="154">
        <v>3</v>
      </c>
      <c r="B8" s="155" t="s">
        <v>216</v>
      </c>
      <c r="C8" s="155">
        <v>2021</v>
      </c>
      <c r="D8" s="156" t="s">
        <v>857</v>
      </c>
      <c r="E8" s="157">
        <v>1939.49</v>
      </c>
      <c r="F8" s="157"/>
      <c r="G8" s="161" t="s">
        <v>849</v>
      </c>
      <c r="H8" s="162" t="s">
        <v>858</v>
      </c>
      <c r="I8" s="39"/>
      <c r="J8" s="39"/>
    </row>
    <row r="9" spans="1:11">
      <c r="A9" s="154">
        <v>4</v>
      </c>
      <c r="B9" s="155" t="s">
        <v>216</v>
      </c>
      <c r="C9" s="155">
        <v>2021</v>
      </c>
      <c r="D9" s="156" t="s">
        <v>862</v>
      </c>
      <c r="E9" s="157">
        <v>897.9</v>
      </c>
      <c r="F9" s="157"/>
      <c r="G9" s="161" t="s">
        <v>849</v>
      </c>
      <c r="H9" s="162" t="s">
        <v>863</v>
      </c>
      <c r="I9" s="39"/>
      <c r="J9" s="39"/>
    </row>
    <row r="10" spans="1:11">
      <c r="A10" s="150">
        <v>5</v>
      </c>
      <c r="B10" s="155" t="s">
        <v>216</v>
      </c>
      <c r="C10" s="155">
        <v>2021</v>
      </c>
      <c r="D10" s="156" t="s">
        <v>865</v>
      </c>
      <c r="E10" s="157">
        <v>7251.73</v>
      </c>
      <c r="F10" s="157"/>
      <c r="G10" s="161" t="s">
        <v>849</v>
      </c>
      <c r="H10" s="162" t="s">
        <v>867</v>
      </c>
      <c r="I10" s="39"/>
      <c r="J10" s="39"/>
    </row>
    <row r="11" spans="1:11">
      <c r="A11" s="154">
        <v>6</v>
      </c>
      <c r="B11" s="155" t="s">
        <v>216</v>
      </c>
      <c r="C11" s="155">
        <v>2021</v>
      </c>
      <c r="D11" s="156" t="s">
        <v>866</v>
      </c>
      <c r="E11" s="157">
        <v>0</v>
      </c>
      <c r="F11" s="157"/>
      <c r="G11" s="161" t="s">
        <v>849</v>
      </c>
      <c r="H11" s="162" t="s">
        <v>867</v>
      </c>
      <c r="I11" s="39"/>
      <c r="J11" s="39"/>
    </row>
    <row r="12" spans="1:11">
      <c r="A12" s="154">
        <v>7</v>
      </c>
      <c r="B12" s="155" t="s">
        <v>216</v>
      </c>
      <c r="C12" s="155">
        <v>2022</v>
      </c>
      <c r="D12" s="156" t="s">
        <v>868</v>
      </c>
      <c r="E12" s="157">
        <v>1599</v>
      </c>
      <c r="F12" s="157"/>
      <c r="G12" s="161" t="s">
        <v>849</v>
      </c>
      <c r="H12" s="162" t="s">
        <v>869</v>
      </c>
      <c r="I12" s="39"/>
      <c r="J12" s="39"/>
    </row>
    <row r="13" spans="1:11">
      <c r="A13" s="154">
        <v>8</v>
      </c>
      <c r="B13" s="155" t="s">
        <v>216</v>
      </c>
      <c r="C13" s="155">
        <v>2022</v>
      </c>
      <c r="D13" s="156" t="s">
        <v>870</v>
      </c>
      <c r="E13" s="157">
        <v>9286.6</v>
      </c>
      <c r="F13" s="157"/>
      <c r="G13" s="161" t="s">
        <v>849</v>
      </c>
      <c r="H13" s="162" t="s">
        <v>882</v>
      </c>
      <c r="I13" s="39"/>
      <c r="J13" s="39"/>
    </row>
    <row r="14" spans="1:11">
      <c r="A14" s="150">
        <v>9</v>
      </c>
      <c r="B14" s="155" t="s">
        <v>216</v>
      </c>
      <c r="C14" s="155">
        <v>2022</v>
      </c>
      <c r="D14" s="156" t="s">
        <v>871</v>
      </c>
      <c r="E14" s="157">
        <v>800</v>
      </c>
      <c r="F14" s="157"/>
      <c r="G14" s="161" t="s">
        <v>849</v>
      </c>
      <c r="H14" s="162" t="s">
        <v>877</v>
      </c>
      <c r="I14" s="39"/>
      <c r="J14" s="39"/>
    </row>
    <row r="15" spans="1:11">
      <c r="A15" s="154">
        <v>10</v>
      </c>
      <c r="B15" s="155" t="s">
        <v>216</v>
      </c>
      <c r="C15" s="155">
        <v>2022</v>
      </c>
      <c r="D15" s="156" t="s">
        <v>872</v>
      </c>
      <c r="E15" s="157">
        <v>619.91999999999996</v>
      </c>
      <c r="F15" s="158"/>
      <c r="G15" s="161" t="s">
        <v>849</v>
      </c>
      <c r="H15" s="162" t="s">
        <v>873</v>
      </c>
      <c r="I15" s="39"/>
      <c r="J15" s="39"/>
    </row>
    <row r="16" spans="1:11">
      <c r="A16" s="154">
        <v>11</v>
      </c>
      <c r="B16" s="155" t="s">
        <v>216</v>
      </c>
      <c r="C16" s="155">
        <v>2022</v>
      </c>
      <c r="D16" s="156" t="s">
        <v>874</v>
      </c>
      <c r="E16" s="157">
        <v>1580.55</v>
      </c>
      <c r="F16" s="157"/>
      <c r="G16" s="161" t="s">
        <v>849</v>
      </c>
      <c r="H16" s="162" t="s">
        <v>863</v>
      </c>
      <c r="I16" s="39"/>
      <c r="J16" s="39"/>
    </row>
    <row r="17" spans="1:10">
      <c r="A17" s="154">
        <v>12</v>
      </c>
      <c r="B17" s="155" t="s">
        <v>216</v>
      </c>
      <c r="C17" s="155">
        <v>2022</v>
      </c>
      <c r="D17" s="156" t="s">
        <v>879</v>
      </c>
      <c r="E17" s="157">
        <v>4520.25</v>
      </c>
      <c r="F17" s="157"/>
      <c r="G17" s="161" t="s">
        <v>849</v>
      </c>
      <c r="H17" s="162" t="s">
        <v>878</v>
      </c>
      <c r="I17" s="39"/>
      <c r="J17" s="39"/>
    </row>
    <row r="18" spans="1:10">
      <c r="A18" s="150">
        <v>13</v>
      </c>
      <c r="B18" s="155" t="s">
        <v>216</v>
      </c>
      <c r="C18" s="155">
        <v>2022</v>
      </c>
      <c r="D18" s="156" t="s">
        <v>880</v>
      </c>
      <c r="E18" s="157">
        <v>1296</v>
      </c>
      <c r="F18" s="157"/>
      <c r="G18" s="161" t="s">
        <v>849</v>
      </c>
      <c r="H18" s="162" t="s">
        <v>881</v>
      </c>
      <c r="I18" s="39"/>
      <c r="J18" s="39"/>
    </row>
    <row r="19" spans="1:10">
      <c r="A19" s="154">
        <v>14</v>
      </c>
      <c r="B19" s="155" t="s">
        <v>216</v>
      </c>
      <c r="C19" s="155">
        <v>2023</v>
      </c>
      <c r="D19" s="156" t="s">
        <v>875</v>
      </c>
      <c r="E19" s="157">
        <v>9833.6200000000008</v>
      </c>
      <c r="F19" s="157"/>
      <c r="G19" s="161" t="s">
        <v>849</v>
      </c>
      <c r="H19" s="162" t="s">
        <v>858</v>
      </c>
      <c r="I19" s="39"/>
      <c r="J19" s="39"/>
    </row>
    <row r="20" spans="1:10">
      <c r="A20" s="154">
        <v>15</v>
      </c>
      <c r="B20" s="155" t="s">
        <v>216</v>
      </c>
      <c r="C20" s="155">
        <v>2023</v>
      </c>
      <c r="D20" s="156" t="s">
        <v>876</v>
      </c>
      <c r="E20" s="157">
        <v>1070.23</v>
      </c>
      <c r="F20" s="157"/>
      <c r="G20" s="161" t="s">
        <v>849</v>
      </c>
      <c r="H20" s="162" t="s">
        <v>863</v>
      </c>
      <c r="I20" s="39"/>
      <c r="J20" s="39"/>
    </row>
    <row r="21" spans="1:10">
      <c r="A21" s="487">
        <v>16</v>
      </c>
      <c r="B21" s="155" t="s">
        <v>216</v>
      </c>
      <c r="C21" s="155">
        <v>2024</v>
      </c>
      <c r="D21" s="156" t="s">
        <v>939</v>
      </c>
      <c r="E21" s="157">
        <v>5544.39</v>
      </c>
      <c r="F21" s="157"/>
      <c r="G21" s="161" t="s">
        <v>849</v>
      </c>
      <c r="H21" s="162" t="s">
        <v>858</v>
      </c>
      <c r="I21" s="39"/>
      <c r="J21" s="39"/>
    </row>
    <row r="22" spans="1:10">
      <c r="A22" s="487">
        <v>17</v>
      </c>
      <c r="B22" s="155" t="s">
        <v>216</v>
      </c>
      <c r="C22" s="155">
        <v>2024</v>
      </c>
      <c r="D22" s="156" t="s">
        <v>940</v>
      </c>
      <c r="E22" s="157"/>
      <c r="F22" s="157">
        <v>142000</v>
      </c>
      <c r="G22" s="161" t="s">
        <v>849</v>
      </c>
      <c r="H22" s="162" t="s">
        <v>885</v>
      </c>
      <c r="I22" s="39"/>
      <c r="J22" s="39"/>
    </row>
    <row r="23" spans="1:10">
      <c r="A23" s="487">
        <v>18</v>
      </c>
      <c r="B23" s="155" t="s">
        <v>216</v>
      </c>
      <c r="C23" s="155">
        <v>2024</v>
      </c>
      <c r="D23" s="156" t="s">
        <v>940</v>
      </c>
      <c r="E23" s="157"/>
      <c r="F23" s="157">
        <v>700000</v>
      </c>
      <c r="G23" s="161" t="s">
        <v>849</v>
      </c>
      <c r="H23" s="162" t="s">
        <v>885</v>
      </c>
      <c r="I23" s="39"/>
      <c r="J23" s="39"/>
    </row>
    <row r="24" spans="1:10">
      <c r="A24" s="487">
        <v>19</v>
      </c>
      <c r="B24" s="155" t="s">
        <v>216</v>
      </c>
      <c r="C24" s="155">
        <v>2024</v>
      </c>
      <c r="D24" s="156" t="s">
        <v>941</v>
      </c>
      <c r="E24" s="157"/>
      <c r="F24" s="157">
        <v>11870</v>
      </c>
      <c r="G24" s="161" t="s">
        <v>849</v>
      </c>
      <c r="H24" s="162" t="s">
        <v>885</v>
      </c>
      <c r="I24" s="39"/>
      <c r="J24" s="39"/>
    </row>
    <row r="25" spans="1:10">
      <c r="A25" s="487">
        <v>20</v>
      </c>
      <c r="B25" s="155" t="s">
        <v>216</v>
      </c>
      <c r="C25" s="155">
        <v>2024</v>
      </c>
      <c r="D25" s="156" t="s">
        <v>941</v>
      </c>
      <c r="E25" s="157">
        <v>16613.32</v>
      </c>
      <c r="F25" s="157"/>
      <c r="G25" s="161" t="s">
        <v>849</v>
      </c>
      <c r="H25" s="162" t="s">
        <v>885</v>
      </c>
      <c r="I25" s="39"/>
      <c r="J25" s="39"/>
    </row>
    <row r="26" spans="1:10">
      <c r="A26" s="487">
        <v>21</v>
      </c>
      <c r="B26" s="155" t="s">
        <v>216</v>
      </c>
      <c r="C26" s="155">
        <v>2024</v>
      </c>
      <c r="D26" s="156" t="s">
        <v>941</v>
      </c>
      <c r="E26" s="157"/>
      <c r="F26" s="157">
        <v>2000</v>
      </c>
      <c r="G26" s="161" t="s">
        <v>849</v>
      </c>
      <c r="H26" s="162" t="s">
        <v>885</v>
      </c>
      <c r="I26" s="39"/>
      <c r="J26" s="39"/>
    </row>
    <row r="27" spans="1:10">
      <c r="A27" s="487">
        <v>22</v>
      </c>
      <c r="B27" s="155" t="s">
        <v>216</v>
      </c>
      <c r="C27" s="155">
        <v>2024</v>
      </c>
      <c r="D27" s="156" t="s">
        <v>942</v>
      </c>
      <c r="E27" s="157"/>
      <c r="F27" s="157">
        <v>325000</v>
      </c>
      <c r="G27" s="161" t="s">
        <v>849</v>
      </c>
      <c r="H27" s="162" t="s">
        <v>885</v>
      </c>
      <c r="I27" s="39"/>
      <c r="J27" s="39"/>
    </row>
    <row r="28" spans="1:10">
      <c r="A28" s="154">
        <v>23</v>
      </c>
      <c r="B28" s="155" t="s">
        <v>216</v>
      </c>
      <c r="C28" s="155">
        <v>2021</v>
      </c>
      <c r="D28" s="156" t="s">
        <v>852</v>
      </c>
      <c r="E28" s="157">
        <v>0</v>
      </c>
      <c r="F28" s="157"/>
      <c r="G28" s="161" t="s">
        <v>853</v>
      </c>
      <c r="H28" s="162" t="s">
        <v>854</v>
      </c>
      <c r="I28" s="39"/>
      <c r="J28" s="39"/>
    </row>
    <row r="29" spans="1:10">
      <c r="A29" s="150">
        <v>24</v>
      </c>
      <c r="B29" s="155" t="s">
        <v>216</v>
      </c>
      <c r="C29" s="155">
        <v>2021</v>
      </c>
      <c r="D29" s="156" t="s">
        <v>856</v>
      </c>
      <c r="E29" s="157">
        <v>0</v>
      </c>
      <c r="F29" s="157"/>
      <c r="G29" s="161" t="s">
        <v>853</v>
      </c>
      <c r="H29" s="162" t="s">
        <v>854</v>
      </c>
      <c r="I29" s="39"/>
      <c r="J29" s="39"/>
    </row>
    <row r="30" spans="1:10">
      <c r="A30" s="154">
        <v>25</v>
      </c>
      <c r="B30" s="155" t="s">
        <v>216</v>
      </c>
      <c r="C30" s="155">
        <v>2021</v>
      </c>
      <c r="D30" s="156" t="s">
        <v>859</v>
      </c>
      <c r="E30" s="157">
        <v>0</v>
      </c>
      <c r="F30" s="157"/>
      <c r="G30" s="161" t="s">
        <v>853</v>
      </c>
      <c r="H30" s="162" t="s">
        <v>854</v>
      </c>
      <c r="I30" s="39"/>
      <c r="J30" s="39"/>
    </row>
    <row r="31" spans="1:10">
      <c r="A31" s="154">
        <v>26</v>
      </c>
      <c r="B31" s="155" t="s">
        <v>216</v>
      </c>
      <c r="C31" s="155">
        <v>2021</v>
      </c>
      <c r="D31" s="156" t="s">
        <v>860</v>
      </c>
      <c r="E31" s="157">
        <v>801.1</v>
      </c>
      <c r="F31" s="157"/>
      <c r="G31" s="161" t="s">
        <v>853</v>
      </c>
      <c r="H31" s="162" t="s">
        <v>861</v>
      </c>
      <c r="I31" s="39"/>
      <c r="J31" s="39"/>
    </row>
    <row r="32" spans="1:10">
      <c r="A32" s="154">
        <v>27</v>
      </c>
      <c r="B32" s="155" t="s">
        <v>216</v>
      </c>
      <c r="C32" s="155">
        <v>2021</v>
      </c>
      <c r="D32" s="156" t="s">
        <v>864</v>
      </c>
      <c r="E32" s="157">
        <v>0</v>
      </c>
      <c r="F32" s="157"/>
      <c r="G32" s="161" t="s">
        <v>853</v>
      </c>
      <c r="H32" s="162" t="s">
        <v>854</v>
      </c>
      <c r="I32" s="39"/>
      <c r="J32" s="39"/>
    </row>
    <row r="33" spans="1:10">
      <c r="A33" s="163" t="s">
        <v>152</v>
      </c>
      <c r="B33" s="164"/>
      <c r="C33" s="164"/>
      <c r="D33" s="164"/>
      <c r="E33" s="166">
        <f>SUBTOTAL(109,Tabela1[Wypłaty])</f>
        <v>71807.74000000002</v>
      </c>
      <c r="F33" s="166">
        <f>SUBTOTAL(109,Tabela1[Rezerwy])</f>
        <v>1180870</v>
      </c>
      <c r="G33" s="165"/>
      <c r="H33" s="165"/>
      <c r="I33" s="39"/>
      <c r="J33" s="39"/>
    </row>
    <row r="34" spans="1:10">
      <c r="A34" s="14"/>
      <c r="B34" s="14"/>
      <c r="C34" s="14"/>
      <c r="D34" s="14"/>
      <c r="E34" s="14"/>
      <c r="F34" s="19"/>
      <c r="G34" s="19"/>
      <c r="H34" s="14"/>
      <c r="I34" s="54"/>
      <c r="J34" s="54"/>
    </row>
    <row r="35" spans="1:10">
      <c r="B35" s="39" t="s">
        <v>938</v>
      </c>
    </row>
    <row r="36" spans="1:10">
      <c r="B36" s="39"/>
    </row>
    <row r="38" spans="1:10" ht="18.75">
      <c r="B38" s="167" t="s">
        <v>217</v>
      </c>
      <c r="C38" s="169"/>
      <c r="D38" s="169"/>
      <c r="E38" s="169"/>
      <c r="F38" s="169"/>
      <c r="G38" s="169"/>
      <c r="I38" s="171"/>
    </row>
    <row r="39" spans="1:10">
      <c r="B39" s="39"/>
      <c r="C39" s="39"/>
      <c r="D39" s="39"/>
      <c r="E39" s="39"/>
      <c r="F39" s="39"/>
    </row>
    <row r="40" spans="1:10" ht="30.75" thickBot="1">
      <c r="A40" s="172" t="s">
        <v>0</v>
      </c>
      <c r="B40" s="173" t="s">
        <v>146</v>
      </c>
      <c r="C40" s="174" t="s">
        <v>147</v>
      </c>
      <c r="D40" s="173" t="s">
        <v>153</v>
      </c>
      <c r="E40" s="175" t="s">
        <v>148</v>
      </c>
      <c r="F40" s="175" t="s">
        <v>154</v>
      </c>
      <c r="G40" s="175" t="s">
        <v>155</v>
      </c>
    </row>
    <row r="41" spans="1:10" ht="15.75" thickTop="1">
      <c r="A41" s="176">
        <v>1</v>
      </c>
      <c r="B41" s="177" t="s">
        <v>216</v>
      </c>
      <c r="C41" s="177" t="s">
        <v>223</v>
      </c>
      <c r="D41" s="177" t="s">
        <v>845</v>
      </c>
      <c r="E41" s="178" t="s">
        <v>846</v>
      </c>
      <c r="F41" s="179">
        <v>1000</v>
      </c>
      <c r="G41" s="179"/>
    </row>
    <row r="42" spans="1:10">
      <c r="A42" s="192" t="s">
        <v>152</v>
      </c>
      <c r="B42" s="193"/>
      <c r="C42" s="194"/>
      <c r="D42" s="193"/>
      <c r="E42" s="193">
        <f>SUBTOTAL(103,Tabela24[Data zdarzenia])</f>
        <v>1</v>
      </c>
      <c r="F42" s="195">
        <f>SUBTOTAL(109,Tabela24[[Wypłaty ]])</f>
        <v>1000</v>
      </c>
      <c r="G42" s="195">
        <f>SUBTOTAL(109,Tabela24[Rezerwa - zmiana stanu ])</f>
        <v>0</v>
      </c>
    </row>
    <row r="43" spans="1:10">
      <c r="A43" s="38"/>
      <c r="B43" s="38"/>
      <c r="C43" s="38"/>
      <c r="D43" s="38"/>
      <c r="E43" s="38"/>
      <c r="F43" s="38"/>
      <c r="G43" s="180"/>
    </row>
    <row r="44" spans="1:10">
      <c r="B44" s="39" t="s">
        <v>906</v>
      </c>
      <c r="C44" s="39"/>
      <c r="D44" s="39"/>
      <c r="E44" s="39"/>
      <c r="F44" s="39"/>
    </row>
    <row r="45" spans="1:10">
      <c r="C45" s="39"/>
      <c r="D45" s="39"/>
      <c r="E45" s="39"/>
      <c r="F45" s="39"/>
    </row>
  </sheetData>
  <phoneticPr fontId="23" type="noConversion"/>
  <conditionalFormatting sqref="A21:A27">
    <cfRule type="duplicateValues" dxfId="43" priority="48"/>
  </conditionalFormatting>
  <conditionalFormatting sqref="A28:A32 A6:A20">
    <cfRule type="duplicateValues" dxfId="42" priority="46"/>
  </conditionalFormatting>
  <pageMargins left="0.70866141732283472" right="0.70866141732283472" top="0.74803149606299213" bottom="0.74803149606299213" header="0.31496062992125984" footer="0.31496062992125984"/>
  <pageSetup paperSize="9" pageOrder="overThenDown" orientation="landscape" r:id="rId1"/>
  <headerFooter>
    <oddHeader>&amp;LUbezpieczenie majątku i innych interesów Gminy Miejskiej Piechowice&amp;RZałącznik nr 1f do SWZ 
&amp;A - szkodowość</oddHeader>
    <oddFooter>&amp;Rstrona &amp;P z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3</vt:i4>
      </vt:variant>
    </vt:vector>
  </HeadingPairs>
  <TitlesOfParts>
    <vt:vector size="7" baseType="lpstr">
      <vt:lpstr>Zakładka nr 1</vt:lpstr>
      <vt:lpstr>Zakładka nr 2</vt:lpstr>
      <vt:lpstr>Zakładka nr 3</vt:lpstr>
      <vt:lpstr>Zakładka nr 4</vt:lpstr>
      <vt:lpstr>'Zakładka nr 1'!Tytuły_wydruku</vt:lpstr>
      <vt:lpstr>'Zakładka nr 2'!Tytuły_wydruku</vt:lpstr>
      <vt:lpstr>'Zakładka nr 3'!Tytuły_wydruku</vt:lpstr>
    </vt:vector>
  </TitlesOfParts>
  <Manager>BartekP</Manager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PrzemekB</dc:creator>
  <cp:lastModifiedBy>ADVISOR-1</cp:lastModifiedBy>
  <dcterms:created xsi:type="dcterms:W3CDTF">2012-01-13T14:07:06Z</dcterms:created>
  <dcterms:modified xsi:type="dcterms:W3CDTF">2024-11-04T13:12:03Z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