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61.227.227\ogolny\ZP\PRZETARGI\PZP.271.27.2024 Odśnieżanie 2 - 2024\2. SWZ + załączniki\"/>
    </mc:Choice>
  </mc:AlternateContent>
  <xr:revisionPtr revIDLastSave="0" documentId="13_ncr:1_{2CAE508A-D8B6-4CC7-BDF4-24B2D2019F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4" r:id="rId1"/>
    <sheet name="2" sheetId="41" r:id="rId2"/>
    <sheet name="3" sheetId="42" r:id="rId3"/>
    <sheet name="4" sheetId="43" r:id="rId4"/>
    <sheet name="5" sheetId="44" r:id="rId5"/>
    <sheet name="6" sheetId="45" r:id="rId6"/>
    <sheet name="7" sheetId="46" r:id="rId7"/>
    <sheet name="8" sheetId="47" r:id="rId8"/>
    <sheet name="9" sheetId="48" r:id="rId9"/>
    <sheet name="10" sheetId="49" r:id="rId10"/>
    <sheet name="11" sheetId="50" r:id="rId11"/>
    <sheet name="12" sheetId="51" r:id="rId12"/>
    <sheet name="13" sheetId="52" r:id="rId13"/>
    <sheet name="14" sheetId="53" r:id="rId14"/>
    <sheet name="15" sheetId="54" r:id="rId15"/>
    <sheet name="16" sheetId="55" r:id="rId16"/>
    <sheet name="17" sheetId="56" r:id="rId17"/>
  </sheets>
  <definedNames>
    <definedName name="_xlnm.Print_Area" localSheetId="0">'1'!$A$3:$K$40</definedName>
    <definedName name="_xlnm.Print_Area" localSheetId="9">'10'!$A$3:$K$40</definedName>
    <definedName name="_xlnm.Print_Area" localSheetId="10">'11'!$A$3:$K$40</definedName>
    <definedName name="_xlnm.Print_Area" localSheetId="11">'12'!$A$3:$K$40</definedName>
    <definedName name="_xlnm.Print_Area" localSheetId="12">'13'!$A$3:$K$40</definedName>
    <definedName name="_xlnm.Print_Area" localSheetId="13">'14'!$A$3:$K$40</definedName>
    <definedName name="_xlnm.Print_Area" localSheetId="14">'15'!$A$3:$K$40</definedName>
    <definedName name="_xlnm.Print_Area" localSheetId="15">'16'!$A$3:$K$40</definedName>
    <definedName name="_xlnm.Print_Area" localSheetId="16">'17'!$A$3:$K$40</definedName>
    <definedName name="_xlnm.Print_Area" localSheetId="1">'2'!$A$3:$K$39</definedName>
    <definedName name="_xlnm.Print_Area" localSheetId="2">'3'!$A$3:$K$40</definedName>
    <definedName name="_xlnm.Print_Area" localSheetId="3">'4'!$A$3:$K$40</definedName>
    <definedName name="_xlnm.Print_Area" localSheetId="4">'5'!$A$3:$K$40</definedName>
    <definedName name="_xlnm.Print_Area" localSheetId="5">'6'!$A$3:$K$40</definedName>
    <definedName name="_xlnm.Print_Area" localSheetId="6">'7'!$A$3:$K$40</definedName>
    <definedName name="_xlnm.Print_Area" localSheetId="7">'8'!$A$3:$K$40</definedName>
    <definedName name="_xlnm.Print_Area" localSheetId="8">'9'!$A$3:$K$40</definedName>
  </definedNames>
  <calcPr calcId="191029"/>
</workbook>
</file>

<file path=xl/calcChain.xml><?xml version="1.0" encoding="utf-8"?>
<calcChain xmlns="http://schemas.openxmlformats.org/spreadsheetml/2006/main">
  <c r="I16" i="41" l="1"/>
  <c r="I16" i="14" l="1"/>
  <c r="I17" i="14"/>
  <c r="I18" i="14"/>
  <c r="K16" i="41" l="1"/>
  <c r="I18" i="41"/>
  <c r="F22" i="48" l="1"/>
  <c r="F17" i="48"/>
  <c r="F16" i="48" l="1"/>
  <c r="I27" i="56" l="1"/>
  <c r="I26" i="56"/>
  <c r="I23" i="56"/>
  <c r="K23" i="56" s="1"/>
  <c r="F23" i="56"/>
  <c r="I22" i="56"/>
  <c r="K22" i="56" s="1"/>
  <c r="I21" i="56"/>
  <c r="I18" i="56"/>
  <c r="K18" i="56" s="1"/>
  <c r="F18" i="56"/>
  <c r="I17" i="56"/>
  <c r="K17" i="56" s="1"/>
  <c r="I16" i="56"/>
  <c r="I27" i="55"/>
  <c r="I26" i="55"/>
  <c r="I23" i="55"/>
  <c r="K23" i="55" s="1"/>
  <c r="F23" i="55"/>
  <c r="I22" i="55"/>
  <c r="K22" i="55" s="1"/>
  <c r="I21" i="55"/>
  <c r="I18" i="55"/>
  <c r="K18" i="55" s="1"/>
  <c r="F18" i="55"/>
  <c r="I17" i="55"/>
  <c r="K17" i="55" s="1"/>
  <c r="I16" i="55"/>
  <c r="K16" i="55" s="1"/>
  <c r="K29" i="55" s="1"/>
  <c r="I27" i="54"/>
  <c r="I26" i="54"/>
  <c r="I23" i="54"/>
  <c r="K23" i="54" s="1"/>
  <c r="F23" i="54"/>
  <c r="I22" i="54"/>
  <c r="K22" i="54" s="1"/>
  <c r="I21" i="54"/>
  <c r="I18" i="54"/>
  <c r="K18" i="54" s="1"/>
  <c r="F18" i="54"/>
  <c r="I17" i="54"/>
  <c r="K17" i="54" s="1"/>
  <c r="K29" i="54" s="1"/>
  <c r="I16" i="54"/>
  <c r="I27" i="53"/>
  <c r="I26" i="53"/>
  <c r="I23" i="53"/>
  <c r="K23" i="53" s="1"/>
  <c r="F23" i="53"/>
  <c r="I22" i="53"/>
  <c r="K22" i="53" s="1"/>
  <c r="I21" i="53"/>
  <c r="I18" i="53"/>
  <c r="K18" i="53" s="1"/>
  <c r="F18" i="53"/>
  <c r="I17" i="53"/>
  <c r="K17" i="53" s="1"/>
  <c r="K29" i="53" s="1"/>
  <c r="I16" i="53"/>
  <c r="I27" i="52"/>
  <c r="I26" i="52"/>
  <c r="I23" i="52"/>
  <c r="I22" i="52"/>
  <c r="I21" i="52"/>
  <c r="I18" i="52"/>
  <c r="K18" i="52" s="1"/>
  <c r="F18" i="52"/>
  <c r="I17" i="52"/>
  <c r="K17" i="52" s="1"/>
  <c r="I16" i="52"/>
  <c r="I27" i="51"/>
  <c r="I26" i="51"/>
  <c r="I23" i="51"/>
  <c r="K23" i="51" s="1"/>
  <c r="F23" i="51"/>
  <c r="I22" i="51"/>
  <c r="K22" i="51" s="1"/>
  <c r="I21" i="51"/>
  <c r="I18" i="51"/>
  <c r="K18" i="51" s="1"/>
  <c r="F18" i="51"/>
  <c r="I17" i="51"/>
  <c r="K17" i="51" s="1"/>
  <c r="K29" i="51" s="1"/>
  <c r="I16" i="51"/>
  <c r="I27" i="50"/>
  <c r="I26" i="50"/>
  <c r="I23" i="50"/>
  <c r="K23" i="50" s="1"/>
  <c r="F23" i="50"/>
  <c r="I22" i="50"/>
  <c r="K22" i="50" s="1"/>
  <c r="I21" i="50"/>
  <c r="I18" i="50"/>
  <c r="K18" i="50" s="1"/>
  <c r="F18" i="50"/>
  <c r="I17" i="50"/>
  <c r="K17" i="50" s="1"/>
  <c r="I16" i="50"/>
  <c r="K16" i="50" s="1"/>
  <c r="I27" i="49"/>
  <c r="K27" i="49" s="1"/>
  <c r="F27" i="49"/>
  <c r="I26" i="49"/>
  <c r="K26" i="49" s="1"/>
  <c r="I23" i="49"/>
  <c r="K23" i="49" s="1"/>
  <c r="F23" i="49"/>
  <c r="I22" i="49"/>
  <c r="K22" i="49" s="1"/>
  <c r="I21" i="49"/>
  <c r="I18" i="49"/>
  <c r="K18" i="49" s="1"/>
  <c r="F18" i="49"/>
  <c r="I17" i="49"/>
  <c r="K17" i="49" s="1"/>
  <c r="I16" i="49"/>
  <c r="K16" i="49" s="1"/>
  <c r="K29" i="49" s="1"/>
  <c r="I27" i="48"/>
  <c r="I26" i="48"/>
  <c r="I23" i="48"/>
  <c r="K23" i="48" s="1"/>
  <c r="F23" i="48"/>
  <c r="I22" i="48"/>
  <c r="K22" i="48" s="1"/>
  <c r="I21" i="48"/>
  <c r="I18" i="48"/>
  <c r="K18" i="48" s="1"/>
  <c r="F18" i="48"/>
  <c r="I17" i="48"/>
  <c r="K17" i="48" s="1"/>
  <c r="I16" i="48"/>
  <c r="K16" i="48" s="1"/>
  <c r="K29" i="48" s="1"/>
  <c r="I27" i="47"/>
  <c r="I26" i="47"/>
  <c r="I23" i="47"/>
  <c r="K23" i="47" s="1"/>
  <c r="F23" i="47"/>
  <c r="I22" i="47"/>
  <c r="K22" i="47" s="1"/>
  <c r="I21" i="47"/>
  <c r="I18" i="47"/>
  <c r="K18" i="47" s="1"/>
  <c r="F18" i="47"/>
  <c r="I17" i="47"/>
  <c r="K17" i="47" s="1"/>
  <c r="I16" i="47"/>
  <c r="K16" i="47" s="1"/>
  <c r="K29" i="47" s="1"/>
  <c r="I27" i="46"/>
  <c r="I26" i="46"/>
  <c r="I23" i="46"/>
  <c r="K23" i="46" s="1"/>
  <c r="F23" i="46"/>
  <c r="I22" i="46"/>
  <c r="K22" i="46" s="1"/>
  <c r="I21" i="46"/>
  <c r="I18" i="46"/>
  <c r="K18" i="46" s="1"/>
  <c r="F18" i="46"/>
  <c r="I17" i="46"/>
  <c r="K17" i="46" s="1"/>
  <c r="I16" i="46"/>
  <c r="K16" i="46" s="1"/>
  <c r="K29" i="46" s="1"/>
  <c r="I27" i="45"/>
  <c r="I26" i="45"/>
  <c r="I23" i="45"/>
  <c r="K23" i="45" s="1"/>
  <c r="F23" i="45"/>
  <c r="I22" i="45"/>
  <c r="K22" i="45" s="1"/>
  <c r="I21" i="45"/>
  <c r="I18" i="45"/>
  <c r="K18" i="45" s="1"/>
  <c r="F18" i="45"/>
  <c r="I17" i="45"/>
  <c r="K17" i="45" s="1"/>
  <c r="I16" i="45"/>
  <c r="K16" i="45" s="1"/>
  <c r="K29" i="45" s="1"/>
  <c r="I27" i="44"/>
  <c r="I26" i="44"/>
  <c r="I23" i="44"/>
  <c r="I22" i="44"/>
  <c r="I21" i="44"/>
  <c r="I18" i="44"/>
  <c r="K18" i="44" s="1"/>
  <c r="F18" i="44"/>
  <c r="I17" i="44"/>
  <c r="K17" i="44" s="1"/>
  <c r="I16" i="44"/>
  <c r="K16" i="44" s="1"/>
  <c r="I27" i="43"/>
  <c r="K27" i="43" s="1"/>
  <c r="F27" i="43"/>
  <c r="I26" i="43"/>
  <c r="K26" i="43" s="1"/>
  <c r="I23" i="43"/>
  <c r="K23" i="43" s="1"/>
  <c r="F23" i="43"/>
  <c r="I22" i="43"/>
  <c r="K22" i="43" s="1"/>
  <c r="I21" i="43"/>
  <c r="K21" i="43" s="1"/>
  <c r="I18" i="43"/>
  <c r="K18" i="43" s="1"/>
  <c r="F18" i="43"/>
  <c r="I17" i="43"/>
  <c r="K17" i="43" s="1"/>
  <c r="I16" i="43"/>
  <c r="K16" i="43" s="1"/>
  <c r="I27" i="42"/>
  <c r="K27" i="42" s="1"/>
  <c r="F27" i="42"/>
  <c r="I26" i="42"/>
  <c r="K26" i="42" s="1"/>
  <c r="I23" i="42"/>
  <c r="K23" i="42" s="1"/>
  <c r="F23" i="42"/>
  <c r="I22" i="42"/>
  <c r="K22" i="42" s="1"/>
  <c r="I21" i="42"/>
  <c r="I18" i="42"/>
  <c r="K18" i="42" s="1"/>
  <c r="F18" i="42"/>
  <c r="I17" i="42"/>
  <c r="K17" i="42" s="1"/>
  <c r="I16" i="42"/>
  <c r="K16" i="42" s="1"/>
  <c r="I27" i="41"/>
  <c r="K27" i="41" s="1"/>
  <c r="F27" i="41"/>
  <c r="I26" i="41"/>
  <c r="K26" i="41" s="1"/>
  <c r="I23" i="41"/>
  <c r="K23" i="41" s="1"/>
  <c r="F23" i="41"/>
  <c r="I22" i="41"/>
  <c r="K22" i="41" s="1"/>
  <c r="I21" i="41"/>
  <c r="K18" i="41"/>
  <c r="F18" i="41"/>
  <c r="I17" i="41"/>
  <c r="K17" i="41" s="1"/>
  <c r="F27" i="14"/>
  <c r="F23" i="14"/>
  <c r="F18" i="14"/>
  <c r="K29" i="50" l="1"/>
  <c r="K29" i="43"/>
  <c r="K29" i="42"/>
  <c r="K29" i="56"/>
  <c r="K29" i="52"/>
  <c r="K29" i="44"/>
  <c r="K29" i="41"/>
  <c r="I29" i="56"/>
  <c r="I29" i="46"/>
  <c r="I29" i="55"/>
  <c r="I29" i="54"/>
  <c r="I29" i="53"/>
  <c r="I29" i="52"/>
  <c r="I29" i="51"/>
  <c r="I29" i="50"/>
  <c r="I29" i="49"/>
  <c r="I29" i="48"/>
  <c r="I29" i="47"/>
  <c r="I29" i="45"/>
  <c r="I29" i="44"/>
  <c r="I29" i="43"/>
  <c r="I29" i="42"/>
  <c r="I29" i="41"/>
  <c r="I27" i="14"/>
  <c r="K27" i="14" s="1"/>
  <c r="I26" i="14"/>
  <c r="K26" i="14" s="1"/>
  <c r="I23" i="14"/>
  <c r="K23" i="14" s="1"/>
  <c r="I22" i="14"/>
  <c r="K22" i="14" s="1"/>
  <c r="I21" i="14"/>
  <c r="K21" i="14" s="1"/>
  <c r="K18" i="14"/>
  <c r="K17" i="14"/>
  <c r="K16" i="14"/>
  <c r="K29" i="14" l="1"/>
  <c r="I29" i="14"/>
</calcChain>
</file>

<file path=xl/sharedStrings.xml><?xml version="1.0" encoding="utf-8"?>
<sst xmlns="http://schemas.openxmlformats.org/spreadsheetml/2006/main" count="1429" uniqueCount="90">
  <si>
    <t>Lp.</t>
  </si>
  <si>
    <t xml:space="preserve">odśnieżanie ulic i dróg z równoczesnym posypywaniem na całej długości odśnieżonej nawierzchni mieszanką piaskowo-solną </t>
  </si>
  <si>
    <t>posypywanie nawierzchni jezdni i poboczy na całej długości w celu usunięcia śliskości zimowej drogi</t>
  </si>
  <si>
    <t xml:space="preserve">odśnieżanie parkingów z równoczesnym posypywaniem odśnieżonej nawierzchni mieszanką piaskowo-solną </t>
  </si>
  <si>
    <t>Drogi i ulice</t>
  </si>
  <si>
    <t>Parkingi</t>
  </si>
  <si>
    <t xml:space="preserve">odśnieżanie parkingów polegające na usuwaniu śniegu </t>
  </si>
  <si>
    <t>Chodniki</t>
  </si>
  <si>
    <t xml:space="preserve">odśnieżanie chodników z równoczesnym posypywaniem na całej długości odśnieżonej nawierzchni mieszanką piaskowo-solną </t>
  </si>
  <si>
    <t>II. 2 a)</t>
  </si>
  <si>
    <t>II. 2 b)</t>
  </si>
  <si>
    <t>II. 2 c)</t>
  </si>
  <si>
    <t>II. 2 d)</t>
  </si>
  <si>
    <t>II. 2 e)</t>
  </si>
  <si>
    <t>II. 2 f)</t>
  </si>
  <si>
    <t>II. 2 g)</t>
  </si>
  <si>
    <t>II. 2 h)</t>
  </si>
  <si>
    <t>czynności</t>
  </si>
  <si>
    <t>Punkt</t>
  </si>
  <si>
    <t>opisu</t>
  </si>
  <si>
    <t>Stan-</t>
  </si>
  <si>
    <t>dard</t>
  </si>
  <si>
    <t>odśnie-</t>
  </si>
  <si>
    <t>A</t>
  </si>
  <si>
    <t>B</t>
  </si>
  <si>
    <t>A i B</t>
  </si>
  <si>
    <t>Ilość</t>
  </si>
  <si>
    <t xml:space="preserve">Cena </t>
  </si>
  <si>
    <t>jedn.</t>
  </si>
  <si>
    <t>Jedn.</t>
  </si>
  <si>
    <t>miary</t>
  </si>
  <si>
    <t>jednostek</t>
  </si>
  <si>
    <t>(w zł/jedn.</t>
  </si>
  <si>
    <t>miary)</t>
  </si>
  <si>
    <t>kursów</t>
  </si>
  <si>
    <t>(w szt.)</t>
  </si>
  <si>
    <t xml:space="preserve">Wartość </t>
  </si>
  <si>
    <t>netto</t>
  </si>
  <si>
    <t>(w zł)</t>
  </si>
  <si>
    <t>km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</si>
  <si>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</si>
  <si>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I.</t>
  </si>
  <si>
    <t>II.</t>
  </si>
  <si>
    <t>III.</t>
  </si>
  <si>
    <t>Zadanie nr:</t>
  </si>
  <si>
    <t>wg Planu*</t>
  </si>
  <si>
    <t>*</t>
  </si>
  <si>
    <t>żania **</t>
  </si>
  <si>
    <t>**</t>
  </si>
  <si>
    <t>Formularz cenowy</t>
  </si>
  <si>
    <t xml:space="preserve">posypywanie parkingów w celu usunięcia śliskości zimowej </t>
  </si>
  <si>
    <t>posypywanie chodników w celu usunięcia śliskości zimowej</t>
  </si>
  <si>
    <t>(kol. 6 x 7 x 8)</t>
  </si>
  <si>
    <t>Wyszczególnienie czynności podejmo-wanych w celu zapewnienia utrzymania dróg w stanie zgodnym ze standardami opisanymi w Planie* (pkt II. 1)</t>
  </si>
  <si>
    <t>data sporządzenia</t>
  </si>
  <si>
    <t>podpis i pieczęć</t>
  </si>
  <si>
    <t xml:space="preserve"> </t>
  </si>
  <si>
    <t xml:space="preserve">odśnieżanie ulic i dróg bez posypywania mieszanką piaskowo-solną </t>
  </si>
  <si>
    <t>1 (Nowy Zagórz i Żabnik)</t>
  </si>
  <si>
    <t>2 (Zasław i Leska Góra)</t>
  </si>
  <si>
    <t>3 (ODJ Nowy Zagórz)</t>
  </si>
  <si>
    <t>5 (Pod Klasztorem - Skowronówka)</t>
  </si>
  <si>
    <t>6 (Wielopole)</t>
  </si>
  <si>
    <t>7 (Dolina)</t>
  </si>
  <si>
    <t>8 (Poraż)</t>
  </si>
  <si>
    <t>9 (Mokre i Morochów)</t>
  </si>
  <si>
    <t>10 (Zahutyń)</t>
  </si>
  <si>
    <t>11 (Łukowe)</t>
  </si>
  <si>
    <t>12 (Średnie Wielkie)</t>
  </si>
  <si>
    <t>13 (Kalnica)</t>
  </si>
  <si>
    <t>14 (Tarnawa Dolna)</t>
  </si>
  <si>
    <t>15 (Tarnawa Górna)</t>
  </si>
  <si>
    <t>16 (Czaszyn)</t>
  </si>
  <si>
    <t>17 (Olchowa)</t>
  </si>
  <si>
    <t>(Stary Zagórz)</t>
  </si>
  <si>
    <t>Załącznik nr 10</t>
  </si>
  <si>
    <t>Rejon nr:</t>
  </si>
  <si>
    <t>Rejon nr: 4</t>
  </si>
  <si>
    <t xml:space="preserve">Zimowe utrzymanie ulic, dróg, chodników i parkingów na terenie miasta Zagórz w sezonie zimowym 2024/2025. </t>
  </si>
  <si>
    <t xml:space="preserve">Rejon utrzymanie ulic, dróg, chodników i parkingów na terenie miasta Zagórz w sezonie zimowym 2024/2025. </t>
  </si>
  <si>
    <t>Plan zimowego utrzymania dróg gminnych i wewnętrznych na terenie gminy Zagórz w sezonie zimowym 2024/2025</t>
  </si>
  <si>
    <t>Standardy odśnieżania zawarte z pkt II. 1  Plan zimowego utrzymania dróg gminnych i wewnętrznych na terenie gminy Zagórz w sezonie zimowym 2024/2025</t>
  </si>
  <si>
    <t>VAT</t>
  </si>
  <si>
    <t xml:space="preserve">Brutto </t>
  </si>
  <si>
    <t>Stawka Podatku</t>
  </si>
  <si>
    <t>(w %)</t>
  </si>
  <si>
    <t>(kol. 9 x 10 )</t>
  </si>
  <si>
    <r>
      <t xml:space="preserve">Razem:  </t>
    </r>
    <r>
      <rPr>
        <i/>
        <sz val="12"/>
        <color theme="1"/>
        <rFont val="Calibri"/>
        <family val="2"/>
        <charset val="238"/>
        <scheme val="minor"/>
      </rPr>
      <t>(w złotych)</t>
    </r>
  </si>
  <si>
    <t>Powyższą wartość należy przenieść do formularza ofertowego</t>
  </si>
  <si>
    <t>- te pola należy wypełnić ("Wartość netto",tj. kolumna nr 9 oraz "Wartość brutto", tj. kolumna nr 11 jest wyliczana automatycznie).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</si>
</sst>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wrapText="1"/>
    </xf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0" fillId="2" borderId="3" xfId="0" applyNumberFormat="1" applyFill="1" applyBorder="1"/>
    <xf numFmtId="3" fontId="0" fillId="2" borderId="4" xfId="0" applyNumberFormat="1" applyFill="1" applyBorder="1"/>
    <xf numFmtId="3" fontId="0" fillId="2" borderId="11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3" fontId="0" fillId="2" borderId="0" xfId="0" applyNumberFormat="1" applyFill="1"/>
    <xf numFmtId="3" fontId="0" fillId="2" borderId="12" xfId="0" applyNumberFormat="1" applyFill="1" applyBorder="1"/>
    <xf numFmtId="3" fontId="2" fillId="2" borderId="0" xfId="0" applyNumberFormat="1" applyFont="1" applyFill="1" applyAlignment="1">
      <alignment horizontal="center"/>
    </xf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13" xfId="0" applyNumberFormat="1" applyFill="1" applyBorder="1"/>
    <xf numFmtId="3" fontId="2" fillId="2" borderId="14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0" fillId="2" borderId="16" xfId="0" applyNumberFormat="1" applyFill="1" applyBorder="1" applyAlignment="1">
      <alignment vertical="top"/>
    </xf>
    <xf numFmtId="3" fontId="0" fillId="2" borderId="17" xfId="0" applyNumberFormat="1" applyFill="1" applyBorder="1" applyAlignment="1">
      <alignment wrapText="1"/>
    </xf>
    <xf numFmtId="3" fontId="0" fillId="2" borderId="17" xfId="0" applyNumberFormat="1" applyFill="1" applyBorder="1"/>
    <xf numFmtId="3" fontId="0" fillId="2" borderId="8" xfId="0" applyNumberFormat="1" applyFill="1" applyBorder="1" applyAlignment="1">
      <alignment vertical="top"/>
    </xf>
    <xf numFmtId="3" fontId="0" fillId="2" borderId="9" xfId="0" applyNumberFormat="1" applyFill="1" applyBorder="1" applyAlignment="1">
      <alignment wrapText="1"/>
    </xf>
    <xf numFmtId="3" fontId="0" fillId="2" borderId="14" xfId="0" applyNumberFormat="1" applyFill="1" applyBorder="1"/>
    <xf numFmtId="3" fontId="1" fillId="2" borderId="20" xfId="0" applyNumberFormat="1" applyFont="1" applyFill="1" applyBorder="1" applyAlignment="1">
      <alignment wrapText="1"/>
    </xf>
    <xf numFmtId="3" fontId="0" fillId="2" borderId="18" xfId="0" applyNumberFormat="1" applyFill="1" applyBorder="1" applyAlignment="1">
      <alignment vertical="top"/>
    </xf>
    <xf numFmtId="3" fontId="0" fillId="2" borderId="19" xfId="0" applyNumberFormat="1" applyFill="1" applyBorder="1" applyAlignment="1">
      <alignment wrapText="1"/>
    </xf>
    <xf numFmtId="3" fontId="0" fillId="2" borderId="19" xfId="0" applyNumberFormat="1" applyFill="1" applyBorder="1"/>
    <xf numFmtId="3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center"/>
    </xf>
    <xf numFmtId="3" fontId="7" fillId="2" borderId="17" xfId="0" applyNumberFormat="1" applyFont="1" applyFill="1" applyBorder="1"/>
    <xf numFmtId="3" fontId="7" fillId="2" borderId="9" xfId="0" applyNumberFormat="1" applyFont="1" applyFill="1" applyBorder="1"/>
    <xf numFmtId="3" fontId="8" fillId="2" borderId="2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 wrapText="1"/>
    </xf>
    <xf numFmtId="3" fontId="8" fillId="0" borderId="0" xfId="0" applyNumberFormat="1" applyFont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164" fontId="0" fillId="0" borderId="0" xfId="0" applyNumberFormat="1"/>
    <xf numFmtId="164" fontId="0" fillId="2" borderId="4" xfId="0" applyNumberFormat="1" applyFill="1" applyBorder="1"/>
    <xf numFmtId="3" fontId="2" fillId="0" borderId="4" xfId="0" applyNumberFormat="1" applyFont="1" applyBorder="1" applyAlignment="1">
      <alignment horizontal="center" wrapText="1"/>
    </xf>
    <xf numFmtId="164" fontId="0" fillId="2" borderId="17" xfId="0" applyNumberFormat="1" applyFill="1" applyBorder="1"/>
    <xf numFmtId="164" fontId="0" fillId="2" borderId="9" xfId="0" applyNumberFormat="1" applyFill="1" applyBorder="1"/>
    <xf numFmtId="4" fontId="1" fillId="0" borderId="0" xfId="0" applyNumberFormat="1" applyFont="1"/>
    <xf numFmtId="4" fontId="1" fillId="2" borderId="5" xfId="0" applyNumberFormat="1" applyFont="1" applyFill="1" applyBorder="1"/>
    <xf numFmtId="4" fontId="1" fillId="2" borderId="4" xfId="0" applyNumberFormat="1" applyFont="1" applyFill="1" applyBorder="1"/>
    <xf numFmtId="3" fontId="9" fillId="0" borderId="0" xfId="0" applyNumberFormat="1" applyFont="1" applyAlignment="1">
      <alignment horizontal="right" wrapText="1"/>
    </xf>
    <xf numFmtId="3" fontId="9" fillId="0" borderId="0" xfId="0" applyNumberFormat="1" applyFont="1"/>
    <xf numFmtId="4" fontId="0" fillId="0" borderId="0" xfId="0" applyNumberFormat="1" applyAlignment="1">
      <alignment horizontal="center"/>
    </xf>
    <xf numFmtId="0" fontId="0" fillId="2" borderId="17" xfId="0" applyFill="1" applyBorder="1"/>
    <xf numFmtId="0" fontId="0" fillId="2" borderId="19" xfId="0" applyFill="1" applyBorder="1"/>
    <xf numFmtId="0" fontId="0" fillId="2" borderId="9" xfId="0" applyFill="1" applyBorder="1"/>
    <xf numFmtId="4" fontId="1" fillId="4" borderId="21" xfId="0" applyNumberFormat="1" applyFont="1" applyFill="1" applyBorder="1"/>
    <xf numFmtId="4" fontId="1" fillId="4" borderId="24" xfId="0" applyNumberFormat="1" applyFont="1" applyFill="1" applyBorder="1"/>
    <xf numFmtId="4" fontId="1" fillId="4" borderId="22" xfId="0" applyNumberFormat="1" applyFont="1" applyFill="1" applyBorder="1"/>
    <xf numFmtId="4" fontId="1" fillId="3" borderId="21" xfId="0" applyNumberFormat="1" applyFont="1" applyFill="1" applyBorder="1" applyProtection="1">
      <protection locked="0"/>
    </xf>
    <xf numFmtId="4" fontId="1" fillId="3" borderId="22" xfId="0" applyNumberFormat="1" applyFont="1" applyFill="1" applyBorder="1" applyProtection="1">
      <protection locked="0"/>
    </xf>
    <xf numFmtId="4" fontId="1" fillId="3" borderId="1" xfId="0" applyNumberFormat="1" applyFont="1" applyFill="1" applyBorder="1" applyProtection="1">
      <protection locked="0"/>
    </xf>
    <xf numFmtId="4" fontId="1" fillId="3" borderId="23" xfId="0" applyNumberFormat="1" applyFont="1" applyFill="1" applyBorder="1" applyProtection="1">
      <protection locked="0"/>
    </xf>
    <xf numFmtId="4" fontId="1" fillId="4" borderId="0" xfId="0" applyNumberFormat="1" applyFont="1" applyFill="1"/>
    <xf numFmtId="3" fontId="0" fillId="3" borderId="26" xfId="0" applyNumberFormat="1" applyFill="1" applyBorder="1" applyAlignment="1">
      <alignment wrapText="1"/>
    </xf>
    <xf numFmtId="4" fontId="1" fillId="4" borderId="28" xfId="0" applyNumberFormat="1" applyFont="1" applyFill="1" applyBorder="1"/>
    <xf numFmtId="4" fontId="1" fillId="2" borderId="21" xfId="0" applyNumberFormat="1" applyFont="1" applyFill="1" applyBorder="1"/>
    <xf numFmtId="0" fontId="1" fillId="2" borderId="21" xfId="0" applyFont="1" applyFill="1" applyBorder="1"/>
    <xf numFmtId="4" fontId="1" fillId="2" borderId="23" xfId="0" applyNumberFormat="1" applyFont="1" applyFill="1" applyBorder="1"/>
    <xf numFmtId="4" fontId="1" fillId="2" borderId="22" xfId="0" applyNumberFormat="1" applyFont="1" applyFill="1" applyBorder="1"/>
    <xf numFmtId="0" fontId="1" fillId="2" borderId="22" xfId="0" applyFont="1" applyFill="1" applyBorder="1"/>
    <xf numFmtId="4" fontId="1" fillId="2" borderId="1" xfId="0" applyNumberFormat="1" applyFont="1" applyFill="1" applyBorder="1"/>
    <xf numFmtId="4" fontId="1" fillId="2" borderId="24" xfId="0" applyNumberFormat="1" applyFont="1" applyFill="1" applyBorder="1"/>
    <xf numFmtId="0" fontId="1" fillId="2" borderId="24" xfId="0" applyFont="1" applyFill="1" applyBorder="1"/>
    <xf numFmtId="164" fontId="0" fillId="2" borderId="0" xfId="0" applyNumberFormat="1" applyFill="1"/>
    <xf numFmtId="4" fontId="1" fillId="2" borderId="0" xfId="0" applyNumberFormat="1" applyFont="1" applyFill="1"/>
    <xf numFmtId="3" fontId="10" fillId="0" borderId="0" xfId="0" quotePrefix="1" applyNumberFormat="1" applyFont="1"/>
    <xf numFmtId="4" fontId="1" fillId="4" borderId="26" xfId="0" applyNumberFormat="1" applyFont="1" applyFill="1" applyBorder="1"/>
    <xf numFmtId="4" fontId="11" fillId="0" borderId="0" xfId="0" applyNumberFormat="1" applyFont="1" applyAlignment="1">
      <alignment horizontal="center" wrapText="1"/>
    </xf>
    <xf numFmtId="4" fontId="1" fillId="4" borderId="1" xfId="0" applyNumberFormat="1" applyFont="1" applyFill="1" applyBorder="1"/>
    <xf numFmtId="0" fontId="1" fillId="3" borderId="21" xfId="0" applyFont="1" applyFill="1" applyBorder="1" applyProtection="1">
      <protection locked="0"/>
    </xf>
    <xf numFmtId="0" fontId="1" fillId="3" borderId="22" xfId="0" applyFont="1" applyFill="1" applyBorder="1" applyProtection="1">
      <protection locked="0"/>
    </xf>
    <xf numFmtId="0" fontId="1" fillId="3" borderId="24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4" fontId="1" fillId="2" borderId="2" xfId="0" applyNumberFormat="1" applyFont="1" applyFill="1" applyBorder="1"/>
    <xf numFmtId="3" fontId="0" fillId="2" borderId="2" xfId="0" applyNumberFormat="1" applyFill="1" applyBorder="1"/>
    <xf numFmtId="0" fontId="1" fillId="2" borderId="2" xfId="0" applyFont="1" applyFill="1" applyBorder="1"/>
    <xf numFmtId="4" fontId="1" fillId="5" borderId="29" xfId="0" applyNumberFormat="1" applyFont="1" applyFill="1" applyBorder="1" applyAlignment="1">
      <alignment horizontal="right"/>
    </xf>
    <xf numFmtId="4" fontId="1" fillId="4" borderId="25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center"/>
    </xf>
    <xf numFmtId="3" fontId="5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0" fillId="2" borderId="11" xfId="0" applyNumberFormat="1" applyFill="1" applyBorder="1" applyAlignment="1">
      <alignment horizontal="left" wrapText="1"/>
    </xf>
    <xf numFmtId="3" fontId="0" fillId="2" borderId="12" xfId="0" applyNumberFormat="1" applyFill="1" applyBorder="1" applyAlignment="1">
      <alignment horizontal="left" wrapText="1"/>
    </xf>
    <xf numFmtId="3" fontId="0" fillId="2" borderId="13" xfId="0" applyNumberFormat="1" applyFill="1" applyBorder="1" applyAlignment="1">
      <alignment horizontal="left" wrapText="1"/>
    </xf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4" fillId="0" borderId="10" xfId="0" applyNumberFormat="1" applyFont="1" applyBorder="1" applyAlignment="1">
      <alignment horizontal="right"/>
    </xf>
    <xf numFmtId="3" fontId="10" fillId="0" borderId="27" xfId="0" quotePrefix="1" applyNumberFormat="1" applyFont="1" applyBorder="1" applyAlignment="1">
      <alignment horizontal="center"/>
    </xf>
    <xf numFmtId="3" fontId="10" fillId="0" borderId="0" xfId="0" quotePrefix="1" applyNumberFormat="1" applyFont="1" applyAlignment="1">
      <alignment horizontal="center"/>
    </xf>
    <xf numFmtId="3" fontId="4" fillId="3" borderId="0" xfId="0" applyNumberFormat="1" applyFont="1" applyFill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0" fillId="0" borderId="0" xfId="0" applyNumberFormat="1" applyAlignment="1">
      <alignment horizontal="left" wrapText="1"/>
    </xf>
    <xf numFmtId="14" fontId="0" fillId="3" borderId="0" xfId="0" applyNumberFormat="1" applyFill="1" applyAlignment="1" applyProtection="1">
      <alignment horizontal="center" wrapText="1"/>
      <protection locked="0"/>
    </xf>
    <xf numFmtId="0" fontId="0" fillId="3" borderId="9" xfId="0" applyFill="1" applyBorder="1" applyAlignment="1" applyProtection="1">
      <alignment horizontal="center" wrapText="1"/>
      <protection locked="0"/>
    </xf>
    <xf numFmtId="3" fontId="0" fillId="3" borderId="0" xfId="0" applyNumberFormat="1" applyFill="1" applyAlignment="1" applyProtection="1">
      <alignment horizontal="center" wrapText="1"/>
      <protection locked="0"/>
    </xf>
    <xf numFmtId="3" fontId="0" fillId="3" borderId="9" xfId="0" applyNumberFormat="1" applyFill="1" applyBorder="1" applyAlignment="1" applyProtection="1">
      <alignment horizont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51"/>
  <sheetViews>
    <sheetView tabSelected="1" view="pageBreakPreview" zoomScaleNormal="100" zoomScaleSheetLayoutView="100" workbookViewId="0">
      <selection activeCell="F23" sqref="F23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58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2.0099999999999998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2.21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4.22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60.7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>
        <v>500</v>
      </c>
      <c r="G21" s="57"/>
      <c r="H21" s="22">
        <v>20</v>
      </c>
      <c r="I21" s="54" t="str">
        <f t="shared" ref="I21:I23" si="2">IF(G21&lt;&gt;0,ROUND(F21*G21*H21,2)," ")</f>
        <v xml:space="preserve"> </v>
      </c>
      <c r="J21" s="78"/>
      <c r="K21" s="54" t="e">
        <f t="shared" ref="K21:K23" si="3">SUM(I21*J21%+I21)</f>
        <v>#VALUE!</v>
      </c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1650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si="3"/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2150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>
        <v>0.11</v>
      </c>
      <c r="G26" s="57"/>
      <c r="H26" s="22">
        <v>20</v>
      </c>
      <c r="I26" s="54" t="str">
        <f t="shared" ref="I26:I27" si="4">IF(G26&lt;&gt;0,ROUND(F26*G26*H26,2)," ")</f>
        <v xml:space="preserve"> </v>
      </c>
      <c r="J26" s="78"/>
      <c r="K26" s="54" t="e">
        <f t="shared" ref="K26:K27" si="5">SUM(I26*J26%+I26)</f>
        <v>#VALUE!</v>
      </c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>
        <f>F26</f>
        <v>0.11</v>
      </c>
      <c r="G27" s="59"/>
      <c r="H27" s="15">
        <v>3</v>
      </c>
      <c r="I27" s="55" t="str">
        <f t="shared" si="4"/>
        <v xml:space="preserve"> </v>
      </c>
      <c r="J27" s="80"/>
      <c r="K27" s="75" t="e">
        <f t="shared" si="5"/>
        <v>#VALUE!</v>
      </c>
    </row>
    <row r="28" spans="1:11" ht="15.75" thickBot="1" x14ac:dyDescent="0.3">
      <c r="I28" s="45"/>
      <c r="J28" s="45"/>
      <c r="K28" s="45"/>
    </row>
    <row r="29" spans="1:11" s="1" customForma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6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7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0" spans="1:11" x14ac:dyDescent="0.25">
      <c r="C40" s="74"/>
      <c r="D40" s="74"/>
      <c r="E40" s="74"/>
      <c r="F40" s="74"/>
      <c r="G40" s="74"/>
      <c r="H40" s="74"/>
      <c r="I40" s="74"/>
      <c r="J40" s="74"/>
      <c r="K40" s="74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G76M8+PdpmqPQ9d6cV23Sk/JSQ+XafXfXGbXtXPJDRboYWSI+zPrj6AMVVh69mz2CQrsgxfosx5wE/eDE9bmHA==" saltValue="phHObvdSKpajtpqhCXchYA==" spinCount="100000" sheet="1" objects="1" scenarios="1"/>
  <mergeCells count="14">
    <mergeCell ref="C39:K39"/>
    <mergeCell ref="F33:I34"/>
    <mergeCell ref="F35:I35"/>
    <mergeCell ref="B36:I36"/>
    <mergeCell ref="B37:I37"/>
    <mergeCell ref="B33:B34"/>
    <mergeCell ref="J29:J30"/>
    <mergeCell ref="K29:K30"/>
    <mergeCell ref="H3:I3"/>
    <mergeCell ref="A4:I4"/>
    <mergeCell ref="A5:I5"/>
    <mergeCell ref="B9:B12"/>
    <mergeCell ref="C29:G30"/>
    <mergeCell ref="I29:I30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3:K51"/>
  <sheetViews>
    <sheetView view="pageBreakPreview" topLeftCell="A16" zoomScaleNormal="100" zoomScaleSheetLayoutView="100" workbookViewId="0">
      <selection activeCell="J27" sqref="J27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66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2.2999999999999998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10.51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12.809999999999999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x14ac:dyDescent="0.25">
      <c r="A20" s="25" t="s">
        <v>42</v>
      </c>
      <c r="B20" s="26" t="s">
        <v>5</v>
      </c>
      <c r="C20" s="7"/>
      <c r="D20" s="7"/>
      <c r="E20" s="7"/>
      <c r="F20" s="41"/>
      <c r="G20" s="82"/>
      <c r="H20" s="83"/>
      <c r="I20" s="82"/>
      <c r="J20" s="82"/>
      <c r="K20" s="82"/>
    </row>
    <row r="21" spans="1:11" s="1" customFormat="1" ht="46.5" customHeight="1" x14ac:dyDescent="0.25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82"/>
      <c r="H21" s="83"/>
      <c r="I21" s="82" t="str">
        <f t="shared" ref="I21:I23" si="2">IF(G21&lt;&gt;0,ROUND(F21*G21*H21,2)," ")</f>
        <v xml:space="preserve"> </v>
      </c>
      <c r="J21" s="84"/>
      <c r="K21" s="82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420</v>
      </c>
      <c r="G22" s="58"/>
      <c r="H22" s="22">
        <v>20</v>
      </c>
      <c r="I22" s="77" t="str">
        <f t="shared" si="2"/>
        <v xml:space="preserve"> </v>
      </c>
      <c r="J22" s="81"/>
      <c r="K22" s="77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420</v>
      </c>
      <c r="G23" s="59"/>
      <c r="H23" s="15">
        <v>3</v>
      </c>
      <c r="I23" s="77" t="str">
        <f t="shared" si="2"/>
        <v xml:space="preserve"> </v>
      </c>
      <c r="J23" s="81"/>
      <c r="K23" s="56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>
        <v>1.5</v>
      </c>
      <c r="G26" s="57"/>
      <c r="H26" s="22">
        <v>20</v>
      </c>
      <c r="I26" s="54" t="str">
        <f t="shared" ref="I26:I27" si="4">IF(G26&lt;&gt;0,ROUND(F26*G26*H26,2)," ")</f>
        <v xml:space="preserve"> </v>
      </c>
      <c r="J26" s="78"/>
      <c r="K26" s="54" t="e">
        <f t="shared" ref="K26:K27" si="5">SUM(I26*J26%+I26)</f>
        <v>#VALUE!</v>
      </c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>
        <f>F26</f>
        <v>1.5</v>
      </c>
      <c r="G27" s="59"/>
      <c r="H27" s="15">
        <v>3</v>
      </c>
      <c r="I27" s="55" t="str">
        <f t="shared" si="4"/>
        <v xml:space="preserve"> </v>
      </c>
      <c r="J27" s="80"/>
      <c r="K27" s="54" t="e">
        <f t="shared" si="5"/>
        <v>#VALUE!</v>
      </c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LNYJxzIsPVQOC3tPi+7kyTcRzoakVTlKMg2KkaavQhHfx0OumOPH8iZv71UOWdGAraRTs9Su3VqlKBWEMSLoYw==" saltValue="VL+dtSl+ErmUyR3mnI+isg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3:K51"/>
  <sheetViews>
    <sheetView view="pageBreakPreview" topLeftCell="A4" zoomScaleNormal="100" zoomScaleSheetLayoutView="100" workbookViewId="0">
      <selection activeCell="N18" sqref="N18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A3" s="1" t="s">
        <v>56</v>
      </c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67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1.72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4.16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5.88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2000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2000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5AoJd998XdZwMzgCpIQk1hbB0uCXOE7uDl3LURT7PREPIJ/3nR5i8D7TJyT/XaI1Pk7FoIKlPZB//IkoSmpu5g==" saltValue="BwcvFe3AaOAD5L2cc8XaDQ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3:K51"/>
  <sheetViews>
    <sheetView view="pageBreakPreview" topLeftCell="A4" zoomScaleNormal="100" zoomScaleSheetLayoutView="100" workbookViewId="0">
      <selection activeCell="P26" sqref="P26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68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/>
      <c r="G16" s="64"/>
      <c r="H16" s="32"/>
      <c r="I16" s="64" t="str">
        <f>IF(G16&lt;&gt;0,ROUND(F16*G16*H16,2)," ")</f>
        <v xml:space="preserve"> </v>
      </c>
      <c r="J16" s="65"/>
      <c r="K16" s="64"/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4.0199999999999996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4.0199999999999996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615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615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a0llsEblAwrb6PY5pYUVeFXsfh1YvcN94w9P1NN/8ilPaCdkAonjeZ6BoAgCr6oVkSAAz9XrrIlVLLUDtYmvUQ==" saltValue="Bfu0FDDDiovQQJOvIgz+8Q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3:K51"/>
  <sheetViews>
    <sheetView view="pageBreakPreview" zoomScaleNormal="100" zoomScaleSheetLayoutView="100" workbookViewId="0">
      <selection activeCell="I22" sqref="I22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69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/>
      <c r="G16" s="64"/>
      <c r="H16" s="32"/>
      <c r="I16" s="64" t="str">
        <f>IF(G16&lt;&gt;0,ROUND(F16*G16*H16,2)," ")</f>
        <v xml:space="preserve"> </v>
      </c>
      <c r="J16" s="65"/>
      <c r="K16" s="64"/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0.9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0.9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/>
      <c r="G22" s="66"/>
      <c r="H22" s="29"/>
      <c r="I22" s="67" t="str">
        <f t="shared" si="2"/>
        <v xml:space="preserve"> </v>
      </c>
      <c r="J22" s="68"/>
      <c r="K22" s="64"/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/>
      <c r="G23" s="69"/>
      <c r="H23" s="15"/>
      <c r="I23" s="70" t="str">
        <f t="shared" si="2"/>
        <v xml:space="preserve"> </v>
      </c>
      <c r="J23" s="71"/>
      <c r="K23" s="64"/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3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3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zV985mEL55ooqnwfhytY+DYkkFkug+CMT5fD5xtIandIjJa/Jv+T+RG7Psjny7/Um49FSPJ3169opw5nwvkkVw==" saltValue="uU741E90+vhJp8bUrE6fcg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K51"/>
  <sheetViews>
    <sheetView view="pageBreakPreview" topLeftCell="A13" zoomScaleNormal="100" zoomScaleSheetLayoutView="100" workbookViewId="0">
      <selection activeCell="J18" sqref="J18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70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/>
      <c r="G16" s="64"/>
      <c r="H16" s="32"/>
      <c r="I16" s="64" t="str">
        <f>IF(G16&lt;&gt;0,ROUND(F16*G16*H16,2)," ")</f>
        <v xml:space="preserve"> </v>
      </c>
      <c r="J16" s="65"/>
      <c r="K16" s="64"/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9.84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9.84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2060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2060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4O6RJI9uZ8RURvC+4CgmXAVcLdJ9qe9sJRYb1rjK9390Ra1prSUu3SmTtQIinyCxiP53wvSSiLR981Z4Cz9cmA==" saltValue="rGZG5wBKtoPNrg+a0SRY4g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3:K51"/>
  <sheetViews>
    <sheetView view="pageBreakPreview" topLeftCell="A16" zoomScaleNormal="100" zoomScaleSheetLayoutView="100" workbookViewId="0">
      <selection activeCell="Q22" sqref="Q22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71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/>
      <c r="G16" s="64"/>
      <c r="H16" s="32"/>
      <c r="I16" s="64" t="str">
        <f>IF(G16&lt;&gt;0,ROUND(F16*G16*H16,2)," ")</f>
        <v xml:space="preserve"> </v>
      </c>
      <c r="J16" s="65"/>
      <c r="K16" s="64"/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7.05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7.05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3070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3070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61zjYOPuDpGjg32SdpvUgmfnkft+SSeDWidkOOu/IPqfAHMIqVZ4/i/YSpAJNUbkraKzgzpXhQD7nOelbMFjpA==" saltValue="cW6XC0N3qI3//Xr/kgjDjg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3:K51"/>
  <sheetViews>
    <sheetView view="pageBreakPreview" topLeftCell="A13" zoomScaleNormal="100" zoomScaleSheetLayoutView="100" workbookViewId="0">
      <selection activeCell="G21" sqref="G21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72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3.24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11.97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15.21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2145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2145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nbqQFhha8hrflcirIthk7nO/I9yRaALLpujT1hco/r6oRwAPuK1Xx7tRvmKoSeqFO7dxHXaUSkOTz5aZUX4y6w==" saltValue="nVssb+Mr6IIohTZ3Gv7jow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3:K51"/>
  <sheetViews>
    <sheetView view="pageBreakPreview" topLeftCell="A16" zoomScaleNormal="100" zoomScaleSheetLayoutView="100" workbookViewId="0">
      <selection activeCell="N24" sqref="N23:N24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73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/>
      <c r="G16" s="64"/>
      <c r="H16" s="32"/>
      <c r="I16" s="64" t="str">
        <f>IF(G16&lt;&gt;0,ROUND(F16*G16*H16,2)," ")</f>
        <v xml:space="preserve"> </v>
      </c>
      <c r="J16" s="65"/>
      <c r="K16" s="64"/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2.44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2.44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450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450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+eJ3Ou1j4B+PKS8jdC16f02V5QuIPlCHVEZQLnT7IIPUh3O10cxJ7nj+Ym0NfK7BEBgcbJ9HzekwfT9ZBqt2bw==" saltValue="2BNQugoId4GNxgfRsHtkHw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K51"/>
  <sheetViews>
    <sheetView view="pageBreakPreview" topLeftCell="A16" zoomScaleNormal="100" zoomScaleSheetLayoutView="100" workbookViewId="0">
      <selection activeCell="J23" sqref="J23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59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3.7949999999999999</v>
      </c>
      <c r="G16" s="57"/>
      <c r="H16" s="32">
        <v>20</v>
      </c>
      <c r="I16" s="63" t="str">
        <f t="shared" ref="I16:I18" si="0"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5.69</v>
      </c>
      <c r="G17" s="58"/>
      <c r="H17" s="32">
        <v>20</v>
      </c>
      <c r="I17" s="56" t="str">
        <f t="shared" si="0"/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9.4849999999999994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x14ac:dyDescent="0.25">
      <c r="A20" s="25" t="s">
        <v>42</v>
      </c>
      <c r="B20" s="26" t="s">
        <v>5</v>
      </c>
      <c r="C20" s="7"/>
      <c r="D20" s="7"/>
      <c r="E20" s="7"/>
      <c r="F20" s="41"/>
      <c r="G20" s="82"/>
      <c r="H20" s="83"/>
      <c r="I20" s="82"/>
      <c r="J20" s="82"/>
      <c r="K20" s="82"/>
    </row>
    <row r="21" spans="1:11" s="1" customFormat="1" ht="46.5" customHeight="1" x14ac:dyDescent="0.25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82"/>
      <c r="H21" s="83"/>
      <c r="I21" s="82" t="str">
        <f t="shared" ref="I21:I23" si="2">IF(G21&lt;&gt;0,ROUND(F21*G21*H21,2)," ")</f>
        <v xml:space="preserve"> </v>
      </c>
      <c r="J21" s="84"/>
      <c r="K21" s="82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210</v>
      </c>
      <c r="G22" s="58"/>
      <c r="H22" s="22">
        <v>20</v>
      </c>
      <c r="I22" s="56" t="str">
        <f t="shared" si="2"/>
        <v xml:space="preserve"> </v>
      </c>
      <c r="J22" s="79"/>
      <c r="K22" s="56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210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>
        <v>1.1919999999999999</v>
      </c>
      <c r="G26" s="57"/>
      <c r="H26" s="22">
        <v>20</v>
      </c>
      <c r="I26" s="54" t="str">
        <f t="shared" ref="I26:I27" si="4">IF(G26&lt;&gt;0,ROUND(F26*G26*H26,2)," ")</f>
        <v xml:space="preserve"> </v>
      </c>
      <c r="J26" s="78"/>
      <c r="K26" s="54" t="e">
        <f t="shared" ref="K26:K27" si="5">SUM(I26*J26%+I26)</f>
        <v>#VALUE!</v>
      </c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>
        <f>F26</f>
        <v>1.1919999999999999</v>
      </c>
      <c r="G27" s="59"/>
      <c r="H27" s="15">
        <v>3</v>
      </c>
      <c r="I27" s="55" t="str">
        <f t="shared" si="4"/>
        <v xml:space="preserve"> </v>
      </c>
      <c r="J27" s="80"/>
      <c r="K27" s="54" t="e">
        <f t="shared" si="5"/>
        <v>#VALUE!</v>
      </c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dRP/ugsIhl6cc3OODsD+XfYkRIKpRx4ZNV5i3JiXQygJYJDiss54VPx6X32ywoFBQ4U0YZzvUZDN8rmWjSXYLQ==" saltValue="nGv/NGXWonIbRgUqxwOMiA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K51"/>
  <sheetViews>
    <sheetView view="pageBreakPreview" topLeftCell="A16" zoomScaleNormal="100" zoomScaleSheetLayoutView="100" workbookViewId="0">
      <selection activeCell="P22" sqref="P22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60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2.83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3.165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5.9950000000000001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x14ac:dyDescent="0.25">
      <c r="A20" s="25" t="s">
        <v>42</v>
      </c>
      <c r="B20" s="26" t="s">
        <v>5</v>
      </c>
      <c r="C20" s="7"/>
      <c r="D20" s="7"/>
      <c r="E20" s="7"/>
      <c r="F20" s="72"/>
      <c r="G20" s="82"/>
      <c r="H20" s="83"/>
      <c r="I20" s="82"/>
      <c r="J20" s="82"/>
      <c r="K20" s="82"/>
    </row>
    <row r="21" spans="1:11" s="1" customFormat="1" ht="46.5" customHeight="1" x14ac:dyDescent="0.25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11"/>
      <c r="G21" s="82"/>
      <c r="H21" s="83"/>
      <c r="I21" s="82" t="str">
        <f t="shared" ref="I21:I23" si="2">IF(G21&lt;&gt;0,ROUND(F21*G21*H21,2)," ")</f>
        <v xml:space="preserve"> </v>
      </c>
      <c r="J21" s="84"/>
      <c r="K21" s="82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2">
        <v>5000</v>
      </c>
      <c r="G22" s="58"/>
      <c r="H22" s="22">
        <v>20</v>
      </c>
      <c r="I22" s="56" t="str">
        <f t="shared" si="2"/>
        <v xml:space="preserve"> </v>
      </c>
      <c r="J22" s="79"/>
      <c r="K22" s="56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5000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>
        <v>2.33</v>
      </c>
      <c r="G26" s="57"/>
      <c r="H26" s="22">
        <v>20</v>
      </c>
      <c r="I26" s="54" t="str">
        <f t="shared" ref="I26:I27" si="4">IF(G26&lt;&gt;0,ROUND(F26*G26*H26,2)," ")</f>
        <v xml:space="preserve"> </v>
      </c>
      <c r="J26" s="78"/>
      <c r="K26" s="54" t="e">
        <f t="shared" ref="K26:K27" si="5">SUM(I26*J26%+I26)</f>
        <v>#VALUE!</v>
      </c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>
        <f>F26</f>
        <v>2.33</v>
      </c>
      <c r="G27" s="59"/>
      <c r="H27" s="15">
        <v>3</v>
      </c>
      <c r="I27" s="55" t="str">
        <f t="shared" si="4"/>
        <v xml:space="preserve"> </v>
      </c>
      <c r="J27" s="80"/>
      <c r="K27" s="54" t="e">
        <f t="shared" si="5"/>
        <v>#VALUE!</v>
      </c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wxp+r5agX+2f5+CLwe3WhcnOfp0O3pmoRZ9qcFlDkasbB8R3mVGiABuIjmEG6KoFYhzvU6BHE3Mu9myeddbWDw==" saltValue="6YCvp2GPdIBk/1exZ4Q/eQ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K51"/>
  <sheetViews>
    <sheetView view="pageBreakPreview" topLeftCell="A16" zoomScaleNormal="100" zoomScaleSheetLayoutView="100" workbookViewId="0">
      <selection activeCell="Q16" sqref="Q16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77</v>
      </c>
      <c r="C7" s="3" t="s">
        <v>74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0.97499999999999998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3.9249999999999998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4.8999999999999995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>
        <v>5450</v>
      </c>
      <c r="G21" s="57"/>
      <c r="H21" s="22">
        <v>20</v>
      </c>
      <c r="I21" s="54" t="str">
        <f t="shared" ref="I21:I23" si="2">IF(G21&lt;&gt;0,ROUND(F21*G21*H21,2)," ")</f>
        <v xml:space="preserve"> </v>
      </c>
      <c r="J21" s="78"/>
      <c r="K21" s="54" t="e">
        <f t="shared" ref="K21:K23" si="3">SUM(I21*J21%+I21)</f>
        <v>#VALUE!</v>
      </c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1930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si="3"/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7380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>
        <v>0.86</v>
      </c>
      <c r="G26" s="57"/>
      <c r="H26" s="22">
        <v>20</v>
      </c>
      <c r="I26" s="54" t="str">
        <f t="shared" ref="I26:I27" si="4">IF(G26&lt;&gt;0,ROUND(F26*G26*H26,2)," ")</f>
        <v xml:space="preserve"> </v>
      </c>
      <c r="J26" s="78"/>
      <c r="K26" s="54" t="e">
        <f t="shared" ref="K26:K27" si="5">SUM(I26*J26%+I26)</f>
        <v>#VALUE!</v>
      </c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>
        <f>F26</f>
        <v>0.86</v>
      </c>
      <c r="G27" s="59"/>
      <c r="H27" s="15">
        <v>3</v>
      </c>
      <c r="I27" s="55" t="str">
        <f t="shared" si="4"/>
        <v xml:space="preserve"> </v>
      </c>
      <c r="J27" s="80"/>
      <c r="K27" s="54" t="e">
        <f t="shared" si="5"/>
        <v>#VALUE!</v>
      </c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Qw+4f0EJXn96g0KVd4TxOvE9Mxumv3vsTyplnwupkBz2HAjla2S8O8YY8qDT97ux8xWiAfc42BGj+eQI0G7F2Q==" saltValue="LD2hXz+aAc8FU5oa4p9jAg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K51"/>
  <sheetViews>
    <sheetView view="pageBreakPreview" topLeftCell="A13" zoomScaleNormal="100" zoomScaleSheetLayoutView="100" workbookViewId="0">
      <selection activeCell="I26" sqref="I26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79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44</v>
      </c>
      <c r="C7" s="3" t="s">
        <v>61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4.7300000000000004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51">
        <v>4.4219999999999997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9.152000000000001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/>
      <c r="G22" s="66"/>
      <c r="H22" s="29"/>
      <c r="I22" s="67" t="str">
        <f t="shared" si="2"/>
        <v xml:space="preserve"> </v>
      </c>
      <c r="J22" s="68"/>
      <c r="K22" s="64"/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/>
      <c r="G23" s="69"/>
      <c r="H23" s="15"/>
      <c r="I23" s="70" t="str">
        <f t="shared" si="2"/>
        <v xml:space="preserve"> </v>
      </c>
      <c r="J23" s="71"/>
      <c r="K23" s="64"/>
    </row>
    <row r="24" spans="1:11" x14ac:dyDescent="0.25">
      <c r="F24" s="72"/>
      <c r="G24" s="73"/>
      <c r="H24" s="11"/>
      <c r="I24" s="73"/>
      <c r="J24" s="73"/>
      <c r="K24" s="73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3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3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JaII8IDiJnIHwspLXEm1SgdXi2xyn2i8BI6xtAoEwSThS0rsxi9LGTWTM9Y5LVtzuw4A4psGDzmk4QKvEuwc2g==" saltValue="RW1PnspLJes9/dZb0GgB1w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K51"/>
  <sheetViews>
    <sheetView view="pageBreakPreview" topLeftCell="A16" zoomScaleNormal="100" zoomScaleSheetLayoutView="100" workbookViewId="0">
      <selection activeCell="G21" sqref="G21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62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1.1000000000000001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6.9349999999999996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8.0350000000000001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6530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6530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MN2i9rRZlB312W+fZv+zASzM3hv0JrJmSOZ4uIatzpy0B0SFE7ZD0oK9fX2tJJ2eoZdXu++ShJKAhpY2xS7uWA==" saltValue="iWlYSuewnYtQp33X0CyWOQ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K51"/>
  <sheetViews>
    <sheetView view="pageBreakPreview" topLeftCell="A16" zoomScaleNormal="100" zoomScaleSheetLayoutView="100" workbookViewId="0">
      <selection activeCell="O24" sqref="O24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63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1.05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3.36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4.41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61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v>360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360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nSri6Oje3SOsqWFvU319YEVGqu5B9SgW7jB3AhI5SI/oOTq4vRT4nwe4PNbuVRRG0ALUD8p93f6Zxkdo1jJ+Zg==" saltValue="dPEGIyZibqqTK1Q18R6cTw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3:K51"/>
  <sheetViews>
    <sheetView view="pageBreakPreview" topLeftCell="A22" zoomScaleNormal="100" zoomScaleSheetLayoutView="100" workbookViewId="0">
      <selection activeCell="K26" sqref="K26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64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v>5.28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v>7.16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12.440000000000001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52">
        <v>2350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53">
        <f>F21+F22</f>
        <v>2350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JQclF4UI85lraKYBZwid8oOSlULxu/R2s6kGBDyAGbJAddycoIXryj93O+ONZNWMnVj03KAFUcRoTki0KAARnA==" saltValue="Q/eSQlj638I/zytTHnkN2w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3:K51"/>
  <sheetViews>
    <sheetView view="pageBreakPreview" topLeftCell="A13" zoomScaleNormal="100" zoomScaleSheetLayoutView="100" workbookViewId="0">
      <selection activeCell="J23" sqref="J23"/>
    </sheetView>
  </sheetViews>
  <sheetFormatPr defaultRowHeight="15" x14ac:dyDescent="0.25"/>
  <cols>
    <col min="1" max="1" width="5.7109375" style="1" customWidth="1"/>
    <col min="2" max="2" width="36.28515625" style="2" customWidth="1"/>
    <col min="3" max="3" width="9.85546875" style="1" customWidth="1"/>
    <col min="4" max="5" width="7.85546875" style="1" customWidth="1"/>
    <col min="6" max="7" width="10.42578125" style="1" customWidth="1"/>
    <col min="8" max="8" width="9.140625" style="1"/>
    <col min="9" max="9" width="18.7109375" style="1" customWidth="1"/>
    <col min="10" max="10" width="17.140625" style="1" customWidth="1"/>
    <col min="11" max="11" width="15.140625" style="1" customWidth="1"/>
  </cols>
  <sheetData>
    <row r="3" spans="1:11" x14ac:dyDescent="0.25">
      <c r="H3" s="88" t="s">
        <v>75</v>
      </c>
      <c r="I3" s="88"/>
      <c r="K3"/>
    </row>
    <row r="4" spans="1:11" ht="15.75" x14ac:dyDescent="0.3">
      <c r="A4" s="89" t="s">
        <v>49</v>
      </c>
      <c r="B4" s="90"/>
      <c r="C4" s="90"/>
      <c r="D4" s="90"/>
      <c r="E4" s="90"/>
      <c r="F4" s="90"/>
      <c r="G4" s="90"/>
      <c r="H4" s="90"/>
      <c r="I4" s="90"/>
      <c r="K4"/>
    </row>
    <row r="5" spans="1:11" ht="15.75" x14ac:dyDescent="0.25">
      <c r="A5" s="91" t="s">
        <v>78</v>
      </c>
      <c r="B5" s="91"/>
      <c r="C5" s="91"/>
      <c r="D5" s="91"/>
      <c r="E5" s="91"/>
      <c r="F5" s="91"/>
      <c r="G5" s="91"/>
      <c r="H5" s="91"/>
      <c r="I5" s="91"/>
      <c r="K5"/>
    </row>
    <row r="7" spans="1:11" ht="15.75" x14ac:dyDescent="0.25">
      <c r="B7" s="4" t="s">
        <v>76</v>
      </c>
      <c r="C7" s="3" t="s">
        <v>65</v>
      </c>
      <c r="D7" s="3"/>
      <c r="E7" s="3"/>
      <c r="F7" s="3"/>
      <c r="G7" s="3"/>
      <c r="H7" s="3"/>
      <c r="I7" s="3"/>
      <c r="J7" s="3"/>
      <c r="K7" s="3"/>
    </row>
    <row r="8" spans="1:11" x14ac:dyDescent="0.25">
      <c r="B8" s="48"/>
      <c r="C8" s="49"/>
    </row>
    <row r="9" spans="1:11" x14ac:dyDescent="0.25">
      <c r="A9" s="6"/>
      <c r="B9" s="92" t="s">
        <v>53</v>
      </c>
      <c r="C9" s="7" t="s">
        <v>18</v>
      </c>
      <c r="D9" s="8" t="s">
        <v>20</v>
      </c>
      <c r="E9" s="7"/>
      <c r="F9" s="8"/>
      <c r="G9" s="7" t="s">
        <v>27</v>
      </c>
      <c r="H9" s="8"/>
      <c r="I9" s="38" t="s">
        <v>36</v>
      </c>
      <c r="J9" s="38" t="s">
        <v>84</v>
      </c>
      <c r="K9" s="38" t="s">
        <v>36</v>
      </c>
    </row>
    <row r="10" spans="1:11" x14ac:dyDescent="0.25">
      <c r="A10" s="10"/>
      <c r="B10" s="93"/>
      <c r="C10" s="11" t="s">
        <v>19</v>
      </c>
      <c r="D10" s="12" t="s">
        <v>21</v>
      </c>
      <c r="E10" s="11"/>
      <c r="F10" s="12"/>
      <c r="G10" s="11" t="s">
        <v>28</v>
      </c>
      <c r="H10" s="12" t="s">
        <v>26</v>
      </c>
      <c r="I10" s="39" t="s">
        <v>37</v>
      </c>
      <c r="J10" s="39" t="s">
        <v>82</v>
      </c>
      <c r="K10" s="39" t="s">
        <v>83</v>
      </c>
    </row>
    <row r="11" spans="1:11" x14ac:dyDescent="0.25">
      <c r="A11" s="10"/>
      <c r="B11" s="93"/>
      <c r="C11" s="11" t="s">
        <v>17</v>
      </c>
      <c r="D11" s="12" t="s">
        <v>22</v>
      </c>
      <c r="E11" s="11" t="s">
        <v>29</v>
      </c>
      <c r="F11" s="12" t="s">
        <v>26</v>
      </c>
      <c r="G11" s="13" t="s">
        <v>32</v>
      </c>
      <c r="H11" s="12" t="s">
        <v>34</v>
      </c>
      <c r="I11" s="37" t="s">
        <v>52</v>
      </c>
      <c r="J11" s="37"/>
      <c r="K11" s="37" t="s">
        <v>86</v>
      </c>
    </row>
    <row r="12" spans="1:11" s="1" customFormat="1" x14ac:dyDescent="0.25">
      <c r="A12" s="14" t="s">
        <v>0</v>
      </c>
      <c r="B12" s="94"/>
      <c r="C12" s="15" t="s">
        <v>45</v>
      </c>
      <c r="D12" s="16" t="s">
        <v>47</v>
      </c>
      <c r="E12" s="15" t="s">
        <v>30</v>
      </c>
      <c r="F12" s="16" t="s">
        <v>31</v>
      </c>
      <c r="G12" s="17" t="s">
        <v>33</v>
      </c>
      <c r="H12" s="18" t="s">
        <v>35</v>
      </c>
      <c r="I12" s="19" t="s">
        <v>38</v>
      </c>
      <c r="J12" s="19" t="s">
        <v>85</v>
      </c>
      <c r="K12" s="19" t="s">
        <v>38</v>
      </c>
    </row>
    <row r="13" spans="1:11" s="36" customFormat="1" ht="12.75" x14ac:dyDescent="0.2">
      <c r="A13" s="34">
        <v>1</v>
      </c>
      <c r="B13" s="35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</row>
    <row r="15" spans="1:11" s="1" customFormat="1" ht="15.75" thickBot="1" x14ac:dyDescent="0.3">
      <c r="A15" s="25" t="s">
        <v>41</v>
      </c>
      <c r="B15" s="26" t="s">
        <v>4</v>
      </c>
      <c r="C15" s="7"/>
      <c r="D15" s="7"/>
      <c r="E15" s="7"/>
      <c r="F15" s="7"/>
      <c r="G15" s="7"/>
      <c r="H15" s="7"/>
      <c r="I15" s="9"/>
      <c r="J15" s="9"/>
      <c r="K15" s="9"/>
    </row>
    <row r="16" spans="1:11" s="1" customFormat="1" ht="60" customHeight="1" thickBot="1" x14ac:dyDescent="0.3">
      <c r="A16" s="20">
        <v>1</v>
      </c>
      <c r="B16" s="21" t="s">
        <v>1</v>
      </c>
      <c r="C16" s="22" t="s">
        <v>9</v>
      </c>
      <c r="D16" s="22" t="s">
        <v>23</v>
      </c>
      <c r="E16" s="22" t="s">
        <v>39</v>
      </c>
      <c r="F16" s="43">
        <f>1.45</f>
        <v>1.45</v>
      </c>
      <c r="G16" s="57"/>
      <c r="H16" s="32">
        <v>20</v>
      </c>
      <c r="I16" s="54" t="str">
        <f>IF(G16&lt;&gt;0,ROUND(F16*G16*H16,2)," ")</f>
        <v xml:space="preserve"> </v>
      </c>
      <c r="J16" s="78"/>
      <c r="K16" s="54" t="e">
        <f>SUM(I16*J16%+I16)</f>
        <v>#VALUE!</v>
      </c>
    </row>
    <row r="17" spans="1:11" s="1" customFormat="1" ht="32.25" customHeight="1" thickBot="1" x14ac:dyDescent="0.3">
      <c r="A17" s="20">
        <v>2</v>
      </c>
      <c r="B17" s="21" t="s">
        <v>57</v>
      </c>
      <c r="C17" s="22" t="s">
        <v>10</v>
      </c>
      <c r="D17" s="22" t="s">
        <v>24</v>
      </c>
      <c r="E17" s="22" t="s">
        <v>39</v>
      </c>
      <c r="F17" s="43">
        <f>2.98+3.27</f>
        <v>6.25</v>
      </c>
      <c r="G17" s="58"/>
      <c r="H17" s="32">
        <v>20</v>
      </c>
      <c r="I17" s="56" t="str">
        <f t="shared" ref="I17:I18" si="0">IF(G17&lt;&gt;0,ROUND(F17*G17*H17,2)," ")</f>
        <v xml:space="preserve"> </v>
      </c>
      <c r="J17" s="79"/>
      <c r="K17" s="54" t="e">
        <f t="shared" ref="K17:K18" si="1">SUM(I17*J17%+I17)</f>
        <v>#VALUE!</v>
      </c>
    </row>
    <row r="18" spans="1:11" s="1" customFormat="1" ht="45.75" customHeight="1" thickBot="1" x14ac:dyDescent="0.3">
      <c r="A18" s="23">
        <v>3</v>
      </c>
      <c r="B18" s="24" t="s">
        <v>2</v>
      </c>
      <c r="C18" s="15" t="s">
        <v>11</v>
      </c>
      <c r="D18" s="15" t="s">
        <v>25</v>
      </c>
      <c r="E18" s="15" t="s">
        <v>39</v>
      </c>
      <c r="F18" s="44">
        <f>F16+F17</f>
        <v>7.7</v>
      </c>
      <c r="G18" s="59"/>
      <c r="H18" s="33">
        <v>3</v>
      </c>
      <c r="I18" s="55" t="str">
        <f t="shared" si="0"/>
        <v xml:space="preserve"> </v>
      </c>
      <c r="J18" s="80"/>
      <c r="K18" s="54" t="e">
        <f t="shared" si="1"/>
        <v>#VALUE!</v>
      </c>
    </row>
    <row r="19" spans="1:11" x14ac:dyDescent="0.25">
      <c r="F19" s="40"/>
      <c r="G19" s="45"/>
      <c r="I19" s="45"/>
      <c r="J19" s="45"/>
      <c r="K19" s="45"/>
    </row>
    <row r="20" spans="1:11" s="1" customFormat="1" ht="15.75" thickBot="1" x14ac:dyDescent="0.3">
      <c r="A20" s="25" t="s">
        <v>42</v>
      </c>
      <c r="B20" s="26" t="s">
        <v>5</v>
      </c>
      <c r="C20" s="7"/>
      <c r="D20" s="7"/>
      <c r="E20" s="7"/>
      <c r="F20" s="41"/>
      <c r="G20" s="47"/>
      <c r="H20" s="7"/>
      <c r="I20" s="46"/>
      <c r="J20" s="46"/>
      <c r="K20" s="46"/>
    </row>
    <row r="21" spans="1:11" s="1" customFormat="1" ht="46.5" customHeight="1" thickBot="1" x14ac:dyDescent="0.3">
      <c r="A21" s="20">
        <v>1</v>
      </c>
      <c r="B21" s="21" t="s">
        <v>3</v>
      </c>
      <c r="C21" s="22" t="s">
        <v>12</v>
      </c>
      <c r="D21" s="22" t="s">
        <v>23</v>
      </c>
      <c r="E21" s="22" t="s">
        <v>40</v>
      </c>
      <c r="F21" s="22"/>
      <c r="G21" s="64"/>
      <c r="H21" s="22"/>
      <c r="I21" s="64" t="str">
        <f t="shared" ref="I21:I23" si="2">IF(G21&lt;&gt;0,ROUND(F21*G21*H21,2)," ")</f>
        <v xml:space="preserve"> </v>
      </c>
      <c r="J21" s="65"/>
      <c r="K21" s="64"/>
    </row>
    <row r="22" spans="1:11" s="1" customFormat="1" ht="30" customHeight="1" thickBot="1" x14ac:dyDescent="0.3">
      <c r="A22" s="27">
        <v>2</v>
      </c>
      <c r="B22" s="28" t="s">
        <v>6</v>
      </c>
      <c r="C22" s="29" t="s">
        <v>13</v>
      </c>
      <c r="D22" s="29" t="s">
        <v>24</v>
      </c>
      <c r="E22" s="29" t="s">
        <v>40</v>
      </c>
      <c r="F22" s="29">
        <f>1430+1090</f>
        <v>2520</v>
      </c>
      <c r="G22" s="60"/>
      <c r="H22" s="29">
        <v>20</v>
      </c>
      <c r="I22" s="56" t="str">
        <f t="shared" si="2"/>
        <v xml:space="preserve"> </v>
      </c>
      <c r="J22" s="79"/>
      <c r="K22" s="54" t="e">
        <f t="shared" ref="K22:K23" si="3">SUM(I22*J22%+I22)</f>
        <v>#VALUE!</v>
      </c>
    </row>
    <row r="23" spans="1:11" s="1" customFormat="1" ht="30" customHeight="1" thickBot="1" x14ac:dyDescent="0.3">
      <c r="A23" s="23">
        <v>3</v>
      </c>
      <c r="B23" s="24" t="s">
        <v>50</v>
      </c>
      <c r="C23" s="15" t="s">
        <v>14</v>
      </c>
      <c r="D23" s="15" t="s">
        <v>25</v>
      </c>
      <c r="E23" s="15" t="s">
        <v>40</v>
      </c>
      <c r="F23" s="15">
        <f>F21+F22</f>
        <v>2520</v>
      </c>
      <c r="G23" s="59"/>
      <c r="H23" s="15">
        <v>3</v>
      </c>
      <c r="I23" s="55" t="str">
        <f t="shared" si="2"/>
        <v xml:space="preserve"> </v>
      </c>
      <c r="J23" s="80"/>
      <c r="K23" s="54" t="e">
        <f t="shared" si="3"/>
        <v>#VALUE!</v>
      </c>
    </row>
    <row r="24" spans="1:11" x14ac:dyDescent="0.25">
      <c r="F24" s="40"/>
      <c r="G24" s="45"/>
      <c r="I24" s="45"/>
      <c r="J24" s="45"/>
      <c r="K24" s="45"/>
    </row>
    <row r="25" spans="1:11" s="1" customFormat="1" ht="15.75" thickBot="1" x14ac:dyDescent="0.3">
      <c r="A25" s="25" t="s">
        <v>43</v>
      </c>
      <c r="B25" s="26" t="s">
        <v>7</v>
      </c>
      <c r="C25" s="7"/>
      <c r="D25" s="7"/>
      <c r="E25" s="7"/>
      <c r="F25" s="41"/>
      <c r="G25" s="47"/>
      <c r="H25" s="7"/>
      <c r="I25" s="46"/>
      <c r="J25" s="46"/>
      <c r="K25" s="46"/>
    </row>
    <row r="26" spans="1:11" s="1" customFormat="1" ht="60.75" customHeight="1" thickBot="1" x14ac:dyDescent="0.3">
      <c r="A26" s="20">
        <v>1</v>
      </c>
      <c r="B26" s="21" t="s">
        <v>8</v>
      </c>
      <c r="C26" s="22" t="s">
        <v>15</v>
      </c>
      <c r="D26" s="22" t="s">
        <v>23</v>
      </c>
      <c r="E26" s="22" t="s">
        <v>39</v>
      </c>
      <c r="F26" s="43"/>
      <c r="G26" s="64"/>
      <c r="H26" s="22"/>
      <c r="I26" s="64" t="str">
        <f t="shared" ref="I26:I27" si="4">IF(G26&lt;&gt;0,ROUND(F26*G26*H26,2)," ")</f>
        <v xml:space="preserve"> </v>
      </c>
      <c r="J26" s="65"/>
      <c r="K26" s="64"/>
    </row>
    <row r="27" spans="1:11" s="1" customFormat="1" ht="30.75" thickBot="1" x14ac:dyDescent="0.3">
      <c r="A27" s="23">
        <v>2</v>
      </c>
      <c r="B27" s="24" t="s">
        <v>51</v>
      </c>
      <c r="C27" s="15" t="s">
        <v>16</v>
      </c>
      <c r="D27" s="15" t="s">
        <v>25</v>
      </c>
      <c r="E27" s="15" t="s">
        <v>39</v>
      </c>
      <c r="F27" s="44"/>
      <c r="G27" s="69"/>
      <c r="H27" s="15"/>
      <c r="I27" s="70" t="str">
        <f t="shared" si="4"/>
        <v xml:space="preserve"> </v>
      </c>
      <c r="J27" s="71"/>
      <c r="K27" s="64"/>
    </row>
    <row r="28" spans="1:11" ht="15.75" thickBot="1" x14ac:dyDescent="0.3">
      <c r="I28" s="45"/>
      <c r="J28" s="45"/>
      <c r="K28" s="45"/>
    </row>
    <row r="29" spans="1:11" s="1" customFormat="1" ht="15" customHeight="1" x14ac:dyDescent="0.25">
      <c r="B29" s="2"/>
      <c r="C29" s="95" t="s">
        <v>87</v>
      </c>
      <c r="D29" s="96"/>
      <c r="E29" s="96"/>
      <c r="F29" s="96"/>
      <c r="G29" s="97"/>
      <c r="I29" s="86" t="str">
        <f>IF(SUM(I16:I27)=0," ",SUM(I16:I27))</f>
        <v xml:space="preserve"> </v>
      </c>
      <c r="J29" s="85"/>
      <c r="K29" s="86" t="e">
        <f>IF(SUM(K16:K27)=0," ",SUM(K16:K27))</f>
        <v>#VALUE!</v>
      </c>
    </row>
    <row r="30" spans="1:11" s="1" customFormat="1" ht="15.75" customHeight="1" thickBot="1" x14ac:dyDescent="0.3">
      <c r="B30" s="2"/>
      <c r="C30" s="98"/>
      <c r="D30" s="99"/>
      <c r="E30" s="99"/>
      <c r="F30" s="99"/>
      <c r="G30" s="100"/>
      <c r="I30" s="87"/>
      <c r="J30" s="85"/>
      <c r="K30" s="87"/>
    </row>
    <row r="31" spans="1:11" s="1" customFormat="1" ht="75" x14ac:dyDescent="0.25">
      <c r="B31" s="2"/>
      <c r="C31" s="4"/>
      <c r="D31" s="4"/>
      <c r="E31" s="4"/>
      <c r="F31" s="4"/>
      <c r="G31" s="4"/>
      <c r="I31" s="50"/>
      <c r="J31" s="50"/>
      <c r="K31" s="76" t="s">
        <v>88</v>
      </c>
    </row>
    <row r="32" spans="1:11" s="1" customFormat="1" ht="15.75" x14ac:dyDescent="0.25">
      <c r="B32" s="2"/>
      <c r="C32" s="4"/>
      <c r="D32" s="4"/>
      <c r="E32" s="4"/>
      <c r="F32" s="4"/>
      <c r="G32" s="4"/>
      <c r="I32" s="31"/>
      <c r="J32" s="31"/>
      <c r="K32" s="31"/>
    </row>
    <row r="33" spans="1:11" s="1" customFormat="1" ht="15.75" x14ac:dyDescent="0.25">
      <c r="B33" s="108"/>
      <c r="C33" s="4"/>
      <c r="D33" s="4"/>
      <c r="E33" s="4"/>
      <c r="F33" s="103"/>
      <c r="G33" s="103"/>
      <c r="H33" s="103"/>
      <c r="I33" s="103"/>
    </row>
    <row r="34" spans="1:11" s="1" customFormat="1" ht="15.75" x14ac:dyDescent="0.25">
      <c r="B34" s="109"/>
      <c r="C34" s="4"/>
      <c r="D34" s="4"/>
      <c r="E34" s="4"/>
      <c r="F34" s="103"/>
      <c r="G34" s="103"/>
      <c r="H34" s="103"/>
      <c r="I34" s="103"/>
    </row>
    <row r="35" spans="1:11" s="1" customFormat="1" ht="15.75" x14ac:dyDescent="0.25">
      <c r="B35" s="42" t="s">
        <v>54</v>
      </c>
      <c r="C35" s="4"/>
      <c r="D35" s="4"/>
      <c r="E35" s="4"/>
      <c r="F35" s="104" t="s">
        <v>55</v>
      </c>
      <c r="G35" s="104"/>
      <c r="H35" s="104"/>
      <c r="I35" s="104"/>
    </row>
    <row r="36" spans="1:11" s="1" customFormat="1" ht="30" customHeight="1" x14ac:dyDescent="0.25">
      <c r="A36" s="5" t="s">
        <v>46</v>
      </c>
      <c r="B36" s="105" t="s">
        <v>80</v>
      </c>
      <c r="C36" s="105"/>
      <c r="D36" s="105"/>
      <c r="E36" s="105"/>
      <c r="F36" s="105"/>
      <c r="G36" s="105"/>
      <c r="H36" s="105"/>
      <c r="I36" s="105"/>
    </row>
    <row r="37" spans="1:11" s="1" customFormat="1" ht="30.75" customHeight="1" x14ac:dyDescent="0.25">
      <c r="A37" s="30" t="s">
        <v>48</v>
      </c>
      <c r="B37" s="105" t="s">
        <v>81</v>
      </c>
      <c r="C37" s="105"/>
      <c r="D37" s="105"/>
      <c r="E37" s="105"/>
      <c r="F37" s="105"/>
      <c r="G37" s="105"/>
      <c r="H37" s="105"/>
      <c r="I37" s="105"/>
    </row>
    <row r="38" spans="1:11" ht="15.75" thickBot="1" x14ac:dyDescent="0.3"/>
    <row r="39" spans="1:11" ht="15.75" customHeight="1" thickBot="1" x14ac:dyDescent="0.3">
      <c r="B39" s="62"/>
      <c r="C39" s="101" t="s">
        <v>89</v>
      </c>
      <c r="D39" s="102"/>
      <c r="E39" s="102"/>
      <c r="F39" s="102"/>
      <c r="G39" s="102"/>
      <c r="H39" s="102"/>
      <c r="I39" s="102"/>
      <c r="J39" s="102"/>
      <c r="K39" s="102"/>
    </row>
    <row r="46" spans="1:11" ht="30" customHeight="1" x14ac:dyDescent="0.25"/>
    <row r="47" spans="1:11" ht="30" customHeight="1" x14ac:dyDescent="0.25"/>
    <row r="48" spans="1:11" ht="30" customHeight="1" x14ac:dyDescent="0.25"/>
    <row r="51" ht="60.75" customHeight="1" x14ac:dyDescent="0.25"/>
  </sheetData>
  <sheetProtection algorithmName="SHA-512" hashValue="/3DSUE6dpvr+NVqP3sNGa5mOzswlrUHo37mvGgsWdXa3xAQFVpN3R5vyrKMmJAIqObYJquiJ8ORU3TwTxYMwlA==" saltValue="Ff3rJ5NdhJkKZVbqzVJhzA==" spinCount="100000" sheet="1" objects="1" scenarios="1"/>
  <mergeCells count="14">
    <mergeCell ref="J29:J30"/>
    <mergeCell ref="K29:K30"/>
    <mergeCell ref="H3:I3"/>
    <mergeCell ref="A4:I4"/>
    <mergeCell ref="A5:I5"/>
    <mergeCell ref="B9:B12"/>
    <mergeCell ref="C29:G30"/>
    <mergeCell ref="I29:I30"/>
    <mergeCell ref="C39:K39"/>
    <mergeCell ref="B33:B34"/>
    <mergeCell ref="F33:I34"/>
    <mergeCell ref="F35:I35"/>
    <mergeCell ref="B36:I36"/>
    <mergeCell ref="B37:I37"/>
  </mergeCells>
  <pageMargins left="0.70866141732283472" right="0.70866141732283472" top="0.55118110236220474" bottom="0.55118110236220474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17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'1'!Obszar_wydruku</vt:lpstr>
      <vt:lpstr>'10'!Obszar_wydruku</vt:lpstr>
      <vt:lpstr>'11'!Obszar_wydruku</vt:lpstr>
      <vt:lpstr>'12'!Obszar_wydruku</vt:lpstr>
      <vt:lpstr>'13'!Obszar_wydruku</vt:lpstr>
      <vt:lpstr>'14'!Obszar_wydruku</vt:lpstr>
      <vt:lpstr>'15'!Obszar_wydruku</vt:lpstr>
      <vt:lpstr>'16'!Obszar_wydruku</vt:lpstr>
      <vt:lpstr>'17'!Obszar_wydruku</vt:lpstr>
      <vt:lpstr>'2'!Obszar_wydruku</vt:lpstr>
      <vt:lpstr>'3'!Obszar_wydruku</vt:lpstr>
      <vt:lpstr>'4'!Obszar_wydruku</vt:lpstr>
      <vt:lpstr>'5'!Obszar_wydruku</vt:lpstr>
      <vt:lpstr>'6'!Obszar_wydruku</vt:lpstr>
      <vt:lpstr>'7'!Obszar_wydruku</vt:lpstr>
      <vt:lpstr>'8'!Obszar_wydruku</vt:lpstr>
      <vt:lpstr>'9'!Obszar_wydruku</vt:lpstr>
    </vt:vector>
  </TitlesOfParts>
  <Company>UserPC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bpalys</cp:lastModifiedBy>
  <cp:lastPrinted>2024-10-11T10:35:17Z</cp:lastPrinted>
  <dcterms:created xsi:type="dcterms:W3CDTF">2017-11-05T09:05:44Z</dcterms:created>
  <dcterms:modified xsi:type="dcterms:W3CDTF">2024-10-31T09:50:22Z</dcterms:modified>
</cp:coreProperties>
</file>