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AD01\UsersHome$\kkaczmarczyk\My Documents\KKaczmarczyk\2024\07_droga Jawornik Bugaj\"/>
    </mc:Choice>
  </mc:AlternateContent>
  <xr:revisionPtr revIDLastSave="0" documentId="13_ncr:1_{44521498-E99F-4D2E-8EDB-53E6335A11DA}" xr6:coauthVersionLast="47" xr6:coauthVersionMax="47" xr10:uidLastSave="{00000000-0000-0000-0000-000000000000}"/>
  <bookViews>
    <workbookView xWindow="-108" yWindow="-108" windowWidth="23256" windowHeight="12456" firstSheet="1" activeTab="3" xr2:uid="{00000000-000D-0000-FFFF-FFFF00000000}"/>
  </bookViews>
  <sheets>
    <sheet name="ZBIORCZE ZESTAWIENIE KOSZTÓW" sheetId="1" r:id="rId1"/>
    <sheet name="1 Roboty przygotowawcze i ziemn" sheetId="2" r:id="rId2"/>
    <sheet name="2 Remont nawierzchni asfaltowej" sheetId="3" r:id="rId3"/>
    <sheet name="3 Remont odwodnienia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8" i="3" l="1"/>
  <c r="K35" i="4"/>
  <c r="K34" i="4"/>
  <c r="K33" i="4"/>
  <c r="K32" i="4"/>
  <c r="K31" i="4"/>
  <c r="K30" i="4"/>
  <c r="K29" i="4"/>
  <c r="K28" i="4"/>
  <c r="K27" i="4"/>
  <c r="K26" i="4"/>
  <c r="K25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30" i="3"/>
  <c r="K29" i="3"/>
  <c r="K25" i="3"/>
  <c r="K24" i="3"/>
  <c r="K23" i="3"/>
  <c r="K22" i="3"/>
  <c r="K21" i="3"/>
  <c r="K20" i="3"/>
  <c r="K26" i="3" s="1"/>
  <c r="D14" i="1" s="1"/>
  <c r="K17" i="3"/>
  <c r="K18" i="3" s="1"/>
  <c r="D13" i="1" s="1"/>
  <c r="K16" i="3"/>
  <c r="K15" i="3"/>
  <c r="K14" i="3"/>
  <c r="K13" i="3"/>
  <c r="K10" i="3"/>
  <c r="K11" i="3" s="1"/>
  <c r="K9" i="3"/>
  <c r="K11" i="2"/>
  <c r="K10" i="2"/>
  <c r="K9" i="2"/>
  <c r="K23" i="4" l="1"/>
  <c r="K37" i="4" s="1"/>
  <c r="D16" i="1" s="1"/>
  <c r="K36" i="4"/>
  <c r="D18" i="1" s="1"/>
  <c r="K31" i="3"/>
  <c r="D15" i="1" s="1"/>
  <c r="K12" i="2"/>
  <c r="D10" i="1" s="1"/>
  <c r="D12" i="1"/>
  <c r="D17" i="1" l="1"/>
  <c r="K32" i="3"/>
  <c r="D11" i="1" s="1"/>
  <c r="K13" i="2"/>
  <c r="D8" i="1" s="1"/>
  <c r="D19" i="1" s="1"/>
  <c r="D9" i="1"/>
  <c r="D21" i="1" l="1"/>
  <c r="D20" i="1"/>
</calcChain>
</file>

<file path=xl/sharedStrings.xml><?xml version="1.0" encoding="utf-8"?>
<sst xmlns="http://schemas.openxmlformats.org/spreadsheetml/2006/main" count="727" uniqueCount="204">
  <si>
    <t/>
  </si>
  <si>
    <t>Wykonawca:</t>
  </si>
  <si>
    <t>Data:</t>
  </si>
  <si>
    <t>Lp</t>
  </si>
  <si>
    <t>Oznaczenie arkusza</t>
  </si>
  <si>
    <t>Nazwa elementu</t>
  </si>
  <si>
    <t>Wartość</t>
  </si>
  <si>
    <t>Oszczędności netto</t>
  </si>
  <si>
    <t>Komentarz</t>
  </si>
  <si>
    <t>Jednostka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</si>
  <si>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</si>
  <si>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</si>
  <si>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</si>
  <si>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</si>
  <si>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</si>
  <si>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</si>
  <si>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</si>
  <si>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</si>
  <si>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</si>
  <si>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</si>
  <si>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</si>
  <si>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Rozdział 1</t>
  </si>
  <si>
    <t>Roboty przygotowawcze i ziemne</t>
  </si>
  <si>
    <t>ELEMENT 1.1</t>
  </si>
  <si>
    <t>Roboty rozbiórkowe</t>
  </si>
  <si>
    <t>Rozdział 2</t>
  </si>
  <si>
    <t>Remont nawierzchni asfaltowej wraz z podbudową</t>
  </si>
  <si>
    <t>ELEMENT 2.1</t>
  </si>
  <si>
    <t>Roboty ziemne</t>
  </si>
  <si>
    <t>ELEMENT 2.2</t>
  </si>
  <si>
    <t>Remont podbudowy</t>
  </si>
  <si>
    <t>ELEMENT 2.3</t>
  </si>
  <si>
    <t>Remont nawierzchni asaltowej</t>
  </si>
  <si>
    <t>ELEMENT 2.4</t>
  </si>
  <si>
    <t>Remont poboczy</t>
  </si>
  <si>
    <t>Rozdział 3</t>
  </si>
  <si>
    <t>Remont odwodnienia</t>
  </si>
  <si>
    <t>ELEMENT 3.1</t>
  </si>
  <si>
    <t>Remont przepustów</t>
  </si>
  <si>
    <t>ELEMENT 3.2</t>
  </si>
  <si>
    <t>Remont rowu i odwodnienia liniowgo</t>
  </si>
  <si>
    <t>Odniesienie do dokumentacji przetargowej</t>
  </si>
  <si>
    <t>Kod indywidualny</t>
  </si>
  <si>
    <t>Podstawa</t>
  </si>
  <si>
    <t>Opis robót</t>
  </si>
  <si>
    <t>Szacowany obmiar projektanta</t>
  </si>
  <si>
    <t>Obmiar zweryfikowany przez wykonawcę</t>
  </si>
  <si>
    <t>Krotność</t>
  </si>
  <si>
    <t>Cena jednostkowa netto</t>
  </si>
  <si>
    <t>Rozdział</t>
  </si>
  <si>
    <t>1.1</t>
  </si>
  <si>
    <t>Element</t>
  </si>
  <si>
    <t>Roboty remontowe, nawierzchnie bitumiczne, cięcie na głębokość do 5·cm</t>
  </si>
  <si>
    <t xml:space="preserve">  1</t>
  </si>
  <si>
    <t>AT 3/101/1</t>
  </si>
  <si>
    <t>m</t>
  </si>
  <si>
    <t>Frezowanie nawierzchni asfaltowych na zimno przy użyciu frezarki "Wirtgen·W1000C" z odwiezieniem kory asfaltowej na place składowe, frezowanie na głębokości 5·cm, samochód 10,0-15,0·t</t>
  </si>
  <si>
    <t xml:space="preserve">  2</t>
  </si>
  <si>
    <t>SEK 601/103/5 (2)</t>
  </si>
  <si>
    <t>m2</t>
  </si>
  <si>
    <t>Rozebranie podbudowy, z kruszywa kamiennego mechanicznie, grubość podbudowy 10·cm wraz z załadunkiem i odwozem urobku samochodami samowyładowczymi 5-10t na odległość do 3 km</t>
  </si>
  <si>
    <t xml:space="preserve">  3</t>
  </si>
  <si>
    <t>KNR 231/802/7; KNR 231/802/8; KNNR 1/205/4 (2); KNNR 1/208/2 (2)</t>
  </si>
  <si>
    <t>RAZEM 1.1  Roboty rozbiórkowe</t>
  </si>
  <si>
    <t>RAZEM 1  Roboty przygotowawcze i ziemne</t>
  </si>
  <si>
    <t>2.1</t>
  </si>
  <si>
    <t>Roboty ziemne wykonywane koparkami podsiębiernymi, z transportem urobku samochodami samowyładowczymi 5-10 t na odległość do 3·km, koparka 0,60 m3, kategoria  gruntu I-II (40%)</t>
  </si>
  <si>
    <t xml:space="preserve">  4</t>
  </si>
  <si>
    <t>KNNR 1/202/7 (2); KNNR 1/208/2 (2)</t>
  </si>
  <si>
    <t>m3</t>
  </si>
  <si>
    <t>Roboty ziemne wykonywane koparkami podsiębiernymi, z transportem urobku samochodami samowyładowczymi 5-10t na odległość do 3·km, koparka 0,60 m3, kategoria  gruntu III-IV (60%)</t>
  </si>
  <si>
    <t xml:space="preserve">  5</t>
  </si>
  <si>
    <t>KNNR 1/202/8 (2); KNNR 1/208/2 (2)</t>
  </si>
  <si>
    <t>RAZEM 2.1  Roboty ziemne</t>
  </si>
  <si>
    <t>2.2</t>
  </si>
  <si>
    <t>Profilowanie i zagęszczanie podłoża pod warstwy konstrukcyjne nawierzchni, wykonywane mechanicznie, kategoria gruntu II-VI, walec statyczny. Podłoże należy doprowadzić do kategorii G1, charakteryzującego się wartością wskaźnika zagęszczenia Is≥1,0 oraz wtórnym modułem E2≥80 MPa</t>
  </si>
  <si>
    <t xml:space="preserve">  6</t>
  </si>
  <si>
    <t>KNNR 6/103/3 (2)</t>
  </si>
  <si>
    <t>Wykonanie podbudowy z mieszanki kruszyw niezwiązanych 0-31,5 mm C90/3 E2≥160 MPa stabilizowanego mechanicznie, grubości 8 cm</t>
  </si>
  <si>
    <t xml:space="preserve">  7</t>
  </si>
  <si>
    <t>KNR 231/114/7</t>
  </si>
  <si>
    <t>Wzmocnienie podłoża, geowłóknina seperacyjna o wytrzymałości na rozciąganie powyżej 20kN/m</t>
  </si>
  <si>
    <t xml:space="preserve">  8</t>
  </si>
  <si>
    <t>KNNRW 10/2404/9</t>
  </si>
  <si>
    <t>Wykonanie dolnej warstwy podbudowy z mieszanki kruszyw niezwiązanych 0 - 63 mm C90/3 E2≥100 MPa stabilizowanego mechanicznie, grubości 25 cm</t>
  </si>
  <si>
    <t xml:space="preserve">  9</t>
  </si>
  <si>
    <t>KNNR 6/113/3</t>
  </si>
  <si>
    <t>Wykonanie górnej warstwy podbudowy z mieszanki kruszyw niezwiązanych 0-31,5 mm C90/3 E2≥120 MPa stabilizowanego mechanicznie, grubości 15 cm</t>
  </si>
  <si>
    <t xml:space="preserve">  10</t>
  </si>
  <si>
    <t>KNNR 6/113/6</t>
  </si>
  <si>
    <t>RAZEM 2.2  Remont podbudowy</t>
  </si>
  <si>
    <t>2.3</t>
  </si>
  <si>
    <t>Mechaniczne oczyszczenie i skropienie emulsją asfaltową na zimno, podbudowa tłuczniowa lub z gruntu stabilizowanego cementem, zużycie emulsji 0,8·kg/m2</t>
  </si>
  <si>
    <t xml:space="preserve">  11</t>
  </si>
  <si>
    <t>AT 3/202/1</t>
  </si>
  <si>
    <t xml:space="preserve">  12</t>
  </si>
  <si>
    <t>KNNR 6/308/2 (2); KNNR 6/308/7 (2)</t>
  </si>
  <si>
    <t>Mechaniczne oczyszczenie i skropienie emulsją asfaltową na zimno, podbudowa lub nawierzchnia betonowa/bitumiczna, zużycie emulsji 0,5·kg/m2</t>
  </si>
  <si>
    <t xml:space="preserve">  13</t>
  </si>
  <si>
    <t>AT 3/202/2</t>
  </si>
  <si>
    <t>Regulacja pionowa studzienek dla urządzeń podziemnych, włazy kanałowe regulowane na pierścieniach dystanowych i za pomocą zaprawy montażowej szybkowiążącej</t>
  </si>
  <si>
    <t xml:space="preserve">  14</t>
  </si>
  <si>
    <t>KNR 231/1406/3</t>
  </si>
  <si>
    <t>szt</t>
  </si>
  <si>
    <t>Regulacja pionowa studzienek dla urządzeń podziemnych, skrzynki wodociągowe</t>
  </si>
  <si>
    <t xml:space="preserve">  15</t>
  </si>
  <si>
    <t>KNR 231/1406/4</t>
  </si>
  <si>
    <t xml:space="preserve">  16</t>
  </si>
  <si>
    <t>KNNR 6/309/2 (2); KNNR 6/309/7 (2)</t>
  </si>
  <si>
    <t>RAZEM 2.3  Remont nawierzchni asaltowej</t>
  </si>
  <si>
    <t>2.4</t>
  </si>
  <si>
    <t>Podbudowy z kruszyw łamanych, warstwa górna, po zagęszczeniu 10·cm</t>
  </si>
  <si>
    <t xml:space="preserve">  17</t>
  </si>
  <si>
    <t>KNNR 6/113/5</t>
  </si>
  <si>
    <t>Nawierzchnie z kamienia tłuczonego, warstwa górna, po uwałowaniu 10·cm: Analogia - nawierzchnia poboczy z klińca o frakcji 0-31,5mm; grub. 10cm</t>
  </si>
  <si>
    <t xml:space="preserve">  18</t>
  </si>
  <si>
    <t>KNNR 6/204/5</t>
  </si>
  <si>
    <t>Skropienie nawierzchni asfaltem: Analogia - skropienie emulsją asfaltową kationową szybkorozpadową wraz z zasypaniem grysem kamiennym</t>
  </si>
  <si>
    <t xml:space="preserve">  19</t>
  </si>
  <si>
    <t># Kalkulacja indywid: KNNR6/1005/7+ KNNR6/1109/2</t>
  </si>
  <si>
    <t>RAZEM 2.4  Remont poboczy</t>
  </si>
  <si>
    <t>RAZEM 2  Remont nawierzchni asfaltowej wraz z podbudową</t>
  </si>
  <si>
    <t>3.1</t>
  </si>
  <si>
    <t xml:space="preserve">  20</t>
  </si>
  <si>
    <t xml:space="preserve">  21</t>
  </si>
  <si>
    <t>Wykopy oraz przekopy wykonywane na odkład koparkami podsiębiernymi, koparka 0,25-0,60, głębokość do 3·m, kategoria gruntu I-II (40%)</t>
  </si>
  <si>
    <t xml:space="preserve">  22</t>
  </si>
  <si>
    <t>KNNR 1/210/2 (1)</t>
  </si>
  <si>
    <t>Wykopy oraz przekopy wykonywane na odkład koparkami podsiębiernymi, koparka 0,25-0,60, głębokość do 3·m, kategoria gruntu III-IV (60%)</t>
  </si>
  <si>
    <t xml:space="preserve">  23</t>
  </si>
  <si>
    <t>KNNR 1/210/3 (1)</t>
  </si>
  <si>
    <t>Podłoża i obsypki z kruszyw naturalnych dowiezionych, pospółka (grub. 10cm)</t>
  </si>
  <si>
    <t xml:space="preserve">  24</t>
  </si>
  <si>
    <t>KNNR 11/501/5 (2)</t>
  </si>
  <si>
    <t>Przepusty rurowe z tworzyw sztucznych, rury PP kielichowe, Dn·400·mm - Analogia: rurociag na zjazdach z rury strukturalnej PP Fi 400 mm typ K-2 Kan kielichowe (SN8)</t>
  </si>
  <si>
    <t xml:space="preserve">  25</t>
  </si>
  <si>
    <t>KNNR 11/502/5 (1)</t>
  </si>
  <si>
    <t>Podłoża pod kanały i obiekty z materiałów sypkich, grubość 25·cm: obsypka piaskowa</t>
  </si>
  <si>
    <t xml:space="preserve">  26</t>
  </si>
  <si>
    <t>KNNR 4/1411/4</t>
  </si>
  <si>
    <t>Montaż ścianek czołowych prefabrykowanych na zjazdach dla rur PP fi 400mm</t>
  </si>
  <si>
    <t xml:space="preserve">  27</t>
  </si>
  <si>
    <t># Kalkulacja własna</t>
  </si>
  <si>
    <t>Studnie rewizyjne z kręgów betonowych w gotowym wykopie, Fi·1000·mm, głębokość 2,0·m</t>
  </si>
  <si>
    <t xml:space="preserve">  28</t>
  </si>
  <si>
    <t>KNNR 11/405/3</t>
  </si>
  <si>
    <t>Izolacje przeciwwilgociowe powłokowe bitumiczne pionowe wykonywane na zimno, roztwór asfaltowy, dwie·warstwy: (Abizol R+Abizol P)</t>
  </si>
  <si>
    <t xml:space="preserve">  29</t>
  </si>
  <si>
    <t>KNR 202/603/9</t>
  </si>
  <si>
    <t>Zasypanie wykopów podłużnych, rowów, grubość w stanie luźnym 30·cm, kategoria gruntu I-II</t>
  </si>
  <si>
    <t xml:space="preserve">  30</t>
  </si>
  <si>
    <t>KNNR 1/214/1 (1)</t>
  </si>
  <si>
    <t>Zagęszczanie nasypów, ubijakiem mechanicznym, grunt sypki kategorii I-II</t>
  </si>
  <si>
    <t xml:space="preserve">  31</t>
  </si>
  <si>
    <t>KNNR 1/408/1</t>
  </si>
  <si>
    <t>Zasypanie wykopów podłużnych, rowów, grubość w stanie luźnym 30·cm, kategoria gruntu III-IV</t>
  </si>
  <si>
    <t xml:space="preserve">  32</t>
  </si>
  <si>
    <t>KNNR 1/214/2 (1)</t>
  </si>
  <si>
    <t>Zagęszczanie nasypów, ubijakiem mechanicznym, grunt spoisty kategorii III</t>
  </si>
  <si>
    <t xml:space="preserve">  33</t>
  </si>
  <si>
    <t>KNNR 1/408/2</t>
  </si>
  <si>
    <t>RAZEM 3.1  Remont przepustów</t>
  </si>
  <si>
    <t>3.2</t>
  </si>
  <si>
    <t xml:space="preserve">  34</t>
  </si>
  <si>
    <t xml:space="preserve">  35</t>
  </si>
  <si>
    <t xml:space="preserve">  36</t>
  </si>
  <si>
    <t>Podłoża i obsypki z kruszyw naturalnych dowiezionych, żwir grub. 10cm</t>
  </si>
  <si>
    <t xml:space="preserve">  37</t>
  </si>
  <si>
    <t>KNNR 11/501/5 (3)</t>
  </si>
  <si>
    <t>Podbudowy betonowe, pielęgnacja piaskiem i wodą, warstwa po zagęszczeniu 10·cm; beton C12/15</t>
  </si>
  <si>
    <t xml:space="preserve">  38</t>
  </si>
  <si>
    <t>KNNR 6/109/1</t>
  </si>
  <si>
    <t>Ścieki z elementów betonowych, podsypka cementowo-piaskowa, prefabrykat o grubości 15·cm: Analogia - korytka ściekowe głębokie o ściankach skośnych; wym. 35-48x50cm, wys. 30cm; R=20</t>
  </si>
  <si>
    <t>KNNR 6/606/3</t>
  </si>
  <si>
    <t xml:space="preserve">  40</t>
  </si>
  <si>
    <t>Ławy pod krawężniki, betonowa zwykła - Analogia: ława betonowa pod odwodnienie liniowe, beton C20/25</t>
  </si>
  <si>
    <t xml:space="preserve">  41</t>
  </si>
  <si>
    <t>KNR 231/402/3</t>
  </si>
  <si>
    <t>Ścieki z elementów betonowych, podsypka cementowo-piaskowa, prefabrykat o grubości 15·cm - Analogia: korytko betonowe odwodnienia liniowego szer. 30cm kl. C250; o wym. 1000x300x300mm; pokrywa ruszt żeliwny</t>
  </si>
  <si>
    <t xml:space="preserve">  42</t>
  </si>
  <si>
    <t xml:space="preserve">  43</t>
  </si>
  <si>
    <t>Ręczne wyrównanie skarp i dna rowów wykonanych koparkami; grub. ścinania do 15 cm kat. gruntu I-III</t>
  </si>
  <si>
    <t xml:space="preserve">  44</t>
  </si>
  <si>
    <t>KNKRB 1/316/1</t>
  </si>
  <si>
    <t>Podłoża i obsypki z kruszyw naturalnych dowiezionych, żwir (grub. warstwy 15 cm)</t>
  </si>
  <si>
    <t xml:space="preserve">  45</t>
  </si>
  <si>
    <t>Podłoża z betonu C20/25 (B25), grub. warstwy 15cm</t>
  </si>
  <si>
    <t>KNNR 11/501/3</t>
  </si>
  <si>
    <t>Ścieki z elementów betonowych, podsypka cementowo-piaskowa, prefabrykat o grubości 20·cm: korytka wodościekowe trójkątne 50x50x20 cm</t>
  </si>
  <si>
    <t>KNNR 6/606/4</t>
  </si>
  <si>
    <t>RAZEM 3.2  Remont rowu i odwodnienia liniowgo</t>
  </si>
  <si>
    <t>RAZEM 3  Remont odwodnienia</t>
  </si>
  <si>
    <t xml:space="preserve">Uwagi </t>
  </si>
  <si>
    <t>Wartość netto</t>
  </si>
  <si>
    <t>Uwagi</t>
  </si>
  <si>
    <t>razem netto</t>
  </si>
  <si>
    <t>podatek VAT</t>
  </si>
  <si>
    <t>Razem brutto</t>
  </si>
  <si>
    <t>Kosztorys ofertowy</t>
  </si>
  <si>
    <t>KOSZTORYS OFERTOWY</t>
  </si>
  <si>
    <t>Remont drogi gminnej nr 540265K w km 1+770 do km 2+070 w miejscowości Jawornik (Bugaj), Gmina Myślenice</t>
  </si>
  <si>
    <r>
      <t xml:space="preserve">Remont drogi gminnej nr 540265K w km 1+770 do km 2+070 w miejscowości Jawornik </t>
    </r>
    <r>
      <rPr>
        <sz val="10"/>
        <color theme="1"/>
        <rFont val="Arial Nova Cond"/>
        <family val="2"/>
      </rPr>
      <t>(Bugaj)</t>
    </r>
    <r>
      <rPr>
        <b/>
        <sz val="10"/>
        <color theme="1"/>
        <rFont val="Arial Nova Cond"/>
        <family val="2"/>
      </rPr>
      <t>, Gmina Myślenice</t>
    </r>
  </si>
  <si>
    <t>Nawierzchnie z mieszanek mineralno-bitumicznych (warstwa wiążąca), mieszanka asfaltowa, grubość po zagęszczeniu 5·cm, masa grysowa, samochód 5-10·t: Analog: warstwa wiążąca AC16W (KR2) o grub. 5 cm wraz z transportem masy z wytwórni</t>
  </si>
  <si>
    <t>Nawierzchnie z mieszanek mineralno-bitumicznych (warstwa ścieralna), mieszanka asfaltowa, grubość po zagęszczeniu 4·cm, masa grysowa, samochód 5-10·t: Analogia - warstwa ścieralna z betonu asfatowego AC11S (KR2) o grub. 4cm wraz z transportem masy bitumicznej z wytwórni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</si>
</sst>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\ ##0.00####"/>
  </numFmts>
  <fonts count="1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Arial Nova Cond"/>
      <family val="2"/>
    </font>
    <font>
      <b/>
      <sz val="10"/>
      <color theme="1"/>
      <name val="Arial Nova Cond"/>
      <family val="2"/>
    </font>
    <font>
      <sz val="9.5"/>
      <color theme="1"/>
      <name val="Arial Nova Cond"/>
      <family val="2"/>
    </font>
    <font>
      <sz val="8.5"/>
      <color theme="1"/>
      <name val="Arial Nova Cond"/>
      <family val="2"/>
    </font>
    <font>
      <sz val="6"/>
      <color theme="1"/>
      <name val="Arial Nova Cond"/>
      <family val="2"/>
    </font>
    <font>
      <b/>
      <sz val="9.5"/>
      <color theme="1"/>
      <name val="Arial Nova Cond"/>
      <family val="2"/>
    </font>
    <font>
      <b/>
      <sz val="8.5"/>
      <color theme="1"/>
      <name val="Arial Nova Cond"/>
      <family val="2"/>
    </font>
    <font>
      <b/>
      <sz val="9"/>
      <color theme="1"/>
      <name val="Arial Nova Cond"/>
      <family val="2"/>
    </font>
    <font>
      <sz val="8"/>
      <color theme="1"/>
      <name val="Arial Nova Cond"/>
      <family val="2"/>
    </font>
    <font>
      <sz val="7"/>
      <color theme="1"/>
      <name val="Arial Nova Cond"/>
      <family val="2"/>
    </font>
    <font>
      <sz val="10"/>
      <color theme="1"/>
      <name val="Arial Nova Cond"/>
      <family val="2"/>
    </font>
    <font>
      <sz val="9"/>
      <color theme="1"/>
      <name val="Arial Nova Cond"/>
      <family val="2"/>
    </font>
    <font>
      <b/>
      <sz val="8"/>
      <color theme="1"/>
      <name val="Arial Nova Cond"/>
      <family val="2"/>
    </font>
    <font>
      <b/>
      <sz val="11"/>
      <color theme="1"/>
      <name val="Calibri"/>
      <family val="2"/>
      <charset val="238"/>
    </font>
    <font>
      <sz val="7.5"/>
      <color theme="1"/>
      <name val="Arial Nova Cond"/>
      <family val="2"/>
    </font>
    <font>
      <b/>
      <sz val="10"/>
      <color theme="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  <bgColor auto="1"/>
      </patternFill>
    </fill>
    <fill>
      <patternFill patternType="solid">
        <fgColor rgb="FFCCCCCC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0" borderId="0" xfId="0" applyFont="1"/>
    <xf numFmtId="49" fontId="5" fillId="0" borderId="2" xfId="1" applyNumberFormat="1" applyFont="1" applyBorder="1" applyAlignment="1">
      <alignment horizontal="center" vertical="center" wrapText="1"/>
    </xf>
    <xf numFmtId="49" fontId="6" fillId="0" borderId="2" xfId="1" applyNumberFormat="1" applyFont="1" applyBorder="1" applyAlignment="1">
      <alignment horizontal="center" vertical="center" wrapText="1"/>
    </xf>
    <xf numFmtId="49" fontId="7" fillId="3" borderId="2" xfId="1" applyNumberFormat="1" applyFont="1" applyFill="1" applyBorder="1" applyAlignment="1">
      <alignment vertical="center" wrapText="1"/>
    </xf>
    <xf numFmtId="0" fontId="7" fillId="3" borderId="2" xfId="1" applyFont="1" applyFill="1" applyBorder="1" applyAlignment="1">
      <alignment vertical="center"/>
    </xf>
    <xf numFmtId="49" fontId="9" fillId="6" borderId="2" xfId="1" applyNumberFormat="1" applyFont="1" applyFill="1" applyBorder="1" applyAlignment="1">
      <alignment vertical="center" wrapText="1"/>
    </xf>
    <xf numFmtId="0" fontId="9" fillId="6" borderId="2" xfId="1" applyFont="1" applyFill="1" applyBorder="1" applyAlignment="1">
      <alignment vertical="center"/>
    </xf>
    <xf numFmtId="49" fontId="10" fillId="4" borderId="2" xfId="1" applyNumberFormat="1" applyFont="1" applyFill="1" applyBorder="1" applyAlignment="1">
      <alignment vertical="center" wrapText="1"/>
    </xf>
    <xf numFmtId="0" fontId="10" fillId="4" borderId="2" xfId="1" applyFont="1" applyFill="1" applyBorder="1" applyAlignment="1">
      <alignment vertical="center"/>
    </xf>
    <xf numFmtId="49" fontId="11" fillId="4" borderId="2" xfId="1" applyNumberFormat="1" applyFont="1" applyFill="1" applyBorder="1" applyAlignment="1">
      <alignment vertical="center" wrapText="1"/>
    </xf>
    <xf numFmtId="164" fontId="10" fillId="4" borderId="2" xfId="1" applyNumberFormat="1" applyFont="1" applyFill="1" applyBorder="1" applyAlignment="1">
      <alignment vertical="center" wrapText="1"/>
    </xf>
    <xf numFmtId="164" fontId="10" fillId="2" borderId="2" xfId="1" applyNumberFormat="1" applyFont="1" applyFill="1" applyBorder="1" applyAlignment="1">
      <alignment vertical="center" wrapText="1"/>
    </xf>
    <xf numFmtId="0" fontId="10" fillId="2" borderId="2" xfId="1" applyFont="1" applyFill="1" applyBorder="1" applyAlignment="1">
      <alignment vertical="center"/>
    </xf>
    <xf numFmtId="164" fontId="8" fillId="2" borderId="2" xfId="1" applyNumberFormat="1" applyFont="1" applyFill="1" applyBorder="1" applyAlignment="1">
      <alignment vertical="center" wrapText="1"/>
    </xf>
    <xf numFmtId="0" fontId="8" fillId="2" borderId="2" xfId="1" applyFont="1" applyFill="1" applyBorder="1" applyAlignment="1">
      <alignment vertical="center"/>
    </xf>
    <xf numFmtId="0" fontId="9" fillId="2" borderId="2" xfId="1" applyFont="1" applyFill="1" applyBorder="1" applyAlignment="1">
      <alignment vertical="center"/>
    </xf>
    <xf numFmtId="49" fontId="10" fillId="0" borderId="2" xfId="1" applyNumberFormat="1" applyFont="1" applyBorder="1" applyAlignment="1">
      <alignment horizontal="center" vertical="center" wrapText="1"/>
    </xf>
    <xf numFmtId="49" fontId="11" fillId="0" borderId="2" xfId="1" applyNumberFormat="1" applyFont="1" applyBorder="1" applyAlignment="1">
      <alignment horizontal="center" vertical="center" wrapText="1"/>
    </xf>
    <xf numFmtId="49" fontId="10" fillId="4" borderId="2" xfId="1" applyNumberFormat="1" applyFont="1" applyFill="1" applyBorder="1" applyAlignment="1">
      <alignment vertical="top" wrapText="1"/>
    </xf>
    <xf numFmtId="0" fontId="10" fillId="4" borderId="2" xfId="1" applyFont="1" applyFill="1" applyBorder="1"/>
    <xf numFmtId="0" fontId="10" fillId="0" borderId="0" xfId="0" applyFont="1"/>
    <xf numFmtId="0" fontId="13" fillId="4" borderId="2" xfId="1" applyFont="1" applyFill="1" applyBorder="1"/>
    <xf numFmtId="49" fontId="11" fillId="4" borderId="2" xfId="1" applyNumberFormat="1" applyFont="1" applyFill="1" applyBorder="1" applyAlignment="1">
      <alignment vertical="top" wrapText="1"/>
    </xf>
    <xf numFmtId="49" fontId="7" fillId="7" borderId="2" xfId="1" applyNumberFormat="1" applyFont="1" applyFill="1" applyBorder="1" applyAlignment="1">
      <alignment vertical="center" wrapText="1"/>
    </xf>
    <xf numFmtId="0" fontId="7" fillId="7" borderId="2" xfId="1" applyFont="1" applyFill="1" applyBorder="1" applyAlignment="1">
      <alignment vertical="center"/>
    </xf>
    <xf numFmtId="164" fontId="8" fillId="2" borderId="2" xfId="1" applyNumberFormat="1" applyFont="1" applyFill="1" applyBorder="1" applyAlignment="1">
      <alignment wrapText="1"/>
    </xf>
    <xf numFmtId="0" fontId="8" fillId="2" borderId="2" xfId="1" applyFont="1" applyFill="1" applyBorder="1"/>
    <xf numFmtId="164" fontId="9" fillId="2" borderId="2" xfId="1" applyNumberFormat="1" applyFont="1" applyFill="1" applyBorder="1" applyAlignment="1">
      <alignment vertical="center" wrapText="1"/>
    </xf>
    <xf numFmtId="49" fontId="9" fillId="4" borderId="2" xfId="1" applyNumberFormat="1" applyFont="1" applyFill="1" applyBorder="1" applyAlignment="1">
      <alignment vertical="center" wrapText="1"/>
    </xf>
    <xf numFmtId="0" fontId="9" fillId="4" borderId="2" xfId="1" applyFont="1" applyFill="1" applyBorder="1" applyAlignment="1">
      <alignment vertical="center"/>
    </xf>
    <xf numFmtId="164" fontId="7" fillId="7" borderId="2" xfId="1" applyNumberFormat="1" applyFont="1" applyFill="1" applyBorder="1" applyAlignment="1">
      <alignment vertical="center" wrapText="1"/>
    </xf>
    <xf numFmtId="49" fontId="16" fillId="4" borderId="2" xfId="1" applyNumberFormat="1" applyFont="1" applyFill="1" applyBorder="1" applyAlignment="1">
      <alignment vertical="center" wrapText="1"/>
    </xf>
    <xf numFmtId="164" fontId="10" fillId="9" borderId="2" xfId="1" applyNumberFormat="1" applyFont="1" applyFill="1" applyBorder="1" applyAlignment="1">
      <alignment vertical="center" wrapText="1"/>
    </xf>
    <xf numFmtId="164" fontId="14" fillId="9" borderId="2" xfId="1" applyNumberFormat="1" applyFont="1" applyFill="1" applyBorder="1" applyAlignment="1">
      <alignment vertical="center" wrapText="1"/>
    </xf>
    <xf numFmtId="0" fontId="14" fillId="9" borderId="2" xfId="1" applyFont="1" applyFill="1" applyBorder="1" applyAlignment="1">
      <alignment vertical="center"/>
    </xf>
    <xf numFmtId="0" fontId="3" fillId="6" borderId="3" xfId="0" applyFont="1" applyFill="1" applyBorder="1" applyAlignment="1">
      <alignment vertical="center"/>
    </xf>
    <xf numFmtId="164" fontId="3" fillId="6" borderId="3" xfId="0" applyNumberFormat="1" applyFont="1" applyFill="1" applyBorder="1" applyAlignment="1">
      <alignment vertical="center"/>
    </xf>
    <xf numFmtId="4" fontId="3" fillId="6" borderId="3" xfId="0" applyNumberFormat="1" applyFont="1" applyFill="1" applyBorder="1" applyAlignment="1">
      <alignment vertical="center"/>
    </xf>
    <xf numFmtId="49" fontId="14" fillId="2" borderId="1" xfId="1" applyNumberFormat="1" applyFont="1" applyFill="1" applyBorder="1" applyAlignment="1">
      <alignment vertical="top" wrapText="1"/>
    </xf>
    <xf numFmtId="164" fontId="7" fillId="3" borderId="2" xfId="1" applyNumberFormat="1" applyFont="1" applyFill="1" applyBorder="1" applyAlignment="1">
      <alignment vertical="center" wrapText="1"/>
    </xf>
    <xf numFmtId="49" fontId="4" fillId="4" borderId="2" xfId="1" applyNumberFormat="1" applyFont="1" applyFill="1" applyBorder="1" applyAlignment="1">
      <alignment vertical="center" wrapText="1"/>
    </xf>
    <xf numFmtId="49" fontId="10" fillId="4" borderId="4" xfId="1" applyNumberFormat="1" applyFont="1" applyFill="1" applyBorder="1" applyAlignment="1">
      <alignment vertical="center" wrapText="1"/>
    </xf>
    <xf numFmtId="164" fontId="10" fillId="4" borderId="4" xfId="1" applyNumberFormat="1" applyFont="1" applyFill="1" applyBorder="1" applyAlignment="1">
      <alignment vertical="center" wrapText="1"/>
    </xf>
    <xf numFmtId="49" fontId="3" fillId="6" borderId="2" xfId="1" applyNumberFormat="1" applyFont="1" applyFill="1" applyBorder="1" applyAlignment="1">
      <alignment vertical="center" wrapText="1"/>
    </xf>
    <xf numFmtId="164" fontId="3" fillId="6" borderId="2" xfId="1" applyNumberFormat="1" applyFont="1" applyFill="1" applyBorder="1" applyAlignment="1">
      <alignment vertical="center" wrapText="1"/>
    </xf>
    <xf numFmtId="0" fontId="3" fillId="6" borderId="2" xfId="1" applyFont="1" applyFill="1" applyBorder="1" applyAlignment="1">
      <alignment vertical="center"/>
    </xf>
    <xf numFmtId="0" fontId="15" fillId="5" borderId="0" xfId="0" applyFont="1" applyFill="1"/>
    <xf numFmtId="49" fontId="17" fillId="5" borderId="1" xfId="1" applyNumberFormat="1" applyFont="1" applyFill="1" applyBorder="1" applyAlignment="1">
      <alignment vertical="center" wrapText="1"/>
    </xf>
    <xf numFmtId="164" fontId="17" fillId="5" borderId="2" xfId="1" applyNumberFormat="1" applyFont="1" applyFill="1" applyBorder="1" applyAlignment="1">
      <alignment vertical="center" wrapText="1"/>
    </xf>
    <xf numFmtId="49" fontId="2" fillId="2" borderId="1" xfId="1" applyNumberFormat="1" applyFont="1" applyFill="1" applyBorder="1" applyAlignment="1">
      <alignment vertical="top" wrapText="1"/>
    </xf>
    <xf numFmtId="49" fontId="8" fillId="0" borderId="1" xfId="1" applyNumberFormat="1" applyFont="1" applyBorder="1" applyAlignment="1">
      <alignment horizontal="right" vertical="center" wrapText="1"/>
    </xf>
    <xf numFmtId="49" fontId="8" fillId="0" borderId="1" xfId="1" applyNumberFormat="1" applyFont="1" applyBorder="1" applyAlignment="1">
      <alignment vertical="center" wrapText="1"/>
    </xf>
    <xf numFmtId="49" fontId="7" fillId="7" borderId="1" xfId="1" applyNumberFormat="1" applyFont="1" applyFill="1" applyBorder="1" applyAlignment="1">
      <alignment horizontal="right" vertical="center" wrapText="1"/>
    </xf>
    <xf numFmtId="49" fontId="7" fillId="7" borderId="1" xfId="1" applyNumberFormat="1" applyFont="1" applyFill="1" applyBorder="1" applyAlignment="1">
      <alignment vertical="center" wrapText="1"/>
    </xf>
    <xf numFmtId="49" fontId="3" fillId="5" borderId="1" xfId="1" applyNumberFormat="1" applyFont="1" applyFill="1" applyBorder="1" applyAlignment="1">
      <alignment vertical="center" wrapText="1"/>
    </xf>
    <xf numFmtId="49" fontId="4" fillId="6" borderId="1" xfId="1" applyNumberFormat="1" applyFont="1" applyFill="1" applyBorder="1" applyAlignment="1">
      <alignment vertical="top" wrapText="1"/>
    </xf>
    <xf numFmtId="49" fontId="8" fillId="0" borderId="1" xfId="1" applyNumberFormat="1" applyFont="1" applyBorder="1" applyAlignment="1">
      <alignment horizontal="right" vertical="top" wrapText="1"/>
    </xf>
    <xf numFmtId="49" fontId="8" fillId="0" borderId="1" xfId="1" applyNumberFormat="1" applyFont="1" applyBorder="1" applyAlignment="1">
      <alignment vertical="top" wrapText="1"/>
    </xf>
    <xf numFmtId="49" fontId="9" fillId="0" borderId="1" xfId="1" applyNumberFormat="1" applyFont="1" applyBorder="1" applyAlignment="1">
      <alignment horizontal="right" vertical="center" wrapText="1"/>
    </xf>
    <xf numFmtId="49" fontId="9" fillId="0" borderId="1" xfId="1" applyNumberFormat="1" applyFont="1" applyBorder="1" applyAlignment="1">
      <alignment vertical="center" wrapText="1"/>
    </xf>
    <xf numFmtId="49" fontId="13" fillId="6" borderId="1" xfId="1" applyNumberFormat="1" applyFont="1" applyFill="1" applyBorder="1" applyAlignment="1">
      <alignment vertical="top" wrapText="1"/>
    </xf>
    <xf numFmtId="49" fontId="2" fillId="6" borderId="1" xfId="1" applyNumberFormat="1" applyFont="1" applyFill="1" applyBorder="1" applyAlignment="1">
      <alignment vertical="top" wrapText="1"/>
    </xf>
    <xf numFmtId="49" fontId="14" fillId="0" borderId="1" xfId="1" applyNumberFormat="1" applyFont="1" applyBorder="1" applyAlignment="1">
      <alignment horizontal="right" vertical="center" wrapText="1"/>
    </xf>
    <xf numFmtId="49" fontId="14" fillId="0" borderId="1" xfId="1" applyNumberFormat="1" applyFont="1" applyBorder="1" applyAlignment="1">
      <alignment vertical="center" wrapText="1"/>
    </xf>
    <xf numFmtId="49" fontId="3" fillId="8" borderId="1" xfId="1" applyNumberFormat="1" applyFont="1" applyFill="1" applyBorder="1" applyAlignment="1">
      <alignment vertical="center" wrapText="1"/>
    </xf>
    <xf numFmtId="49" fontId="12" fillId="6" borderId="1" xfId="1" applyNumberFormat="1" applyFont="1" applyFill="1" applyBorder="1" applyAlignment="1">
      <alignment vertical="top" wrapText="1"/>
    </xf>
  </cellXfs>
  <cellStyles count="2">
    <cellStyle name="Normal" xfId="1" xr:uid="{00000000-0005-0000-0000-000000000000}"/>
    <cellStyle name="Normalny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F22"/>
  <sheetViews>
    <sheetView topLeftCell="A19" workbookViewId="0">
      <selection activeCell="A2" sqref="A2:F2"/>
    </sheetView>
  </sheetViews>
  <sheetFormatPr defaultRowHeight="14.4" outlineLevelRow="2" outlineLevelCol="1" x14ac:dyDescent="0.3"/>
  <cols>
    <col min="1" max="1" width="9" customWidth="1"/>
    <col min="2" max="2" width="16" customWidth="1"/>
    <col min="3" max="3" width="49.21875" customWidth="1"/>
    <col min="4" max="4" width="14" customWidth="1"/>
    <col min="5" max="6" width="14" customWidth="1" outlineLevel="1" collapsed="1"/>
  </cols>
  <sheetData>
    <row r="1" spans="1:6" x14ac:dyDescent="0.3">
      <c r="A1" s="47" t="s">
        <v>199</v>
      </c>
      <c r="B1" s="47"/>
      <c r="C1" s="47"/>
      <c r="D1" s="47"/>
      <c r="E1" s="47"/>
      <c r="F1" s="47"/>
    </row>
    <row r="2" spans="1:6" ht="19.8" customHeight="1" x14ac:dyDescent="0.3">
      <c r="A2" s="48" t="s">
        <v>200</v>
      </c>
      <c r="B2" s="48" t="s">
        <v>0</v>
      </c>
      <c r="C2" s="48" t="s">
        <v>0</v>
      </c>
      <c r="D2" s="49"/>
      <c r="E2" s="48" t="s">
        <v>0</v>
      </c>
      <c r="F2" s="48" t="s">
        <v>0</v>
      </c>
    </row>
    <row r="3" spans="1:6" x14ac:dyDescent="0.3">
      <c r="A3" s="39" t="s">
        <v>1</v>
      </c>
      <c r="B3" s="50"/>
      <c r="C3" s="50"/>
      <c r="D3" s="50"/>
      <c r="E3" s="50"/>
      <c r="F3" s="50"/>
    </row>
    <row r="4" spans="1:6" x14ac:dyDescent="0.3">
      <c r="A4" s="39" t="s">
        <v>2</v>
      </c>
      <c r="B4" s="50"/>
      <c r="C4" s="50"/>
      <c r="D4" s="50"/>
      <c r="E4" s="50"/>
      <c r="F4" s="50"/>
    </row>
    <row r="5" spans="1:6" x14ac:dyDescent="0.3">
      <c r="A5" s="1"/>
      <c r="B5" s="1"/>
      <c r="C5" s="1"/>
      <c r="D5" s="1"/>
      <c r="E5" s="1"/>
      <c r="F5" s="1"/>
    </row>
    <row r="6" spans="1:6" x14ac:dyDescent="0.3">
      <c r="A6" s="17" t="s">
        <v>3</v>
      </c>
      <c r="B6" s="17" t="s">
        <v>4</v>
      </c>
      <c r="C6" s="17" t="s">
        <v>5</v>
      </c>
      <c r="D6" s="17" t="s">
        <v>6</v>
      </c>
      <c r="E6" s="17" t="s">
        <v>7</v>
      </c>
      <c r="F6" s="17" t="s">
        <v>8</v>
      </c>
    </row>
    <row r="7" spans="1:6" x14ac:dyDescent="0.3">
      <c r="A7" s="18" t="s">
        <v>10</v>
      </c>
      <c r="B7" s="18" t="s">
        <v>11</v>
      </c>
      <c r="C7" s="18" t="s">
        <v>12</v>
      </c>
      <c r="D7" s="18" t="s">
        <v>13</v>
      </c>
      <c r="E7" s="18" t="s">
        <v>14</v>
      </c>
      <c r="F7" s="18" t="s">
        <v>15</v>
      </c>
    </row>
    <row r="8" spans="1:6" ht="26.4" x14ac:dyDescent="0.3">
      <c r="A8" s="44" t="s">
        <v>10</v>
      </c>
      <c r="B8" s="44" t="s">
        <v>198</v>
      </c>
      <c r="C8" s="44" t="s">
        <v>201</v>
      </c>
      <c r="D8" s="45">
        <f>'1 Roboty przygotowawcze i ziemn'!K13+'2 Remont nawierzchni asfaltowej'!K32+'3 Remont odwodnienia'!K37</f>
        <v>0</v>
      </c>
      <c r="E8" s="46" t="s">
        <v>0</v>
      </c>
      <c r="F8" s="46"/>
    </row>
    <row r="9" spans="1:6" ht="18" customHeight="1" outlineLevel="1" x14ac:dyDescent="0.3">
      <c r="A9" s="4" t="s">
        <v>11</v>
      </c>
      <c r="B9" s="4" t="s">
        <v>21</v>
      </c>
      <c r="C9" s="4" t="s">
        <v>22</v>
      </c>
      <c r="D9" s="40">
        <f>'1 Roboty przygotowawcze i ziemn'!K13</f>
        <v>0</v>
      </c>
      <c r="E9" s="5" t="s">
        <v>0</v>
      </c>
      <c r="F9" s="5" t="s">
        <v>0</v>
      </c>
    </row>
    <row r="10" spans="1:6" outlineLevel="2" x14ac:dyDescent="0.3">
      <c r="A10" s="8" t="s">
        <v>12</v>
      </c>
      <c r="B10" s="8" t="s">
        <v>23</v>
      </c>
      <c r="C10" s="8" t="s">
        <v>24</v>
      </c>
      <c r="D10" s="11">
        <f>'1 Roboty przygotowawcze i ziemn'!K12</f>
        <v>0</v>
      </c>
      <c r="E10" s="9" t="s">
        <v>0</v>
      </c>
      <c r="F10" s="9" t="s">
        <v>0</v>
      </c>
    </row>
    <row r="11" spans="1:6" ht="18.600000000000001" customHeight="1" outlineLevel="1" x14ac:dyDescent="0.3">
      <c r="A11" s="4" t="s">
        <v>13</v>
      </c>
      <c r="B11" s="4" t="s">
        <v>25</v>
      </c>
      <c r="C11" s="4" t="s">
        <v>26</v>
      </c>
      <c r="D11" s="40">
        <f>'2 Remont nawierzchni asfaltowej'!K32</f>
        <v>0</v>
      </c>
      <c r="E11" s="5" t="s">
        <v>0</v>
      </c>
      <c r="F11" s="5" t="s">
        <v>0</v>
      </c>
    </row>
    <row r="12" spans="1:6" outlineLevel="2" x14ac:dyDescent="0.3">
      <c r="A12" s="41" t="s">
        <v>14</v>
      </c>
      <c r="B12" s="8" t="s">
        <v>27</v>
      </c>
      <c r="C12" s="8" t="s">
        <v>28</v>
      </c>
      <c r="D12" s="11">
        <f>'2 Remont nawierzchni asfaltowej'!K11</f>
        <v>0</v>
      </c>
      <c r="E12" s="9" t="s">
        <v>0</v>
      </c>
      <c r="F12" s="9" t="s">
        <v>0</v>
      </c>
    </row>
    <row r="13" spans="1:6" outlineLevel="2" x14ac:dyDescent="0.3">
      <c r="A13" s="41" t="s">
        <v>15</v>
      </c>
      <c r="B13" s="8" t="s">
        <v>29</v>
      </c>
      <c r="C13" s="8" t="s">
        <v>30</v>
      </c>
      <c r="D13" s="11">
        <f>'2 Remont nawierzchni asfaltowej'!K18</f>
        <v>0</v>
      </c>
      <c r="E13" s="9" t="s">
        <v>0</v>
      </c>
      <c r="F13" s="9" t="s">
        <v>0</v>
      </c>
    </row>
    <row r="14" spans="1:6" outlineLevel="2" x14ac:dyDescent="0.3">
      <c r="A14" s="41" t="s">
        <v>16</v>
      </c>
      <c r="B14" s="8" t="s">
        <v>31</v>
      </c>
      <c r="C14" s="8" t="s">
        <v>32</v>
      </c>
      <c r="D14" s="11">
        <f>'2 Remont nawierzchni asfaltowej'!K26</f>
        <v>0</v>
      </c>
      <c r="E14" s="9" t="s">
        <v>0</v>
      </c>
      <c r="F14" s="9" t="s">
        <v>0</v>
      </c>
    </row>
    <row r="15" spans="1:6" outlineLevel="2" x14ac:dyDescent="0.3">
      <c r="A15" s="41" t="s">
        <v>17</v>
      </c>
      <c r="B15" s="8" t="s">
        <v>33</v>
      </c>
      <c r="C15" s="8" t="s">
        <v>34</v>
      </c>
      <c r="D15" s="11">
        <f>'2 Remont nawierzchni asfaltowej'!K31</f>
        <v>0</v>
      </c>
      <c r="E15" s="9" t="s">
        <v>0</v>
      </c>
      <c r="F15" s="9" t="s">
        <v>0</v>
      </c>
    </row>
    <row r="16" spans="1:6" ht="18" customHeight="1" outlineLevel="1" x14ac:dyDescent="0.3">
      <c r="A16" s="4" t="s">
        <v>18</v>
      </c>
      <c r="B16" s="4" t="s">
        <v>35</v>
      </c>
      <c r="C16" s="4" t="s">
        <v>36</v>
      </c>
      <c r="D16" s="40">
        <f>'3 Remont odwodnienia'!K37</f>
        <v>0</v>
      </c>
      <c r="E16" s="5" t="s">
        <v>0</v>
      </c>
      <c r="F16" s="5" t="s">
        <v>0</v>
      </c>
    </row>
    <row r="17" spans="1:6" outlineLevel="2" x14ac:dyDescent="0.3">
      <c r="A17" s="8" t="s">
        <v>19</v>
      </c>
      <c r="B17" s="8" t="s">
        <v>37</v>
      </c>
      <c r="C17" s="8" t="s">
        <v>38</v>
      </c>
      <c r="D17" s="11">
        <f>'3 Remont odwodnienia'!K23</f>
        <v>0</v>
      </c>
      <c r="E17" s="9" t="s">
        <v>0</v>
      </c>
      <c r="F17" s="9" t="s">
        <v>0</v>
      </c>
    </row>
    <row r="18" spans="1:6" outlineLevel="2" x14ac:dyDescent="0.3">
      <c r="A18" s="8" t="s">
        <v>20</v>
      </c>
      <c r="B18" s="8" t="s">
        <v>39</v>
      </c>
      <c r="C18" s="42" t="s">
        <v>40</v>
      </c>
      <c r="D18" s="43">
        <f>'3 Remont odwodnienia'!K36</f>
        <v>0</v>
      </c>
      <c r="E18" s="9" t="s">
        <v>0</v>
      </c>
      <c r="F18" s="9"/>
    </row>
    <row r="19" spans="1:6" ht="18" customHeight="1" x14ac:dyDescent="0.3">
      <c r="A19" s="1"/>
      <c r="B19" s="1"/>
      <c r="C19" s="36" t="s">
        <v>195</v>
      </c>
      <c r="D19" s="37">
        <f>D8</f>
        <v>0</v>
      </c>
      <c r="E19" s="1"/>
      <c r="F19" s="1"/>
    </row>
    <row r="20" spans="1:6" ht="17.399999999999999" customHeight="1" x14ac:dyDescent="0.3">
      <c r="A20" s="1"/>
      <c r="B20" s="1"/>
      <c r="C20" s="36" t="s">
        <v>196</v>
      </c>
      <c r="D20" s="38">
        <f>D19*0.23</f>
        <v>0</v>
      </c>
      <c r="E20" s="1"/>
      <c r="F20" s="1"/>
    </row>
    <row r="21" spans="1:6" ht="19.8" customHeight="1" x14ac:dyDescent="0.3">
      <c r="A21" s="1"/>
      <c r="B21" s="1"/>
      <c r="C21" s="36" t="s">
        <v>197</v>
      </c>
      <c r="D21" s="38">
        <f>D19*1.23</f>
        <v>0</v>
      </c>
      <c r="E21" s="1"/>
      <c r="F21" s="1"/>
    </row>
    <row r="22" spans="1:6" x14ac:dyDescent="0.3">
      <c r="A22" s="1"/>
      <c r="B22" s="1"/>
      <c r="C22" s="1"/>
      <c r="D22" s="1"/>
      <c r="E22" s="1"/>
      <c r="F22" s="1"/>
    </row>
  </sheetData>
  <mergeCells count="4">
    <mergeCell ref="A1:F1"/>
    <mergeCell ref="A2:F2"/>
    <mergeCell ref="B3:F3"/>
    <mergeCell ref="B4:F4"/>
  </mergeCells>
  <pageMargins left="0.70866141732283472" right="0.5118110236220472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L16"/>
  <sheetViews>
    <sheetView workbookViewId="0">
      <selection activeCell="E22" sqref="E22"/>
    </sheetView>
  </sheetViews>
  <sheetFormatPr defaultRowHeight="14.4" outlineLevelRow="2" outlineLevelCol="1" x14ac:dyDescent="0.3"/>
  <cols>
    <col min="1" max="1" width="11" customWidth="1"/>
    <col min="2" max="3" width="11" hidden="1" customWidth="1" outlineLevel="1" collapsed="1"/>
    <col min="4" max="4" width="11" customWidth="1" outlineLevel="1" collapsed="1"/>
    <col min="5" max="5" width="45" customWidth="1"/>
    <col min="6" max="6" width="7.33203125" bestFit="1" customWidth="1"/>
    <col min="7" max="7" width="10.109375" customWidth="1"/>
    <col min="8" max="8" width="10.88671875" customWidth="1"/>
    <col min="9" max="9" width="6.6640625" bestFit="1" customWidth="1"/>
    <col min="10" max="10" width="11.77734375" customWidth="1"/>
    <col min="11" max="11" width="13.5546875" customWidth="1"/>
    <col min="12" max="12" width="11" customWidth="1" outlineLevel="1" collapsed="1"/>
  </cols>
  <sheetData>
    <row r="1" spans="1:12" ht="19.8" customHeight="1" x14ac:dyDescent="0.3">
      <c r="A1" s="55" t="s">
        <v>22</v>
      </c>
      <c r="B1" s="55" t="s">
        <v>0</v>
      </c>
      <c r="C1" s="55" t="s">
        <v>0</v>
      </c>
      <c r="D1" s="55" t="s">
        <v>0</v>
      </c>
      <c r="E1" s="55" t="s">
        <v>0</v>
      </c>
      <c r="F1" s="55" t="s">
        <v>0</v>
      </c>
      <c r="G1" s="55" t="s">
        <v>0</v>
      </c>
      <c r="H1" s="55" t="s">
        <v>0</v>
      </c>
      <c r="I1" s="55" t="s">
        <v>0</v>
      </c>
      <c r="J1" s="55" t="s">
        <v>0</v>
      </c>
      <c r="K1" s="55" t="s">
        <v>0</v>
      </c>
      <c r="L1" s="55" t="s">
        <v>0</v>
      </c>
    </row>
    <row r="2" spans="1:12" ht="28.2" customHeight="1" x14ac:dyDescent="0.3">
      <c r="A2" s="56" t="s">
        <v>1</v>
      </c>
      <c r="B2" s="56" t="s">
        <v>0</v>
      </c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1:12" x14ac:dyDescent="0.3">
      <c r="A3" s="56" t="s">
        <v>2</v>
      </c>
      <c r="B3" s="56" t="s">
        <v>0</v>
      </c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2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42" customHeight="1" x14ac:dyDescent="0.3">
      <c r="A5" s="2" t="s">
        <v>3</v>
      </c>
      <c r="B5" s="2" t="s">
        <v>41</v>
      </c>
      <c r="C5" s="2" t="s">
        <v>42</v>
      </c>
      <c r="D5" s="2" t="s">
        <v>43</v>
      </c>
      <c r="E5" s="2" t="s">
        <v>44</v>
      </c>
      <c r="F5" s="2" t="s">
        <v>9</v>
      </c>
      <c r="G5" s="2" t="s">
        <v>45</v>
      </c>
      <c r="H5" s="2" t="s">
        <v>46</v>
      </c>
      <c r="I5" s="2" t="s">
        <v>47</v>
      </c>
      <c r="J5" s="2" t="s">
        <v>48</v>
      </c>
      <c r="K5" s="2" t="s">
        <v>193</v>
      </c>
      <c r="L5" s="2" t="s">
        <v>192</v>
      </c>
    </row>
    <row r="6" spans="1:12" x14ac:dyDescent="0.3">
      <c r="A6" s="3" t="s">
        <v>10</v>
      </c>
      <c r="B6" s="3" t="s">
        <v>11</v>
      </c>
      <c r="C6" s="3" t="s">
        <v>12</v>
      </c>
      <c r="D6" s="3" t="s">
        <v>11</v>
      </c>
      <c r="E6" s="3" t="s">
        <v>12</v>
      </c>
      <c r="F6" s="3" t="s">
        <v>13</v>
      </c>
      <c r="G6" s="3" t="s">
        <v>14</v>
      </c>
      <c r="H6" s="3" t="s">
        <v>15</v>
      </c>
      <c r="I6" s="3" t="s">
        <v>18</v>
      </c>
      <c r="J6" s="3" t="s">
        <v>16</v>
      </c>
      <c r="K6" s="3" t="s">
        <v>17</v>
      </c>
      <c r="L6" s="3" t="s">
        <v>18</v>
      </c>
    </row>
    <row r="7" spans="1:12" ht="19.8" customHeight="1" x14ac:dyDescent="0.3">
      <c r="A7" s="4" t="s">
        <v>10</v>
      </c>
      <c r="B7" s="5" t="s">
        <v>0</v>
      </c>
      <c r="C7" s="5" t="s">
        <v>0</v>
      </c>
      <c r="D7" s="4" t="s">
        <v>49</v>
      </c>
      <c r="E7" s="4" t="s">
        <v>22</v>
      </c>
      <c r="F7" s="5" t="s">
        <v>0</v>
      </c>
      <c r="G7" s="5" t="s">
        <v>0</v>
      </c>
      <c r="H7" s="5" t="s">
        <v>0</v>
      </c>
      <c r="I7" s="5" t="s">
        <v>0</v>
      </c>
      <c r="J7" s="5" t="s">
        <v>0</v>
      </c>
      <c r="K7" s="5" t="s">
        <v>0</v>
      </c>
      <c r="L7" s="5"/>
    </row>
    <row r="8" spans="1:12" ht="20.399999999999999" customHeight="1" outlineLevel="1" x14ac:dyDescent="0.3">
      <c r="A8" s="6" t="s">
        <v>50</v>
      </c>
      <c r="B8" s="7" t="s">
        <v>0</v>
      </c>
      <c r="C8" s="7" t="s">
        <v>0</v>
      </c>
      <c r="D8" s="6" t="s">
        <v>51</v>
      </c>
      <c r="E8" s="6" t="s">
        <v>24</v>
      </c>
      <c r="F8" s="7" t="s">
        <v>0</v>
      </c>
      <c r="G8" s="7" t="s">
        <v>0</v>
      </c>
      <c r="H8" s="7" t="s">
        <v>0</v>
      </c>
      <c r="I8" s="7" t="s">
        <v>0</v>
      </c>
      <c r="J8" s="7" t="s">
        <v>0</v>
      </c>
      <c r="K8" s="7" t="s">
        <v>0</v>
      </c>
      <c r="L8" s="7" t="s">
        <v>0</v>
      </c>
    </row>
    <row r="9" spans="1:12" ht="20.399999999999999" outlineLevel="2" x14ac:dyDescent="0.3">
      <c r="A9" s="8" t="s">
        <v>53</v>
      </c>
      <c r="B9" s="9" t="s">
        <v>0</v>
      </c>
      <c r="C9" s="9" t="s">
        <v>0</v>
      </c>
      <c r="D9" s="10" t="s">
        <v>54</v>
      </c>
      <c r="E9" s="32" t="s">
        <v>52</v>
      </c>
      <c r="F9" s="8" t="s">
        <v>55</v>
      </c>
      <c r="G9" s="11">
        <v>3.8</v>
      </c>
      <c r="H9" s="12"/>
      <c r="I9" s="12">
        <v>1</v>
      </c>
      <c r="J9" s="12"/>
      <c r="K9" s="12">
        <f>ROUND(H9*J9, 2)</f>
        <v>0</v>
      </c>
      <c r="L9" s="13" t="s">
        <v>0</v>
      </c>
    </row>
    <row r="10" spans="1:12" ht="36" customHeight="1" outlineLevel="2" x14ac:dyDescent="0.3">
      <c r="A10" s="8" t="s">
        <v>57</v>
      </c>
      <c r="B10" s="9" t="s">
        <v>0</v>
      </c>
      <c r="C10" s="9" t="s">
        <v>0</v>
      </c>
      <c r="D10" s="10" t="s">
        <v>58</v>
      </c>
      <c r="E10" s="32" t="s">
        <v>56</v>
      </c>
      <c r="F10" s="8" t="s">
        <v>59</v>
      </c>
      <c r="G10" s="11">
        <v>148.75</v>
      </c>
      <c r="H10" s="12"/>
      <c r="I10" s="12">
        <v>1</v>
      </c>
      <c r="J10" s="12"/>
      <c r="K10" s="12">
        <f>ROUND(H10*J10, 2)</f>
        <v>0</v>
      </c>
      <c r="L10" s="13" t="s">
        <v>0</v>
      </c>
    </row>
    <row r="11" spans="1:12" ht="48" customHeight="1" outlineLevel="2" x14ac:dyDescent="0.3">
      <c r="A11" s="8" t="s">
        <v>61</v>
      </c>
      <c r="B11" s="9" t="s">
        <v>0</v>
      </c>
      <c r="C11" s="9" t="s">
        <v>0</v>
      </c>
      <c r="D11" s="10" t="s">
        <v>62</v>
      </c>
      <c r="E11" s="32" t="s">
        <v>60</v>
      </c>
      <c r="F11" s="8" t="s">
        <v>59</v>
      </c>
      <c r="G11" s="11">
        <v>148.75</v>
      </c>
      <c r="H11" s="12"/>
      <c r="I11" s="12">
        <v>1</v>
      </c>
      <c r="J11" s="12"/>
      <c r="K11" s="12">
        <f>ROUND(H11*J11, 2)</f>
        <v>0</v>
      </c>
      <c r="L11" s="13"/>
    </row>
    <row r="12" spans="1:12" ht="19.8" customHeight="1" outlineLevel="2" x14ac:dyDescent="0.3">
      <c r="A12" s="51" t="s">
        <v>63</v>
      </c>
      <c r="B12" s="52" t="s">
        <v>0</v>
      </c>
      <c r="C12" s="52" t="s">
        <v>0</v>
      </c>
      <c r="D12" s="52" t="s">
        <v>0</v>
      </c>
      <c r="E12" s="52" t="s">
        <v>0</v>
      </c>
      <c r="F12" s="52" t="s">
        <v>0</v>
      </c>
      <c r="G12" s="52" t="s">
        <v>0</v>
      </c>
      <c r="H12" s="52" t="s">
        <v>0</v>
      </c>
      <c r="I12" s="52" t="s">
        <v>0</v>
      </c>
      <c r="J12" s="52" t="s">
        <v>0</v>
      </c>
      <c r="K12" s="14">
        <f>SUM(K9:K11)</f>
        <v>0</v>
      </c>
      <c r="L12" s="15" t="s">
        <v>0</v>
      </c>
    </row>
    <row r="13" spans="1:12" ht="22.2" customHeight="1" outlineLevel="1" x14ac:dyDescent="0.3">
      <c r="A13" s="53" t="s">
        <v>64</v>
      </c>
      <c r="B13" s="54" t="s">
        <v>0</v>
      </c>
      <c r="C13" s="54" t="s">
        <v>0</v>
      </c>
      <c r="D13" s="54" t="s">
        <v>0</v>
      </c>
      <c r="E13" s="54" t="s">
        <v>0</v>
      </c>
      <c r="F13" s="54" t="s">
        <v>0</v>
      </c>
      <c r="G13" s="54" t="s">
        <v>0</v>
      </c>
      <c r="H13" s="54" t="s">
        <v>0</v>
      </c>
      <c r="I13" s="54" t="s">
        <v>0</v>
      </c>
      <c r="J13" s="54" t="s">
        <v>0</v>
      </c>
      <c r="K13" s="31">
        <f>'1 Roboty przygotowawcze i ziemn'!K12</f>
        <v>0</v>
      </c>
      <c r="L13" s="25" t="s">
        <v>0</v>
      </c>
    </row>
    <row r="14" spans="1:12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</sheetData>
  <mergeCells count="7">
    <mergeCell ref="A12:J12"/>
    <mergeCell ref="A13:J13"/>
    <mergeCell ref="A1:L1"/>
    <mergeCell ref="A2:B2"/>
    <mergeCell ref="C2:L2"/>
    <mergeCell ref="A3:B3"/>
    <mergeCell ref="C3:L3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L34"/>
  <sheetViews>
    <sheetView topLeftCell="A25" zoomScaleNormal="100" workbookViewId="0">
      <selection activeCell="A26" sqref="A26:J26"/>
    </sheetView>
  </sheetViews>
  <sheetFormatPr defaultRowHeight="14.4" outlineLevelRow="2" outlineLevelCol="1" x14ac:dyDescent="0.3"/>
  <cols>
    <col min="1" max="1" width="11" customWidth="1"/>
    <col min="2" max="3" width="11" hidden="1" customWidth="1" outlineLevel="1" collapsed="1"/>
    <col min="4" max="4" width="10.33203125" customWidth="1" outlineLevel="1" collapsed="1"/>
    <col min="5" max="5" width="45" customWidth="1"/>
    <col min="6" max="6" width="8.5546875" customWidth="1"/>
    <col min="7" max="7" width="11.33203125" customWidth="1"/>
    <col min="8" max="8" width="11.44140625" customWidth="1"/>
    <col min="9" max="9" width="6" customWidth="1"/>
    <col min="10" max="10" width="11.77734375" customWidth="1"/>
    <col min="11" max="11" width="14" customWidth="1"/>
    <col min="12" max="12" width="11.109375" customWidth="1" outlineLevel="1" collapsed="1"/>
  </cols>
  <sheetData>
    <row r="1" spans="1:12" ht="26.4" customHeight="1" x14ac:dyDescent="0.3">
      <c r="A1" s="55" t="s">
        <v>26</v>
      </c>
      <c r="B1" s="55" t="s">
        <v>0</v>
      </c>
      <c r="C1" s="55" t="s">
        <v>0</v>
      </c>
      <c r="D1" s="55" t="s">
        <v>0</v>
      </c>
      <c r="E1" s="55" t="s">
        <v>0</v>
      </c>
      <c r="F1" s="55" t="s">
        <v>0</v>
      </c>
      <c r="G1" s="55" t="s">
        <v>0</v>
      </c>
      <c r="H1" s="55" t="s">
        <v>0</v>
      </c>
      <c r="I1" s="55" t="s">
        <v>0</v>
      </c>
      <c r="J1" s="55" t="s">
        <v>0</v>
      </c>
      <c r="K1" s="55" t="s">
        <v>0</v>
      </c>
      <c r="L1" s="55" t="s">
        <v>0</v>
      </c>
    </row>
    <row r="2" spans="1:12" ht="40.799999999999997" customHeight="1" x14ac:dyDescent="0.3">
      <c r="A2" s="61" t="s">
        <v>1</v>
      </c>
      <c r="B2" s="61" t="s">
        <v>0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2" x14ac:dyDescent="0.3">
      <c r="A3" s="61" t="s">
        <v>2</v>
      </c>
      <c r="B3" s="61" t="s">
        <v>0</v>
      </c>
      <c r="C3" s="62"/>
      <c r="D3" s="62"/>
      <c r="E3" s="62"/>
      <c r="F3" s="62"/>
      <c r="G3" s="62"/>
      <c r="H3" s="62"/>
      <c r="I3" s="62"/>
      <c r="J3" s="62"/>
      <c r="K3" s="62"/>
      <c r="L3" s="62"/>
    </row>
    <row r="4" spans="1:12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36" customHeight="1" x14ac:dyDescent="0.3">
      <c r="A5" s="17" t="s">
        <v>3</v>
      </c>
      <c r="B5" s="17" t="s">
        <v>41</v>
      </c>
      <c r="C5" s="17" t="s">
        <v>42</v>
      </c>
      <c r="D5" s="17" t="s">
        <v>43</v>
      </c>
      <c r="E5" s="17" t="s">
        <v>44</v>
      </c>
      <c r="F5" s="17" t="s">
        <v>9</v>
      </c>
      <c r="G5" s="17" t="s">
        <v>45</v>
      </c>
      <c r="H5" s="17" t="s">
        <v>46</v>
      </c>
      <c r="I5" s="18" t="s">
        <v>47</v>
      </c>
      <c r="J5" s="17" t="s">
        <v>48</v>
      </c>
      <c r="K5" s="17" t="s">
        <v>193</v>
      </c>
      <c r="L5" s="17" t="s">
        <v>194</v>
      </c>
    </row>
    <row r="6" spans="1:12" x14ac:dyDescent="0.3">
      <c r="A6" s="18" t="s">
        <v>10</v>
      </c>
      <c r="B6" s="18" t="s">
        <v>11</v>
      </c>
      <c r="C6" s="18" t="s">
        <v>12</v>
      </c>
      <c r="D6" s="18" t="s">
        <v>11</v>
      </c>
      <c r="E6" s="18" t="s">
        <v>12</v>
      </c>
      <c r="F6" s="18" t="s">
        <v>13</v>
      </c>
      <c r="G6" s="18" t="s">
        <v>14</v>
      </c>
      <c r="H6" s="18" t="s">
        <v>15</v>
      </c>
      <c r="I6" s="18" t="s">
        <v>16</v>
      </c>
      <c r="J6" s="18" t="s">
        <v>17</v>
      </c>
      <c r="K6" s="18" t="s">
        <v>18</v>
      </c>
      <c r="L6" s="18" t="s">
        <v>19</v>
      </c>
    </row>
    <row r="7" spans="1:12" ht="25.2" customHeight="1" x14ac:dyDescent="0.3">
      <c r="A7" s="24" t="s">
        <v>11</v>
      </c>
      <c r="B7" s="25" t="s">
        <v>0</v>
      </c>
      <c r="C7" s="25" t="s">
        <v>0</v>
      </c>
      <c r="D7" s="24" t="s">
        <v>49</v>
      </c>
      <c r="E7" s="24" t="s">
        <v>26</v>
      </c>
      <c r="F7" s="25" t="s">
        <v>0</v>
      </c>
      <c r="G7" s="25" t="s">
        <v>0</v>
      </c>
      <c r="H7" s="25" t="s">
        <v>0</v>
      </c>
      <c r="I7" s="25" t="s">
        <v>0</v>
      </c>
      <c r="J7" s="25" t="s">
        <v>0</v>
      </c>
      <c r="K7" s="25" t="s">
        <v>0</v>
      </c>
      <c r="L7" s="25" t="s">
        <v>0</v>
      </c>
    </row>
    <row r="8" spans="1:12" ht="20.399999999999999" customHeight="1" outlineLevel="1" x14ac:dyDescent="0.3">
      <c r="A8" s="6" t="s">
        <v>65</v>
      </c>
      <c r="B8" s="7" t="s">
        <v>0</v>
      </c>
      <c r="C8" s="7" t="s">
        <v>0</v>
      </c>
      <c r="D8" s="6" t="s">
        <v>51</v>
      </c>
      <c r="E8" s="6" t="s">
        <v>28</v>
      </c>
      <c r="F8" s="7" t="s">
        <v>0</v>
      </c>
      <c r="G8" s="7" t="s">
        <v>0</v>
      </c>
      <c r="H8" s="7" t="s">
        <v>0</v>
      </c>
      <c r="I8" s="7" t="s">
        <v>0</v>
      </c>
      <c r="J8" s="7" t="s">
        <v>0</v>
      </c>
      <c r="K8" s="7" t="s">
        <v>0</v>
      </c>
      <c r="L8" s="7" t="s">
        <v>0</v>
      </c>
    </row>
    <row r="9" spans="1:12" ht="37.200000000000003" customHeight="1" outlineLevel="2" x14ac:dyDescent="0.3">
      <c r="A9" s="19" t="s">
        <v>67</v>
      </c>
      <c r="B9" s="20" t="s">
        <v>0</v>
      </c>
      <c r="C9" s="20" t="s">
        <v>0</v>
      </c>
      <c r="D9" s="23" t="s">
        <v>68</v>
      </c>
      <c r="E9" s="32" t="s">
        <v>66</v>
      </c>
      <c r="F9" s="8" t="s">
        <v>69</v>
      </c>
      <c r="G9" s="11">
        <v>201.02</v>
      </c>
      <c r="H9" s="12"/>
      <c r="I9" s="12">
        <v>1</v>
      </c>
      <c r="J9" s="12"/>
      <c r="K9" s="12">
        <f>ROUND(H9*J9, 2)</f>
        <v>0</v>
      </c>
      <c r="L9" s="13" t="s">
        <v>0</v>
      </c>
    </row>
    <row r="10" spans="1:12" ht="37.200000000000003" customHeight="1" outlineLevel="2" x14ac:dyDescent="0.3">
      <c r="A10" s="19" t="s">
        <v>71</v>
      </c>
      <c r="B10" s="20" t="s">
        <v>0</v>
      </c>
      <c r="C10" s="20" t="s">
        <v>0</v>
      </c>
      <c r="D10" s="23" t="s">
        <v>72</v>
      </c>
      <c r="E10" s="32" t="s">
        <v>70</v>
      </c>
      <c r="F10" s="8" t="s">
        <v>69</v>
      </c>
      <c r="G10" s="11">
        <v>216.02</v>
      </c>
      <c r="H10" s="12"/>
      <c r="I10" s="12">
        <v>1</v>
      </c>
      <c r="J10" s="12"/>
      <c r="K10" s="12">
        <f>ROUND(H10*J10, 2)</f>
        <v>0</v>
      </c>
      <c r="L10" s="13" t="s">
        <v>0</v>
      </c>
    </row>
    <row r="11" spans="1:12" ht="19.2" customHeight="1" outlineLevel="2" x14ac:dyDescent="0.3">
      <c r="A11" s="57" t="s">
        <v>73</v>
      </c>
      <c r="B11" s="58" t="s">
        <v>0</v>
      </c>
      <c r="C11" s="58" t="s">
        <v>0</v>
      </c>
      <c r="D11" s="58" t="s">
        <v>0</v>
      </c>
      <c r="E11" s="58" t="s">
        <v>0</v>
      </c>
      <c r="F11" s="58" t="s">
        <v>0</v>
      </c>
      <c r="G11" s="58" t="s">
        <v>0</v>
      </c>
      <c r="H11" s="58" t="s">
        <v>0</v>
      </c>
      <c r="I11" s="58" t="s">
        <v>0</v>
      </c>
      <c r="J11" s="58" t="s">
        <v>0</v>
      </c>
      <c r="K11" s="26">
        <f>SUM(K9:K10)</f>
        <v>0</v>
      </c>
      <c r="L11" s="27" t="s">
        <v>0</v>
      </c>
    </row>
    <row r="12" spans="1:12" ht="21" customHeight="1" outlineLevel="1" x14ac:dyDescent="0.3">
      <c r="A12" s="6" t="s">
        <v>74</v>
      </c>
      <c r="B12" s="7" t="s">
        <v>0</v>
      </c>
      <c r="C12" s="7" t="s">
        <v>0</v>
      </c>
      <c r="D12" s="6" t="s">
        <v>51</v>
      </c>
      <c r="E12" s="6" t="s">
        <v>30</v>
      </c>
      <c r="F12" s="7" t="s">
        <v>0</v>
      </c>
      <c r="G12" s="7" t="s">
        <v>0</v>
      </c>
      <c r="H12" s="7" t="s">
        <v>0</v>
      </c>
      <c r="I12" s="7" t="s">
        <v>0</v>
      </c>
      <c r="J12" s="7" t="s">
        <v>0</v>
      </c>
      <c r="K12" s="7" t="s">
        <v>0</v>
      </c>
      <c r="L12" s="7"/>
    </row>
    <row r="13" spans="1:12" ht="51" outlineLevel="2" x14ac:dyDescent="0.3">
      <c r="A13" s="19" t="s">
        <v>76</v>
      </c>
      <c r="B13" s="20" t="s">
        <v>0</v>
      </c>
      <c r="C13" s="20" t="s">
        <v>0</v>
      </c>
      <c r="D13" s="23" t="s">
        <v>77</v>
      </c>
      <c r="E13" s="32" t="s">
        <v>75</v>
      </c>
      <c r="F13" s="8" t="s">
        <v>59</v>
      </c>
      <c r="G13" s="11">
        <v>1053.3499999999999</v>
      </c>
      <c r="H13" s="12"/>
      <c r="I13" s="12">
        <v>1</v>
      </c>
      <c r="J13" s="12"/>
      <c r="K13" s="12">
        <f>ROUND(H13*J13, 2)</f>
        <v>0</v>
      </c>
      <c r="L13" s="13" t="s">
        <v>0</v>
      </c>
    </row>
    <row r="14" spans="1:12" ht="28.2" customHeight="1" outlineLevel="2" x14ac:dyDescent="0.3">
      <c r="A14" s="19" t="s">
        <v>79</v>
      </c>
      <c r="B14" s="20" t="s">
        <v>0</v>
      </c>
      <c r="C14" s="20" t="s">
        <v>0</v>
      </c>
      <c r="D14" s="23" t="s">
        <v>80</v>
      </c>
      <c r="E14" s="32" t="s">
        <v>78</v>
      </c>
      <c r="F14" s="8" t="s">
        <v>59</v>
      </c>
      <c r="G14" s="11">
        <v>163.85</v>
      </c>
      <c r="H14" s="12"/>
      <c r="I14" s="12">
        <v>1</v>
      </c>
      <c r="J14" s="12"/>
      <c r="K14" s="12">
        <f>ROUND(H14*J14, 2)</f>
        <v>0</v>
      </c>
      <c r="L14" s="13" t="s">
        <v>0</v>
      </c>
    </row>
    <row r="15" spans="1:12" ht="20.399999999999999" outlineLevel="2" x14ac:dyDescent="0.3">
      <c r="A15" s="19" t="s">
        <v>82</v>
      </c>
      <c r="B15" s="20" t="s">
        <v>0</v>
      </c>
      <c r="C15" s="20" t="s">
        <v>0</v>
      </c>
      <c r="D15" s="23" t="s">
        <v>83</v>
      </c>
      <c r="E15" s="32" t="s">
        <v>81</v>
      </c>
      <c r="F15" s="8" t="s">
        <v>59</v>
      </c>
      <c r="G15" s="11">
        <v>889.5</v>
      </c>
      <c r="H15" s="12"/>
      <c r="I15" s="12">
        <v>1</v>
      </c>
      <c r="J15" s="12"/>
      <c r="K15" s="12">
        <f>ROUND(H15*J15, 2)</f>
        <v>0</v>
      </c>
      <c r="L15" s="13" t="s">
        <v>0</v>
      </c>
    </row>
    <row r="16" spans="1:12" ht="30.6" outlineLevel="2" x14ac:dyDescent="0.3">
      <c r="A16" s="19" t="s">
        <v>85</v>
      </c>
      <c r="B16" s="20" t="s">
        <v>0</v>
      </c>
      <c r="C16" s="20" t="s">
        <v>0</v>
      </c>
      <c r="D16" s="23" t="s">
        <v>86</v>
      </c>
      <c r="E16" s="32" t="s">
        <v>84</v>
      </c>
      <c r="F16" s="8" t="s">
        <v>59</v>
      </c>
      <c r="G16" s="11">
        <v>889.5</v>
      </c>
      <c r="H16" s="12"/>
      <c r="I16" s="12">
        <v>1</v>
      </c>
      <c r="J16" s="12"/>
      <c r="K16" s="12">
        <f>ROUND(H16*J16, 2)</f>
        <v>0</v>
      </c>
      <c r="L16" s="13" t="s">
        <v>0</v>
      </c>
    </row>
    <row r="17" spans="1:12" ht="33" customHeight="1" outlineLevel="2" x14ac:dyDescent="0.3">
      <c r="A17" s="19" t="s">
        <v>88</v>
      </c>
      <c r="B17" s="20" t="s">
        <v>0</v>
      </c>
      <c r="C17" s="20" t="s">
        <v>0</v>
      </c>
      <c r="D17" s="23" t="s">
        <v>89</v>
      </c>
      <c r="E17" s="32" t="s">
        <v>87</v>
      </c>
      <c r="F17" s="8" t="s">
        <v>59</v>
      </c>
      <c r="G17" s="11">
        <v>889.5</v>
      </c>
      <c r="H17" s="12"/>
      <c r="I17" s="12">
        <v>1</v>
      </c>
      <c r="J17" s="12"/>
      <c r="K17" s="12">
        <f>ROUND(H17*J17, 2)</f>
        <v>0</v>
      </c>
      <c r="L17" s="13" t="s">
        <v>0</v>
      </c>
    </row>
    <row r="18" spans="1:12" ht="19.8" customHeight="1" outlineLevel="2" x14ac:dyDescent="0.3">
      <c r="A18" s="59" t="s">
        <v>90</v>
      </c>
      <c r="B18" s="60" t="s">
        <v>0</v>
      </c>
      <c r="C18" s="60" t="s">
        <v>0</v>
      </c>
      <c r="D18" s="60" t="s">
        <v>0</v>
      </c>
      <c r="E18" s="60" t="s">
        <v>0</v>
      </c>
      <c r="F18" s="60" t="s">
        <v>0</v>
      </c>
      <c r="G18" s="60" t="s">
        <v>0</v>
      </c>
      <c r="H18" s="60" t="s">
        <v>0</v>
      </c>
      <c r="I18" s="60" t="s">
        <v>0</v>
      </c>
      <c r="J18" s="60" t="s">
        <v>0</v>
      </c>
      <c r="K18" s="28">
        <f>SUM(K13:K17)</f>
        <v>0</v>
      </c>
      <c r="L18" s="16" t="s">
        <v>0</v>
      </c>
    </row>
    <row r="19" spans="1:12" ht="22.2" customHeight="1" outlineLevel="1" x14ac:dyDescent="0.3">
      <c r="A19" s="29" t="s">
        <v>91</v>
      </c>
      <c r="B19" s="22" t="s">
        <v>0</v>
      </c>
      <c r="C19" s="22" t="s">
        <v>0</v>
      </c>
      <c r="D19" s="6" t="s">
        <v>51</v>
      </c>
      <c r="E19" s="6" t="s">
        <v>32</v>
      </c>
      <c r="F19" s="7" t="s">
        <v>0</v>
      </c>
      <c r="G19" s="7" t="s">
        <v>0</v>
      </c>
      <c r="H19" s="7" t="s">
        <v>0</v>
      </c>
      <c r="I19" s="7" t="s">
        <v>0</v>
      </c>
      <c r="J19" s="7" t="s">
        <v>0</v>
      </c>
      <c r="K19" s="7" t="s">
        <v>0</v>
      </c>
      <c r="L19" s="7" t="s">
        <v>0</v>
      </c>
    </row>
    <row r="20" spans="1:12" ht="33.6" customHeight="1" outlineLevel="2" x14ac:dyDescent="0.3">
      <c r="A20" s="19" t="s">
        <v>93</v>
      </c>
      <c r="B20" s="20" t="s">
        <v>0</v>
      </c>
      <c r="C20" s="20" t="s">
        <v>0</v>
      </c>
      <c r="D20" s="23" t="s">
        <v>94</v>
      </c>
      <c r="E20" s="32" t="s">
        <v>92</v>
      </c>
      <c r="F20" s="8" t="s">
        <v>59</v>
      </c>
      <c r="G20" s="11">
        <v>1053.3499999999999</v>
      </c>
      <c r="H20" s="12"/>
      <c r="I20" s="12">
        <v>1</v>
      </c>
      <c r="J20" s="12"/>
      <c r="K20" s="12">
        <f t="shared" ref="K20:K25" si="0">ROUND(H20*J20, 2)</f>
        <v>0</v>
      </c>
      <c r="L20" s="13" t="s">
        <v>0</v>
      </c>
    </row>
    <row r="21" spans="1:12" ht="43.2" customHeight="1" outlineLevel="2" x14ac:dyDescent="0.3">
      <c r="A21" s="19" t="s">
        <v>95</v>
      </c>
      <c r="B21" s="20" t="s">
        <v>0</v>
      </c>
      <c r="C21" s="20" t="s">
        <v>0</v>
      </c>
      <c r="D21" s="23" t="s">
        <v>96</v>
      </c>
      <c r="E21" s="32" t="s">
        <v>202</v>
      </c>
      <c r="F21" s="8" t="s">
        <v>59</v>
      </c>
      <c r="G21" s="11">
        <v>1053.3499999999999</v>
      </c>
      <c r="H21" s="12"/>
      <c r="I21" s="12">
        <v>1</v>
      </c>
      <c r="J21" s="12"/>
      <c r="K21" s="12">
        <f t="shared" si="0"/>
        <v>0</v>
      </c>
      <c r="L21" s="13" t="s">
        <v>0</v>
      </c>
    </row>
    <row r="22" spans="1:12" ht="30.6" outlineLevel="2" x14ac:dyDescent="0.3">
      <c r="A22" s="19" t="s">
        <v>98</v>
      </c>
      <c r="B22" s="20" t="s">
        <v>0</v>
      </c>
      <c r="C22" s="20" t="s">
        <v>0</v>
      </c>
      <c r="D22" s="23" t="s">
        <v>99</v>
      </c>
      <c r="E22" s="32" t="s">
        <v>97</v>
      </c>
      <c r="F22" s="8" t="s">
        <v>59</v>
      </c>
      <c r="G22" s="11">
        <v>1029.98</v>
      </c>
      <c r="H22" s="12"/>
      <c r="I22" s="12">
        <v>1</v>
      </c>
      <c r="J22" s="12"/>
      <c r="K22" s="12">
        <f t="shared" si="0"/>
        <v>0</v>
      </c>
      <c r="L22" s="13" t="s">
        <v>0</v>
      </c>
    </row>
    <row r="23" spans="1:12" ht="33" customHeight="1" outlineLevel="2" x14ac:dyDescent="0.3">
      <c r="A23" s="19" t="s">
        <v>101</v>
      </c>
      <c r="B23" s="20" t="s">
        <v>0</v>
      </c>
      <c r="C23" s="20" t="s">
        <v>0</v>
      </c>
      <c r="D23" s="23" t="s">
        <v>102</v>
      </c>
      <c r="E23" s="32" t="s">
        <v>100</v>
      </c>
      <c r="F23" s="8" t="s">
        <v>103</v>
      </c>
      <c r="G23" s="11">
        <v>17</v>
      </c>
      <c r="H23" s="12"/>
      <c r="I23" s="12">
        <v>1</v>
      </c>
      <c r="J23" s="12"/>
      <c r="K23" s="12">
        <f t="shared" si="0"/>
        <v>0</v>
      </c>
      <c r="L23" s="13" t="s">
        <v>0</v>
      </c>
    </row>
    <row r="24" spans="1:12" ht="22.8" customHeight="1" outlineLevel="2" x14ac:dyDescent="0.3">
      <c r="A24" s="19" t="s">
        <v>105</v>
      </c>
      <c r="B24" s="20" t="s">
        <v>0</v>
      </c>
      <c r="C24" s="20" t="s">
        <v>0</v>
      </c>
      <c r="D24" s="23" t="s">
        <v>106</v>
      </c>
      <c r="E24" s="32" t="s">
        <v>104</v>
      </c>
      <c r="F24" s="8" t="s">
        <v>103</v>
      </c>
      <c r="G24" s="11">
        <v>12</v>
      </c>
      <c r="H24" s="12"/>
      <c r="I24" s="12">
        <v>1</v>
      </c>
      <c r="J24" s="12"/>
      <c r="K24" s="12">
        <f t="shared" si="0"/>
        <v>0</v>
      </c>
      <c r="L24" s="13" t="s">
        <v>0</v>
      </c>
    </row>
    <row r="25" spans="1:12" ht="44.4" customHeight="1" outlineLevel="2" x14ac:dyDescent="0.3">
      <c r="A25" s="19" t="s">
        <v>107</v>
      </c>
      <c r="B25" s="20" t="s">
        <v>0</v>
      </c>
      <c r="C25" s="20" t="s">
        <v>0</v>
      </c>
      <c r="D25" s="23" t="s">
        <v>108</v>
      </c>
      <c r="E25" s="32" t="s">
        <v>203</v>
      </c>
      <c r="F25" s="8" t="s">
        <v>59</v>
      </c>
      <c r="G25" s="11">
        <v>1249.28</v>
      </c>
      <c r="H25" s="12"/>
      <c r="I25" s="12">
        <v>1</v>
      </c>
      <c r="J25" s="12"/>
      <c r="K25" s="12">
        <f t="shared" si="0"/>
        <v>0</v>
      </c>
      <c r="L25" s="13" t="s">
        <v>0</v>
      </c>
    </row>
    <row r="26" spans="1:12" ht="19.8" customHeight="1" outlineLevel="2" x14ac:dyDescent="0.3">
      <c r="A26" s="59" t="s">
        <v>109</v>
      </c>
      <c r="B26" s="60" t="s">
        <v>0</v>
      </c>
      <c r="C26" s="60" t="s">
        <v>0</v>
      </c>
      <c r="D26" s="60" t="s">
        <v>0</v>
      </c>
      <c r="E26" s="60" t="s">
        <v>0</v>
      </c>
      <c r="F26" s="60" t="s">
        <v>0</v>
      </c>
      <c r="G26" s="60" t="s">
        <v>0</v>
      </c>
      <c r="H26" s="60" t="s">
        <v>0</v>
      </c>
      <c r="I26" s="60" t="s">
        <v>0</v>
      </c>
      <c r="J26" s="60" t="s">
        <v>0</v>
      </c>
      <c r="K26" s="28">
        <f>SUM(K20:K25)</f>
        <v>0</v>
      </c>
      <c r="L26" s="16" t="s">
        <v>0</v>
      </c>
    </row>
    <row r="27" spans="1:12" ht="18" customHeight="1" outlineLevel="1" x14ac:dyDescent="0.3">
      <c r="A27" s="29" t="s">
        <v>110</v>
      </c>
      <c r="B27" s="30" t="s">
        <v>0</v>
      </c>
      <c r="C27" s="30" t="s">
        <v>0</v>
      </c>
      <c r="D27" s="6" t="s">
        <v>51</v>
      </c>
      <c r="E27" s="6" t="s">
        <v>34</v>
      </c>
      <c r="F27" s="7" t="s">
        <v>0</v>
      </c>
      <c r="G27" s="7" t="s">
        <v>0</v>
      </c>
      <c r="H27" s="7" t="s">
        <v>0</v>
      </c>
      <c r="I27" s="7" t="s">
        <v>0</v>
      </c>
      <c r="J27" s="7" t="s">
        <v>0</v>
      </c>
      <c r="K27" s="7" t="s">
        <v>0</v>
      </c>
      <c r="L27" s="7" t="s">
        <v>0</v>
      </c>
    </row>
    <row r="28" spans="1:12" outlineLevel="2" x14ac:dyDescent="0.3">
      <c r="A28" s="19" t="s">
        <v>112</v>
      </c>
      <c r="B28" s="20" t="s">
        <v>0</v>
      </c>
      <c r="C28" s="20" t="s">
        <v>0</v>
      </c>
      <c r="D28" s="23" t="s">
        <v>113</v>
      </c>
      <c r="E28" s="32" t="s">
        <v>111</v>
      </c>
      <c r="F28" s="8" t="s">
        <v>59</v>
      </c>
      <c r="G28" s="11">
        <v>300</v>
      </c>
      <c r="H28" s="12"/>
      <c r="I28" s="12">
        <v>1</v>
      </c>
      <c r="J28" s="12"/>
      <c r="K28" s="12">
        <f>ROUND(H28*J28, 2)</f>
        <v>0</v>
      </c>
      <c r="L28" s="13" t="s">
        <v>0</v>
      </c>
    </row>
    <row r="29" spans="1:12" ht="32.4" customHeight="1" outlineLevel="2" x14ac:dyDescent="0.3">
      <c r="A29" s="19" t="s">
        <v>115</v>
      </c>
      <c r="B29" s="20" t="s">
        <v>0</v>
      </c>
      <c r="C29" s="20" t="s">
        <v>0</v>
      </c>
      <c r="D29" s="23" t="s">
        <v>116</v>
      </c>
      <c r="E29" s="32" t="s">
        <v>114</v>
      </c>
      <c r="F29" s="8" t="s">
        <v>59</v>
      </c>
      <c r="G29" s="11">
        <v>300</v>
      </c>
      <c r="H29" s="12"/>
      <c r="I29" s="12">
        <v>1</v>
      </c>
      <c r="J29" s="12"/>
      <c r="K29" s="12">
        <f>ROUND(H29*J29, 2)</f>
        <v>0</v>
      </c>
      <c r="L29" s="13" t="s">
        <v>0</v>
      </c>
    </row>
    <row r="30" spans="1:12" ht="45.6" customHeight="1" outlineLevel="2" x14ac:dyDescent="0.3">
      <c r="A30" s="19" t="s">
        <v>118</v>
      </c>
      <c r="B30" s="20" t="s">
        <v>0</v>
      </c>
      <c r="C30" s="20" t="s">
        <v>0</v>
      </c>
      <c r="D30" s="23" t="s">
        <v>119</v>
      </c>
      <c r="E30" s="32" t="s">
        <v>117</v>
      </c>
      <c r="F30" s="8" t="s">
        <v>59</v>
      </c>
      <c r="G30" s="11">
        <v>300</v>
      </c>
      <c r="H30" s="12"/>
      <c r="I30" s="12">
        <v>1</v>
      </c>
      <c r="J30" s="12"/>
      <c r="K30" s="12">
        <f>ROUND(H30*J30, 2)</f>
        <v>0</v>
      </c>
      <c r="L30" s="13" t="s">
        <v>0</v>
      </c>
    </row>
    <row r="31" spans="1:12" ht="19.2" customHeight="1" outlineLevel="2" x14ac:dyDescent="0.3">
      <c r="A31" s="59" t="s">
        <v>120</v>
      </c>
      <c r="B31" s="60" t="s">
        <v>0</v>
      </c>
      <c r="C31" s="60" t="s">
        <v>0</v>
      </c>
      <c r="D31" s="60" t="s">
        <v>0</v>
      </c>
      <c r="E31" s="60" t="s">
        <v>0</v>
      </c>
      <c r="F31" s="60" t="s">
        <v>0</v>
      </c>
      <c r="G31" s="60" t="s">
        <v>0</v>
      </c>
      <c r="H31" s="60" t="s">
        <v>0</v>
      </c>
      <c r="I31" s="60" t="s">
        <v>0</v>
      </c>
      <c r="J31" s="60" t="s">
        <v>0</v>
      </c>
      <c r="K31" s="28">
        <f>SUM(K28:K30)</f>
        <v>0</v>
      </c>
      <c r="L31" s="16"/>
    </row>
    <row r="32" spans="1:12" ht="19.8" customHeight="1" outlineLevel="1" x14ac:dyDescent="0.3">
      <c r="A32" s="53" t="s">
        <v>121</v>
      </c>
      <c r="B32" s="54" t="s">
        <v>0</v>
      </c>
      <c r="C32" s="54" t="s">
        <v>0</v>
      </c>
      <c r="D32" s="54" t="s">
        <v>0</v>
      </c>
      <c r="E32" s="54" t="s">
        <v>0</v>
      </c>
      <c r="F32" s="54" t="s">
        <v>0</v>
      </c>
      <c r="G32" s="54" t="s">
        <v>0</v>
      </c>
      <c r="H32" s="54" t="s">
        <v>0</v>
      </c>
      <c r="I32" s="54" t="s">
        <v>0</v>
      </c>
      <c r="J32" s="54" t="s">
        <v>0</v>
      </c>
      <c r="K32" s="31">
        <f>'2 Remont nawierzchni asfaltowej'!K11+'2 Remont nawierzchni asfaltowej'!K18+'2 Remont nawierzchni asfaltowej'!K26+'2 Remont nawierzchni asfaltowej'!K31</f>
        <v>0</v>
      </c>
      <c r="L32" s="25" t="s">
        <v>0</v>
      </c>
    </row>
    <row r="33" spans="1:12" x14ac:dyDescent="0.3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</row>
    <row r="34" spans="1:12" x14ac:dyDescent="0.3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</row>
  </sheetData>
  <mergeCells count="10">
    <mergeCell ref="A1:L1"/>
    <mergeCell ref="A2:B2"/>
    <mergeCell ref="C2:L2"/>
    <mergeCell ref="A3:B3"/>
    <mergeCell ref="C3:L3"/>
    <mergeCell ref="A11:J11"/>
    <mergeCell ref="A18:J18"/>
    <mergeCell ref="A26:J26"/>
    <mergeCell ref="A31:J31"/>
    <mergeCell ref="A32:J32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L41"/>
  <sheetViews>
    <sheetView tabSelected="1" topLeftCell="A5" workbookViewId="0">
      <selection activeCell="E14" sqref="E14"/>
    </sheetView>
  </sheetViews>
  <sheetFormatPr defaultRowHeight="14.4" outlineLevelRow="2" outlineLevelCol="1" x14ac:dyDescent="0.3"/>
  <cols>
    <col min="1" max="1" width="10.44140625" customWidth="1"/>
    <col min="2" max="3" width="11" hidden="1" customWidth="1" outlineLevel="1" collapsed="1"/>
    <col min="4" max="4" width="11" customWidth="1" outlineLevel="1" collapsed="1"/>
    <col min="5" max="5" width="45" customWidth="1"/>
    <col min="6" max="6" width="7.109375" customWidth="1"/>
    <col min="7" max="7" width="11.88671875" customWidth="1"/>
    <col min="8" max="8" width="12.109375" customWidth="1"/>
    <col min="9" max="9" width="6.109375" customWidth="1"/>
    <col min="10" max="10" width="12.77734375" customWidth="1"/>
    <col min="11" max="11" width="11.6640625" customWidth="1"/>
    <col min="12" max="12" width="11.21875" customWidth="1" outlineLevel="1" collapsed="1"/>
  </cols>
  <sheetData>
    <row r="1" spans="1:12" ht="31.8" customHeight="1" x14ac:dyDescent="0.3">
      <c r="A1" s="65" t="s">
        <v>36</v>
      </c>
      <c r="B1" s="65" t="s">
        <v>0</v>
      </c>
      <c r="C1" s="65" t="s">
        <v>0</v>
      </c>
      <c r="D1" s="65" t="s">
        <v>0</v>
      </c>
      <c r="E1" s="65" t="s">
        <v>0</v>
      </c>
      <c r="F1" s="65" t="s">
        <v>0</v>
      </c>
      <c r="G1" s="65" t="s">
        <v>0</v>
      </c>
      <c r="H1" s="65" t="s">
        <v>0</v>
      </c>
      <c r="I1" s="65" t="s">
        <v>0</v>
      </c>
      <c r="J1" s="65" t="s">
        <v>0</v>
      </c>
      <c r="K1" s="65" t="s">
        <v>0</v>
      </c>
      <c r="L1" s="65" t="s">
        <v>0</v>
      </c>
    </row>
    <row r="2" spans="1:12" x14ac:dyDescent="0.3">
      <c r="A2" s="66" t="s">
        <v>1</v>
      </c>
      <c r="B2" s="66" t="s">
        <v>0</v>
      </c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x14ac:dyDescent="0.3">
      <c r="A3" s="66" t="s">
        <v>2</v>
      </c>
      <c r="B3" s="66" t="s">
        <v>0</v>
      </c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x14ac:dyDescent="0.3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2" ht="39" customHeight="1" x14ac:dyDescent="0.3">
      <c r="A5" s="17" t="s">
        <v>3</v>
      </c>
      <c r="B5" s="17" t="s">
        <v>41</v>
      </c>
      <c r="C5" s="17" t="s">
        <v>42</v>
      </c>
      <c r="D5" s="17" t="s">
        <v>43</v>
      </c>
      <c r="E5" s="17" t="s">
        <v>44</v>
      </c>
      <c r="F5" s="17" t="s">
        <v>9</v>
      </c>
      <c r="G5" s="17" t="s">
        <v>45</v>
      </c>
      <c r="H5" s="17" t="s">
        <v>46</v>
      </c>
      <c r="I5" s="18" t="s">
        <v>47</v>
      </c>
      <c r="J5" s="17" t="s">
        <v>48</v>
      </c>
      <c r="K5" s="17" t="s">
        <v>193</v>
      </c>
      <c r="L5" s="17" t="s">
        <v>194</v>
      </c>
    </row>
    <row r="6" spans="1:12" x14ac:dyDescent="0.3">
      <c r="A6" s="18" t="s">
        <v>10</v>
      </c>
      <c r="B6" s="18" t="s">
        <v>11</v>
      </c>
      <c r="C6" s="18" t="s">
        <v>12</v>
      </c>
      <c r="D6" s="18" t="s">
        <v>11</v>
      </c>
      <c r="E6" s="18" t="s">
        <v>12</v>
      </c>
      <c r="F6" s="18" t="s">
        <v>13</v>
      </c>
      <c r="G6" s="18" t="s">
        <v>14</v>
      </c>
      <c r="H6" s="18" t="s">
        <v>15</v>
      </c>
      <c r="I6" s="18" t="s">
        <v>16</v>
      </c>
      <c r="J6" s="18" t="s">
        <v>17</v>
      </c>
      <c r="K6" s="18" t="s">
        <v>18</v>
      </c>
      <c r="L6" s="18" t="s">
        <v>19</v>
      </c>
    </row>
    <row r="7" spans="1:12" ht="22.2" customHeight="1" x14ac:dyDescent="0.3">
      <c r="A7" s="4" t="s">
        <v>12</v>
      </c>
      <c r="B7" s="5" t="s">
        <v>0</v>
      </c>
      <c r="C7" s="5" t="s">
        <v>0</v>
      </c>
      <c r="D7" s="4" t="s">
        <v>49</v>
      </c>
      <c r="E7" s="4" t="s">
        <v>36</v>
      </c>
      <c r="F7" s="5" t="s">
        <v>0</v>
      </c>
      <c r="G7" s="5" t="s">
        <v>0</v>
      </c>
      <c r="H7" s="5" t="s">
        <v>0</v>
      </c>
      <c r="I7" s="5" t="s">
        <v>0</v>
      </c>
      <c r="J7" s="5" t="s">
        <v>0</v>
      </c>
      <c r="K7" s="5" t="s">
        <v>0</v>
      </c>
      <c r="L7" s="5"/>
    </row>
    <row r="8" spans="1:12" ht="19.8" customHeight="1" outlineLevel="1" x14ac:dyDescent="0.3">
      <c r="A8" s="6" t="s">
        <v>122</v>
      </c>
      <c r="B8" s="7" t="s">
        <v>0</v>
      </c>
      <c r="C8" s="7" t="s">
        <v>0</v>
      </c>
      <c r="D8" s="6" t="s">
        <v>51</v>
      </c>
      <c r="E8" s="6" t="s">
        <v>38</v>
      </c>
      <c r="F8" s="7" t="s">
        <v>0</v>
      </c>
      <c r="G8" s="7" t="s">
        <v>0</v>
      </c>
      <c r="H8" s="7" t="s">
        <v>0</v>
      </c>
      <c r="I8" s="7" t="s">
        <v>0</v>
      </c>
      <c r="J8" s="7" t="s">
        <v>0</v>
      </c>
      <c r="K8" s="7" t="s">
        <v>0</v>
      </c>
      <c r="L8" s="7" t="s">
        <v>0</v>
      </c>
    </row>
    <row r="9" spans="1:12" ht="30.6" outlineLevel="2" x14ac:dyDescent="0.3">
      <c r="A9" s="19" t="s">
        <v>123</v>
      </c>
      <c r="B9" s="20" t="s">
        <v>0</v>
      </c>
      <c r="C9" s="20" t="s">
        <v>0</v>
      </c>
      <c r="D9" s="23" t="s">
        <v>68</v>
      </c>
      <c r="E9" s="32" t="s">
        <v>66</v>
      </c>
      <c r="F9" s="8" t="s">
        <v>69</v>
      </c>
      <c r="G9" s="11">
        <v>10.029999999999999</v>
      </c>
      <c r="H9" s="12"/>
      <c r="I9" s="12">
        <v>1</v>
      </c>
      <c r="J9" s="12"/>
      <c r="K9" s="12">
        <f t="shared" ref="K9:K22" si="0">ROUND(H9*J9, 2)</f>
        <v>0</v>
      </c>
      <c r="L9" s="13" t="s">
        <v>0</v>
      </c>
    </row>
    <row r="10" spans="1:12" ht="30.6" outlineLevel="2" x14ac:dyDescent="0.3">
      <c r="A10" s="19" t="s">
        <v>124</v>
      </c>
      <c r="B10" s="20" t="s">
        <v>0</v>
      </c>
      <c r="C10" s="20" t="s">
        <v>0</v>
      </c>
      <c r="D10" s="23" t="s">
        <v>72</v>
      </c>
      <c r="E10" s="32" t="s">
        <v>70</v>
      </c>
      <c r="F10" s="8" t="s">
        <v>69</v>
      </c>
      <c r="G10" s="11">
        <v>15.05</v>
      </c>
      <c r="H10" s="12"/>
      <c r="I10" s="12">
        <v>1</v>
      </c>
      <c r="J10" s="12"/>
      <c r="K10" s="12">
        <f t="shared" si="0"/>
        <v>0</v>
      </c>
      <c r="L10" s="13" t="s">
        <v>0</v>
      </c>
    </row>
    <row r="11" spans="1:12" ht="30.6" outlineLevel="2" x14ac:dyDescent="0.3">
      <c r="A11" s="19" t="s">
        <v>126</v>
      </c>
      <c r="B11" s="20" t="s">
        <v>0</v>
      </c>
      <c r="C11" s="20" t="s">
        <v>0</v>
      </c>
      <c r="D11" s="23" t="s">
        <v>127</v>
      </c>
      <c r="E11" s="32" t="s">
        <v>125</v>
      </c>
      <c r="F11" s="8" t="s">
        <v>69</v>
      </c>
      <c r="G11" s="11">
        <v>6.84</v>
      </c>
      <c r="H11" s="12"/>
      <c r="I11" s="12">
        <v>1</v>
      </c>
      <c r="J11" s="12"/>
      <c r="K11" s="12">
        <f t="shared" si="0"/>
        <v>0</v>
      </c>
      <c r="L11" s="13" t="s">
        <v>0</v>
      </c>
    </row>
    <row r="12" spans="1:12" ht="30.6" outlineLevel="2" x14ac:dyDescent="0.3">
      <c r="A12" s="19" t="s">
        <v>129</v>
      </c>
      <c r="B12" s="20" t="s">
        <v>0</v>
      </c>
      <c r="C12" s="20" t="s">
        <v>0</v>
      </c>
      <c r="D12" s="23" t="s">
        <v>130</v>
      </c>
      <c r="E12" s="32" t="s">
        <v>128</v>
      </c>
      <c r="F12" s="8" t="s">
        <v>69</v>
      </c>
      <c r="G12" s="11">
        <v>10.24</v>
      </c>
      <c r="H12" s="12"/>
      <c r="I12" s="12">
        <v>1</v>
      </c>
      <c r="J12" s="12"/>
      <c r="K12" s="12">
        <f t="shared" si="0"/>
        <v>0</v>
      </c>
      <c r="L12" s="13" t="s">
        <v>0</v>
      </c>
    </row>
    <row r="13" spans="1:12" ht="20.399999999999999" outlineLevel="2" x14ac:dyDescent="0.3">
      <c r="A13" s="19" t="s">
        <v>132</v>
      </c>
      <c r="B13" s="20" t="s">
        <v>0</v>
      </c>
      <c r="C13" s="20" t="s">
        <v>0</v>
      </c>
      <c r="D13" s="23" t="s">
        <v>133</v>
      </c>
      <c r="E13" s="32" t="s">
        <v>131</v>
      </c>
      <c r="F13" s="8" t="s">
        <v>69</v>
      </c>
      <c r="G13" s="11">
        <v>5.12</v>
      </c>
      <c r="H13" s="12"/>
      <c r="I13" s="12">
        <v>1</v>
      </c>
      <c r="J13" s="12"/>
      <c r="K13" s="12">
        <f t="shared" si="0"/>
        <v>0</v>
      </c>
      <c r="L13" s="13" t="s">
        <v>0</v>
      </c>
    </row>
    <row r="14" spans="1:12" ht="30.6" outlineLevel="2" x14ac:dyDescent="0.3">
      <c r="A14" s="19" t="s">
        <v>135</v>
      </c>
      <c r="B14" s="20" t="s">
        <v>0</v>
      </c>
      <c r="C14" s="20" t="s">
        <v>0</v>
      </c>
      <c r="D14" s="23" t="s">
        <v>136</v>
      </c>
      <c r="E14" s="32" t="s">
        <v>134</v>
      </c>
      <c r="F14" s="8" t="s">
        <v>55</v>
      </c>
      <c r="G14" s="11">
        <v>82</v>
      </c>
      <c r="H14" s="12"/>
      <c r="I14" s="12">
        <v>1</v>
      </c>
      <c r="J14" s="12"/>
      <c r="K14" s="12">
        <f t="shared" si="0"/>
        <v>0</v>
      </c>
      <c r="L14" s="13" t="s">
        <v>0</v>
      </c>
    </row>
    <row r="15" spans="1:12" ht="20.399999999999999" outlineLevel="2" x14ac:dyDescent="0.3">
      <c r="A15" s="19" t="s">
        <v>138</v>
      </c>
      <c r="B15" s="20" t="s">
        <v>0</v>
      </c>
      <c r="C15" s="20" t="s">
        <v>0</v>
      </c>
      <c r="D15" s="23" t="s">
        <v>139</v>
      </c>
      <c r="E15" s="32" t="s">
        <v>137</v>
      </c>
      <c r="F15" s="8" t="s">
        <v>69</v>
      </c>
      <c r="G15" s="11">
        <v>12.14</v>
      </c>
      <c r="H15" s="12"/>
      <c r="I15" s="12">
        <v>1</v>
      </c>
      <c r="J15" s="12"/>
      <c r="K15" s="12">
        <f t="shared" si="0"/>
        <v>0</v>
      </c>
      <c r="L15" s="13" t="s">
        <v>0</v>
      </c>
    </row>
    <row r="16" spans="1:12" ht="20.399999999999999" outlineLevel="2" x14ac:dyDescent="0.3">
      <c r="A16" s="19" t="s">
        <v>141</v>
      </c>
      <c r="B16" s="20" t="s">
        <v>0</v>
      </c>
      <c r="C16" s="20" t="s">
        <v>0</v>
      </c>
      <c r="D16" s="23" t="s">
        <v>142</v>
      </c>
      <c r="E16" s="32" t="s">
        <v>140</v>
      </c>
      <c r="F16" s="8" t="s">
        <v>103</v>
      </c>
      <c r="G16" s="11">
        <v>4</v>
      </c>
      <c r="H16" s="12"/>
      <c r="I16" s="12">
        <v>1</v>
      </c>
      <c r="J16" s="12"/>
      <c r="K16" s="12">
        <f t="shared" si="0"/>
        <v>0</v>
      </c>
      <c r="L16" s="13" t="s">
        <v>0</v>
      </c>
    </row>
    <row r="17" spans="1:12" ht="20.399999999999999" outlineLevel="2" x14ac:dyDescent="0.3">
      <c r="A17" s="19" t="s">
        <v>144</v>
      </c>
      <c r="B17" s="20" t="s">
        <v>0</v>
      </c>
      <c r="C17" s="20" t="s">
        <v>0</v>
      </c>
      <c r="D17" s="23" t="s">
        <v>145</v>
      </c>
      <c r="E17" s="32" t="s">
        <v>143</v>
      </c>
      <c r="F17" s="8" t="s">
        <v>103</v>
      </c>
      <c r="G17" s="11">
        <v>1</v>
      </c>
      <c r="H17" s="12"/>
      <c r="I17" s="12">
        <v>1</v>
      </c>
      <c r="J17" s="12"/>
      <c r="K17" s="12">
        <f t="shared" si="0"/>
        <v>0</v>
      </c>
      <c r="L17" s="13" t="s">
        <v>0</v>
      </c>
    </row>
    <row r="18" spans="1:12" ht="30.6" outlineLevel="2" x14ac:dyDescent="0.3">
      <c r="A18" s="19" t="s">
        <v>147</v>
      </c>
      <c r="B18" s="20" t="s">
        <v>0</v>
      </c>
      <c r="C18" s="20" t="s">
        <v>0</v>
      </c>
      <c r="D18" s="23" t="s">
        <v>148</v>
      </c>
      <c r="E18" s="32" t="s">
        <v>146</v>
      </c>
      <c r="F18" s="8" t="s">
        <v>59</v>
      </c>
      <c r="G18" s="11">
        <v>7.35</v>
      </c>
      <c r="H18" s="12"/>
      <c r="I18" s="12">
        <v>1</v>
      </c>
      <c r="J18" s="12"/>
      <c r="K18" s="12">
        <f t="shared" si="0"/>
        <v>0</v>
      </c>
      <c r="L18" s="13" t="s">
        <v>0</v>
      </c>
    </row>
    <row r="19" spans="1:12" ht="20.399999999999999" outlineLevel="2" x14ac:dyDescent="0.3">
      <c r="A19" s="19" t="s">
        <v>150</v>
      </c>
      <c r="B19" s="20" t="s">
        <v>0</v>
      </c>
      <c r="C19" s="20" t="s">
        <v>0</v>
      </c>
      <c r="D19" s="23" t="s">
        <v>151</v>
      </c>
      <c r="E19" s="32" t="s">
        <v>149</v>
      </c>
      <c r="F19" s="8" t="s">
        <v>69</v>
      </c>
      <c r="G19" s="11">
        <v>6.84</v>
      </c>
      <c r="H19" s="12"/>
      <c r="I19" s="12">
        <v>1</v>
      </c>
      <c r="J19" s="12"/>
      <c r="K19" s="12">
        <f t="shared" si="0"/>
        <v>0</v>
      </c>
      <c r="L19" s="13" t="s">
        <v>0</v>
      </c>
    </row>
    <row r="20" spans="1:12" ht="20.399999999999999" outlineLevel="2" x14ac:dyDescent="0.3">
      <c r="A20" s="19" t="s">
        <v>153</v>
      </c>
      <c r="B20" s="20" t="s">
        <v>0</v>
      </c>
      <c r="C20" s="20" t="s">
        <v>0</v>
      </c>
      <c r="D20" s="23" t="s">
        <v>154</v>
      </c>
      <c r="E20" s="32" t="s">
        <v>152</v>
      </c>
      <c r="F20" s="8" t="s">
        <v>69</v>
      </c>
      <c r="G20" s="11">
        <v>6.84</v>
      </c>
      <c r="H20" s="12"/>
      <c r="I20" s="12">
        <v>1</v>
      </c>
      <c r="J20" s="12"/>
      <c r="K20" s="12">
        <f t="shared" si="0"/>
        <v>0</v>
      </c>
      <c r="L20" s="13" t="s">
        <v>0</v>
      </c>
    </row>
    <row r="21" spans="1:12" ht="20.399999999999999" outlineLevel="2" x14ac:dyDescent="0.3">
      <c r="A21" s="19" t="s">
        <v>156</v>
      </c>
      <c r="B21" s="20" t="s">
        <v>0</v>
      </c>
      <c r="C21" s="20" t="s">
        <v>0</v>
      </c>
      <c r="D21" s="23" t="s">
        <v>157</v>
      </c>
      <c r="E21" s="32" t="s">
        <v>155</v>
      </c>
      <c r="F21" s="8" t="s">
        <v>69</v>
      </c>
      <c r="G21" s="11">
        <v>10.24</v>
      </c>
      <c r="H21" s="12"/>
      <c r="I21" s="12">
        <v>1</v>
      </c>
      <c r="J21" s="12"/>
      <c r="K21" s="12">
        <f t="shared" si="0"/>
        <v>0</v>
      </c>
      <c r="L21" s="13" t="s">
        <v>0</v>
      </c>
    </row>
    <row r="22" spans="1:12" ht="20.399999999999999" outlineLevel="2" x14ac:dyDescent="0.3">
      <c r="A22" s="19" t="s">
        <v>159</v>
      </c>
      <c r="B22" s="20" t="s">
        <v>0</v>
      </c>
      <c r="C22" s="20" t="s">
        <v>0</v>
      </c>
      <c r="D22" s="23" t="s">
        <v>160</v>
      </c>
      <c r="E22" s="32" t="s">
        <v>158</v>
      </c>
      <c r="F22" s="8" t="s">
        <v>69</v>
      </c>
      <c r="G22" s="11">
        <v>10.24</v>
      </c>
      <c r="H22" s="12"/>
      <c r="I22" s="12">
        <v>1</v>
      </c>
      <c r="J22" s="12"/>
      <c r="K22" s="12">
        <f t="shared" si="0"/>
        <v>0</v>
      </c>
      <c r="L22" s="13" t="s">
        <v>0</v>
      </c>
    </row>
    <row r="23" spans="1:12" ht="19.2" customHeight="1" outlineLevel="2" x14ac:dyDescent="0.3">
      <c r="A23" s="51" t="s">
        <v>161</v>
      </c>
      <c r="B23" s="52" t="s">
        <v>0</v>
      </c>
      <c r="C23" s="52" t="s">
        <v>0</v>
      </c>
      <c r="D23" s="52" t="s">
        <v>0</v>
      </c>
      <c r="E23" s="52" t="s">
        <v>0</v>
      </c>
      <c r="F23" s="52" t="s">
        <v>0</v>
      </c>
      <c r="G23" s="52" t="s">
        <v>0</v>
      </c>
      <c r="H23" s="52" t="s">
        <v>0</v>
      </c>
      <c r="I23" s="52" t="s">
        <v>0</v>
      </c>
      <c r="J23" s="52" t="s">
        <v>0</v>
      </c>
      <c r="K23" s="14">
        <f>SUM(K9:K22)</f>
        <v>0</v>
      </c>
      <c r="L23" s="15"/>
    </row>
    <row r="24" spans="1:12" ht="17.399999999999999" customHeight="1" outlineLevel="1" x14ac:dyDescent="0.3">
      <c r="A24" s="6" t="s">
        <v>162</v>
      </c>
      <c r="B24" s="7" t="s">
        <v>0</v>
      </c>
      <c r="C24" s="7" t="s">
        <v>0</v>
      </c>
      <c r="D24" s="6" t="s">
        <v>51</v>
      </c>
      <c r="E24" s="6" t="s">
        <v>40</v>
      </c>
      <c r="F24" s="7" t="s">
        <v>0</v>
      </c>
      <c r="G24" s="7" t="s">
        <v>0</v>
      </c>
      <c r="H24" s="7" t="s">
        <v>0</v>
      </c>
      <c r="I24" s="7" t="s">
        <v>0</v>
      </c>
      <c r="J24" s="7" t="s">
        <v>0</v>
      </c>
      <c r="K24" s="7" t="s">
        <v>0</v>
      </c>
      <c r="L24" s="7"/>
    </row>
    <row r="25" spans="1:12" ht="34.200000000000003" customHeight="1" outlineLevel="2" x14ac:dyDescent="0.3">
      <c r="A25" s="19" t="s">
        <v>163</v>
      </c>
      <c r="B25" s="20" t="s">
        <v>0</v>
      </c>
      <c r="C25" s="20" t="s">
        <v>0</v>
      </c>
      <c r="D25" s="23" t="s">
        <v>68</v>
      </c>
      <c r="E25" s="32" t="s">
        <v>66</v>
      </c>
      <c r="F25" s="8" t="s">
        <v>69</v>
      </c>
      <c r="G25" s="11">
        <v>39.03</v>
      </c>
      <c r="H25" s="12"/>
      <c r="I25" s="12">
        <v>1</v>
      </c>
      <c r="J25" s="12"/>
      <c r="K25" s="12">
        <f t="shared" ref="K25:K35" si="1">ROUND(H25*J25, 2)</f>
        <v>0</v>
      </c>
      <c r="L25" s="13" t="s">
        <v>0</v>
      </c>
    </row>
    <row r="26" spans="1:12" ht="33" customHeight="1" outlineLevel="2" x14ac:dyDescent="0.3">
      <c r="A26" s="19" t="s">
        <v>164</v>
      </c>
      <c r="B26" s="20" t="s">
        <v>0</v>
      </c>
      <c r="C26" s="20" t="s">
        <v>0</v>
      </c>
      <c r="D26" s="23" t="s">
        <v>72</v>
      </c>
      <c r="E26" s="32" t="s">
        <v>70</v>
      </c>
      <c r="F26" s="8" t="s">
        <v>69</v>
      </c>
      <c r="G26" s="11">
        <v>61.42</v>
      </c>
      <c r="H26" s="12"/>
      <c r="I26" s="12">
        <v>1</v>
      </c>
      <c r="J26" s="12"/>
      <c r="K26" s="12">
        <f t="shared" si="1"/>
        <v>0</v>
      </c>
      <c r="L26" s="13" t="s">
        <v>0</v>
      </c>
    </row>
    <row r="27" spans="1:12" outlineLevel="2" x14ac:dyDescent="0.3">
      <c r="A27" s="19" t="s">
        <v>165</v>
      </c>
      <c r="B27" s="20" t="s">
        <v>0</v>
      </c>
      <c r="C27" s="20" t="s">
        <v>0</v>
      </c>
      <c r="D27" s="23" t="s">
        <v>168</v>
      </c>
      <c r="E27" s="32" t="s">
        <v>166</v>
      </c>
      <c r="F27" s="8" t="s">
        <v>69</v>
      </c>
      <c r="G27" s="11">
        <v>10.83</v>
      </c>
      <c r="H27" s="12"/>
      <c r="I27" s="12">
        <v>1</v>
      </c>
      <c r="J27" s="12"/>
      <c r="K27" s="12">
        <f t="shared" si="1"/>
        <v>0</v>
      </c>
      <c r="L27" s="13" t="s">
        <v>0</v>
      </c>
    </row>
    <row r="28" spans="1:12" ht="22.2" customHeight="1" outlineLevel="2" x14ac:dyDescent="0.3">
      <c r="A28" s="19" t="s">
        <v>167</v>
      </c>
      <c r="B28" s="20" t="s">
        <v>0</v>
      </c>
      <c r="C28" s="20" t="s">
        <v>0</v>
      </c>
      <c r="D28" s="23" t="s">
        <v>171</v>
      </c>
      <c r="E28" s="32" t="s">
        <v>169</v>
      </c>
      <c r="F28" s="8" t="s">
        <v>59</v>
      </c>
      <c r="G28" s="11">
        <v>117.7</v>
      </c>
      <c r="H28" s="12"/>
      <c r="I28" s="12">
        <v>1</v>
      </c>
      <c r="J28" s="12"/>
      <c r="K28" s="12">
        <f t="shared" si="1"/>
        <v>0</v>
      </c>
      <c r="L28" s="13" t="s">
        <v>0</v>
      </c>
    </row>
    <row r="29" spans="1:12" ht="30.6" outlineLevel="2" x14ac:dyDescent="0.3">
      <c r="A29" s="19" t="s">
        <v>170</v>
      </c>
      <c r="B29" s="20" t="s">
        <v>0</v>
      </c>
      <c r="C29" s="20" t="s">
        <v>0</v>
      </c>
      <c r="D29" s="23" t="s">
        <v>173</v>
      </c>
      <c r="E29" s="32" t="s">
        <v>172</v>
      </c>
      <c r="F29" s="8" t="s">
        <v>55</v>
      </c>
      <c r="G29" s="11">
        <v>216.5</v>
      </c>
      <c r="H29" s="12"/>
      <c r="I29" s="12">
        <v>1</v>
      </c>
      <c r="J29" s="12"/>
      <c r="K29" s="12">
        <f t="shared" si="1"/>
        <v>0</v>
      </c>
      <c r="L29" s="13" t="s">
        <v>0</v>
      </c>
    </row>
    <row r="30" spans="1:12" ht="20.399999999999999" outlineLevel="2" x14ac:dyDescent="0.3">
      <c r="A30" s="19" t="s">
        <v>174</v>
      </c>
      <c r="B30" s="20" t="s">
        <v>0</v>
      </c>
      <c r="C30" s="20" t="s">
        <v>0</v>
      </c>
      <c r="D30" s="23" t="s">
        <v>177</v>
      </c>
      <c r="E30" s="32" t="s">
        <v>175</v>
      </c>
      <c r="F30" s="8" t="s">
        <v>69</v>
      </c>
      <c r="G30" s="11">
        <v>2.16</v>
      </c>
      <c r="H30" s="12"/>
      <c r="I30" s="12">
        <v>1</v>
      </c>
      <c r="J30" s="12"/>
      <c r="K30" s="12">
        <f t="shared" si="1"/>
        <v>0</v>
      </c>
      <c r="L30" s="13" t="s">
        <v>0</v>
      </c>
    </row>
    <row r="31" spans="1:12" ht="36" customHeight="1" outlineLevel="2" x14ac:dyDescent="0.3">
      <c r="A31" s="19" t="s">
        <v>176</v>
      </c>
      <c r="B31" s="20" t="s">
        <v>0</v>
      </c>
      <c r="C31" s="20" t="s">
        <v>0</v>
      </c>
      <c r="D31" s="23" t="s">
        <v>173</v>
      </c>
      <c r="E31" s="32" t="s">
        <v>178</v>
      </c>
      <c r="F31" s="8" t="s">
        <v>55</v>
      </c>
      <c r="G31" s="11">
        <v>12</v>
      </c>
      <c r="H31" s="12"/>
      <c r="I31" s="12">
        <v>1</v>
      </c>
      <c r="J31" s="12"/>
      <c r="K31" s="12">
        <f t="shared" si="1"/>
        <v>0</v>
      </c>
      <c r="L31" s="13" t="s">
        <v>0</v>
      </c>
    </row>
    <row r="32" spans="1:12" ht="20.399999999999999" outlineLevel="2" x14ac:dyDescent="0.3">
      <c r="A32" s="19" t="s">
        <v>179</v>
      </c>
      <c r="B32" s="20" t="s">
        <v>0</v>
      </c>
      <c r="C32" s="20" t="s">
        <v>0</v>
      </c>
      <c r="D32" s="23" t="s">
        <v>183</v>
      </c>
      <c r="E32" s="32" t="s">
        <v>181</v>
      </c>
      <c r="F32" s="8" t="s">
        <v>69</v>
      </c>
      <c r="G32" s="11">
        <v>2.5099999999999998</v>
      </c>
      <c r="H32" s="12"/>
      <c r="I32" s="12">
        <v>1</v>
      </c>
      <c r="J32" s="12"/>
      <c r="K32" s="12">
        <f t="shared" si="1"/>
        <v>0</v>
      </c>
      <c r="L32" s="13" t="s">
        <v>0</v>
      </c>
    </row>
    <row r="33" spans="1:12" ht="22.2" customHeight="1" outlineLevel="2" x14ac:dyDescent="0.3">
      <c r="A33" s="19" t="s">
        <v>180</v>
      </c>
      <c r="B33" s="20" t="s">
        <v>0</v>
      </c>
      <c r="C33" s="20" t="s">
        <v>0</v>
      </c>
      <c r="D33" s="23" t="s">
        <v>168</v>
      </c>
      <c r="E33" s="32" t="s">
        <v>184</v>
      </c>
      <c r="F33" s="8" t="s">
        <v>69</v>
      </c>
      <c r="G33" s="11">
        <v>3.77</v>
      </c>
      <c r="H33" s="12"/>
      <c r="I33" s="12">
        <v>1</v>
      </c>
      <c r="J33" s="12"/>
      <c r="K33" s="12">
        <f t="shared" si="1"/>
        <v>0</v>
      </c>
      <c r="L33" s="13" t="s">
        <v>0</v>
      </c>
    </row>
    <row r="34" spans="1:12" ht="16.8" customHeight="1" outlineLevel="2" x14ac:dyDescent="0.3">
      <c r="A34" s="19" t="s">
        <v>182</v>
      </c>
      <c r="B34" s="20" t="s">
        <v>0</v>
      </c>
      <c r="C34" s="20" t="s">
        <v>0</v>
      </c>
      <c r="D34" s="23" t="s">
        <v>187</v>
      </c>
      <c r="E34" s="32" t="s">
        <v>186</v>
      </c>
      <c r="F34" s="8" t="s">
        <v>69</v>
      </c>
      <c r="G34" s="11">
        <v>3.77</v>
      </c>
      <c r="H34" s="12"/>
      <c r="I34" s="12">
        <v>1</v>
      </c>
      <c r="J34" s="12"/>
      <c r="K34" s="12">
        <f t="shared" si="1"/>
        <v>0</v>
      </c>
      <c r="L34" s="13" t="s">
        <v>0</v>
      </c>
    </row>
    <row r="35" spans="1:12" ht="33.6" customHeight="1" outlineLevel="2" x14ac:dyDescent="0.3">
      <c r="A35" s="19" t="s">
        <v>185</v>
      </c>
      <c r="B35" s="20" t="s">
        <v>0</v>
      </c>
      <c r="C35" s="20" t="s">
        <v>0</v>
      </c>
      <c r="D35" s="23" t="s">
        <v>189</v>
      </c>
      <c r="E35" s="32" t="s">
        <v>188</v>
      </c>
      <c r="F35" s="8" t="s">
        <v>55</v>
      </c>
      <c r="G35" s="11">
        <v>45.7</v>
      </c>
      <c r="H35" s="12"/>
      <c r="I35" s="12">
        <v>1</v>
      </c>
      <c r="J35" s="12"/>
      <c r="K35" s="33">
        <f t="shared" si="1"/>
        <v>0</v>
      </c>
      <c r="L35" s="13" t="s">
        <v>0</v>
      </c>
    </row>
    <row r="36" spans="1:12" ht="19.2" customHeight="1" outlineLevel="2" x14ac:dyDescent="0.3">
      <c r="A36" s="63" t="s">
        <v>190</v>
      </c>
      <c r="B36" s="64" t="s">
        <v>0</v>
      </c>
      <c r="C36" s="64" t="s">
        <v>0</v>
      </c>
      <c r="D36" s="64" t="s">
        <v>0</v>
      </c>
      <c r="E36" s="64" t="s">
        <v>0</v>
      </c>
      <c r="F36" s="64" t="s">
        <v>0</v>
      </c>
      <c r="G36" s="64" t="s">
        <v>0</v>
      </c>
      <c r="H36" s="64" t="s">
        <v>0</v>
      </c>
      <c r="I36" s="64" t="s">
        <v>0</v>
      </c>
      <c r="J36" s="64" t="s">
        <v>0</v>
      </c>
      <c r="K36" s="34">
        <f>SUM(K25:K35)</f>
        <v>0</v>
      </c>
      <c r="L36" s="35" t="s">
        <v>0</v>
      </c>
    </row>
    <row r="37" spans="1:12" ht="21" customHeight="1" outlineLevel="1" x14ac:dyDescent="0.3">
      <c r="A37" s="53" t="s">
        <v>191</v>
      </c>
      <c r="B37" s="54" t="s">
        <v>0</v>
      </c>
      <c r="C37" s="54" t="s">
        <v>0</v>
      </c>
      <c r="D37" s="54" t="s">
        <v>0</v>
      </c>
      <c r="E37" s="54" t="s">
        <v>0</v>
      </c>
      <c r="F37" s="54" t="s">
        <v>0</v>
      </c>
      <c r="G37" s="54" t="s">
        <v>0</v>
      </c>
      <c r="H37" s="54" t="s">
        <v>0</v>
      </c>
      <c r="I37" s="54" t="s">
        <v>0</v>
      </c>
      <c r="J37" s="54" t="s">
        <v>0</v>
      </c>
      <c r="K37" s="31">
        <f>'3 Remont odwodnienia'!K23+'3 Remont odwodnienia'!K36</f>
        <v>0</v>
      </c>
      <c r="L37" s="25" t="s">
        <v>0</v>
      </c>
    </row>
    <row r="38" spans="1:12" x14ac:dyDescent="0.3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</row>
    <row r="39" spans="1:12" x14ac:dyDescent="0.3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</row>
    <row r="40" spans="1:12" x14ac:dyDescent="0.3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</row>
    <row r="41" spans="1:12" x14ac:dyDescent="0.3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</row>
  </sheetData>
  <mergeCells count="8">
    <mergeCell ref="A23:J23"/>
    <mergeCell ref="A36:J36"/>
    <mergeCell ref="A37:J37"/>
    <mergeCell ref="A1:L1"/>
    <mergeCell ref="A2:B2"/>
    <mergeCell ref="C2:L2"/>
    <mergeCell ref="A3:B3"/>
    <mergeCell ref="C3:L3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ZBIORCZE ZESTAWIENIE KOSZTÓW</vt:lpstr>
      <vt:lpstr>1 Roboty przygotowawcze i ziemn</vt:lpstr>
      <vt:lpstr>2 Remont nawierzchni asfaltowej</vt:lpstr>
      <vt:lpstr>3 Remont odwodnienia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Kaczmarczyk</dc:creator>
  <cp:lastModifiedBy>Krzysztof Kaczmarczyk</cp:lastModifiedBy>
  <dcterms:created xsi:type="dcterms:W3CDTF">2024-09-25T15:34:17Z</dcterms:created>
  <dcterms:modified xsi:type="dcterms:W3CDTF">2024-10-31T08:07:31Z</dcterms:modified>
</cp:coreProperties>
</file>