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filterPrivacy="1" defaultThemeVersion="124226"/>
  <bookViews>
    <workbookView xWindow="360" yWindow="60" windowWidth="11295" windowHeight="5580" activeTab="1"/>
  </bookViews>
  <sheets>
    <sheet name="Arkusz2" sheetId="2" r:id="rId1"/>
    <sheet name="PR" sheetId="1" r:id="rId2"/>
    <sheet name="Arkusz3" sheetId="3" r:id="rId3"/>
  </sheets>
  <calcPr calcId="125725"/>
</workbook>
</file>

<file path=xl/calcChain.xml><?xml version="1.0" encoding="utf-8"?>
<calcChain xmlns="http://schemas.openxmlformats.org/spreadsheetml/2006/main">
  <c r="G37" i="1"/>
  <c r="G39"/>
  <c r="G36"/>
  <c r="G48"/>
  <c r="G64"/>
  <c r="G63"/>
  <c r="G62"/>
  <c r="G61"/>
  <c r="G58"/>
  <c r="G57"/>
  <c r="G56"/>
  <c r="G55"/>
  <c r="G52"/>
  <c r="G51"/>
  <c r="G47"/>
  <c r="G49" s="1"/>
  <c r="G43"/>
  <c r="G44" s="1"/>
  <c r="G40"/>
  <c r="G38"/>
  <c r="G35"/>
  <c r="G34"/>
  <c r="G33"/>
  <c r="G32"/>
  <c r="G31"/>
  <c r="G30"/>
  <c r="G29"/>
  <c r="G28"/>
  <c r="G27"/>
  <c r="G26"/>
  <c r="G25"/>
  <c r="G21"/>
  <c r="G20"/>
  <c r="G19"/>
  <c r="G18"/>
  <c r="G15"/>
  <c r="G14"/>
  <c r="G13"/>
  <c r="G12"/>
  <c r="G11"/>
  <c r="G10"/>
  <c r="G9"/>
  <c r="G8"/>
  <c r="G7"/>
  <c r="G53" l="1"/>
  <c r="G22"/>
  <c r="G41"/>
  <c r="G59"/>
  <c r="G65"/>
  <c r="G16"/>
  <c r="G66" l="1"/>
  <c r="G23"/>
  <c r="G67" l="1"/>
  <c r="D13" i="2" s="1"/>
  <c r="G68" i="1" l="1"/>
  <c r="D14" i="2" s="1"/>
  <c r="G69" i="1" l="1"/>
  <c r="D15" i="2" s="1"/>
</calcChain>
</file>

<file path=xl/sharedStrings.xml><?xml version="1.0" encoding="utf-8"?>
<sst xmlns="http://schemas.openxmlformats.org/spreadsheetml/2006/main" count="217" uniqueCount="175">
  <si>
    <t>Lp.</t>
  </si>
  <si>
    <t>Podstawa</t>
  </si>
  <si>
    <t>Opis</t>
  </si>
  <si>
    <t>jedn.obm.</t>
  </si>
  <si>
    <t>Obmiar</t>
  </si>
  <si>
    <t>Ogrodzenie</t>
  </si>
  <si>
    <t>Roboty rozbiórkowe</t>
  </si>
  <si>
    <t>1 d.1.1</t>
  </si>
  <si>
    <t>KNR 2-01 0102-03 analogia</t>
  </si>
  <si>
    <t>Ręczne karczowanie drzew (śr. 26-35 cm)</t>
  </si>
  <si>
    <t>szt.</t>
  </si>
  <si>
    <t>2 d.1.1</t>
  </si>
  <si>
    <t>KNR 2-01 0110-01 0110-04  analogia</t>
  </si>
  <si>
    <t>Wywożenie dłużyc na odległość 2 km</t>
  </si>
  <si>
    <t>m3</t>
  </si>
  <si>
    <t>3 d.1.1</t>
  </si>
  <si>
    <t>KNR 2-01 0110-02 analogia</t>
  </si>
  <si>
    <t>Wywożenie karpiny na odległość do 2 km</t>
  </si>
  <si>
    <t>mp</t>
  </si>
  <si>
    <t>4 d.1.1</t>
  </si>
  <si>
    <t>KNR 2-01 0111-02 analogia</t>
  </si>
  <si>
    <t>m2</t>
  </si>
  <si>
    <t>5 d.1.1</t>
  </si>
  <si>
    <t>KNR 2-25 0312-03 analogia</t>
  </si>
  <si>
    <t>6 d.1.1</t>
  </si>
  <si>
    <t>KNR 15-01 0201-05 analogia</t>
  </si>
  <si>
    <t>Mechaniczna rozbiórka konstrukcji betonowych o grub. do 20 cm</t>
  </si>
  <si>
    <t>7 d.1.1</t>
  </si>
  <si>
    <t>8 d.1.1</t>
  </si>
  <si>
    <t>KNR 4-04 1103-01</t>
  </si>
  <si>
    <t>9 d.1.1</t>
  </si>
  <si>
    <t>KNR 4-04 1103-04</t>
  </si>
  <si>
    <t>Wywiezienie gruzu z terenu rozbiórki przy mechanicznym załadowaniu i wyładowaniu samochodem samowyładowczym na odległość 10 km Krotność = 10</t>
  </si>
  <si>
    <t>Razem dział: Roboty rozbiórkowe</t>
  </si>
  <si>
    <t>Ogrodzenie terenu</t>
  </si>
  <si>
    <t>10 d.1.2</t>
  </si>
  <si>
    <t>KNR 2-01 0310-02</t>
  </si>
  <si>
    <t>Ręczne wykopy ciągłe lub jamiste ze skarpami o szer.dna do 1.5 m i głębok.do 1.5m ze złożeniem urobku na odkład (kat.gr.III)</t>
  </si>
  <si>
    <t>11 d.1.2</t>
  </si>
  <si>
    <t>KNR 2-02 0203-01 analogia</t>
  </si>
  <si>
    <t>Fundamenty betonowe pod słupki przęsłowe oraz przybramowe i przy furtkach</t>
  </si>
  <si>
    <t>12 d.1.2</t>
  </si>
  <si>
    <t>KNR 2-25 0308-01</t>
  </si>
  <si>
    <t>Wykonanie podmurówki betonowej z elementów prefabrykowanych</t>
  </si>
  <si>
    <t>kpl</t>
  </si>
  <si>
    <t>13 d.1.2</t>
  </si>
  <si>
    <t xml:space="preserve"> kalk. własna</t>
  </si>
  <si>
    <t>Razem dział: Ogrodzenie terenu</t>
  </si>
  <si>
    <t>Razem dział: Ogrodzenie</t>
  </si>
  <si>
    <t xml:space="preserve">Wymiana pokrycia dachowego na budynku </t>
  </si>
  <si>
    <t>14 d.2</t>
  </si>
  <si>
    <t>KNR 4-04 0506-04</t>
  </si>
  <si>
    <t>Rozebranie pokrycia dachowego z blachy nie nadającej się do użytku wraz z utylizacją</t>
  </si>
  <si>
    <t>15 d.2</t>
  </si>
  <si>
    <t>KNR 4-04 0506-05</t>
  </si>
  <si>
    <t>Rozebranie rynien z blachy nie nadającej się do użytku wraz z utylizacja</t>
  </si>
  <si>
    <t>m</t>
  </si>
  <si>
    <t>16 d.2</t>
  </si>
  <si>
    <t>KNR 4-04 0506-03</t>
  </si>
  <si>
    <t>Rozebranie rur z blachy oraz z tworzywa nie nadającej się do użytku wraz z utylizacją</t>
  </si>
  <si>
    <t>17 d.2</t>
  </si>
  <si>
    <t>KNR 4-01 0535-08</t>
  </si>
  <si>
    <t>18 d.2</t>
  </si>
  <si>
    <t>19 d.2</t>
  </si>
  <si>
    <t>20 d.2</t>
  </si>
  <si>
    <t>21 d.2</t>
  </si>
  <si>
    <t>22 d.2</t>
  </si>
  <si>
    <t>23 d.2</t>
  </si>
  <si>
    <t>24 d.2</t>
  </si>
  <si>
    <t>NNRNKB 202 0528-02 analogia</t>
  </si>
  <si>
    <t>25 d.2</t>
  </si>
  <si>
    <t>NNRNKB 202 0539-01 analogia</t>
  </si>
  <si>
    <t>26 d.2</t>
  </si>
  <si>
    <t>NNRNKB 202 0421-02</t>
  </si>
  <si>
    <t>27 d.2</t>
  </si>
  <si>
    <t>NNRNKB 202 0541-02</t>
  </si>
  <si>
    <t>28 d.2</t>
  </si>
  <si>
    <t>29 d.2</t>
  </si>
  <si>
    <t>NNRNKB 202 1027-01</t>
  </si>
  <si>
    <t>kpl.</t>
  </si>
  <si>
    <t>NNRNKB 202 0519-04</t>
  </si>
  <si>
    <t xml:space="preserve">Razem dział: Wymiana pokrycia dachowego na budynku </t>
  </si>
  <si>
    <t>Dostawa i montaż paneli fotowoltaicznych</t>
  </si>
  <si>
    <t>Dostawa i montaz paneli fotowoltaicznych 6kW</t>
  </si>
  <si>
    <t>Razem dział: Dostawa i montaż paneli fotowoltaicznych</t>
  </si>
  <si>
    <t>Roboty brukarskie</t>
  </si>
  <si>
    <t>Roboty przygotowawcze</t>
  </si>
  <si>
    <t>KNR 2-31 0813-03</t>
  </si>
  <si>
    <t>Razem dział: Roboty przygotowawcze</t>
  </si>
  <si>
    <t>Krawężniki i obrzeża</t>
  </si>
  <si>
    <t>KNR 2-31 0402-03</t>
  </si>
  <si>
    <t>Ława pod krawężniki betonowa zwykła</t>
  </si>
  <si>
    <t>KNR 2-31 0403-02</t>
  </si>
  <si>
    <t>Razem dział: Krawężniki i obrzeża</t>
  </si>
  <si>
    <t>Nawierzchnia chodnika</t>
  </si>
  <si>
    <t>KNR 2-31 0101-01</t>
  </si>
  <si>
    <t>KNR 2-31 0114-05</t>
  </si>
  <si>
    <t>KNR 2-31 0511-03</t>
  </si>
  <si>
    <t>KNR 2-21 0218-02</t>
  </si>
  <si>
    <t>Rozścielenie ziemi urodzajnej ręczne z transportem taczkami na terenie płaskim</t>
  </si>
  <si>
    <t>Razem dział: Nawierzchnia chodnika</t>
  </si>
  <si>
    <t>przepust pod wjazdem</t>
  </si>
  <si>
    <t>KNR 2-31 0816-01</t>
  </si>
  <si>
    <t>Rozebranie przepustów rurowych - rury betonowe o śr. 40 cm</t>
  </si>
  <si>
    <t>Wywiezienie gruzu z terenu rozbiórki przy mechanicznym załadowaniu i wyładowaniu samochodem samowyładowczym na odległość 1 km</t>
  </si>
  <si>
    <t>KNR 2-31 0605-07</t>
  </si>
  <si>
    <t>KNR 2-31 0605-04</t>
  </si>
  <si>
    <t>ściank.</t>
  </si>
  <si>
    <t>Razem dział: przepust pod wjazdem</t>
  </si>
  <si>
    <t>Razem dział: Roboty brukarskie</t>
  </si>
  <si>
    <t>Rozebranie krawężników betonowych na podsypce cementowo-piaskowej</t>
  </si>
  <si>
    <t>Rozebranie kostki betonowej na podsypce piaskowo-cementowej</t>
  </si>
  <si>
    <t>4.4</t>
  </si>
  <si>
    <t>4.3</t>
  </si>
  <si>
    <t>4.2</t>
  </si>
  <si>
    <t>1.1</t>
  </si>
  <si>
    <t>1.2</t>
  </si>
  <si>
    <t xml:space="preserve">Kominek wentylacyjny obrotowy </t>
  </si>
  <si>
    <t>Montaz włazu dachowego przeszklonego wraz z kołnierzem</t>
  </si>
  <si>
    <t>kalk. wł</t>
  </si>
  <si>
    <t xml:space="preserve">Montaż kratek kominowych </t>
  </si>
  <si>
    <t>Montaż płotka przeciwśniegowego, stopni przy kominie</t>
  </si>
  <si>
    <t>Schody strychowe - dostawa i montaż wraz z obróbką</t>
  </si>
  <si>
    <t>Wartość netto</t>
  </si>
  <si>
    <t>RAZEM netto</t>
  </si>
  <si>
    <t>RAZEM brutto</t>
  </si>
  <si>
    <t>Nawierzchnie z kostki brukowej betonowej grubość 8 cm na podsypce cementowo-piaskowej</t>
  </si>
  <si>
    <t>Krawężniki betonowe o wymiarach 100x6x20 cm oraz krawężnik drogowy najazdowy (około 9m) na podsypce cementowo - piaskowej</t>
  </si>
  <si>
    <t>VAT 23%</t>
  </si>
  <si>
    <t>KOSZTORYS INWESTORSKI</t>
  </si>
  <si>
    <t xml:space="preserve">Razem wartość zł kosztorysu netto :  </t>
  </si>
  <si>
    <t xml:space="preserve">Warttość zł podatku VAT  23 % :   </t>
  </si>
  <si>
    <t xml:space="preserve">Razem wartość zł kosztorysu brutto :   </t>
  </si>
  <si>
    <t>INWESTOR:</t>
  </si>
  <si>
    <t>GMINA ŁĄCZNA
Czerwona Górka 1B
26-140 Łączna</t>
  </si>
  <si>
    <t>Opracował:</t>
  </si>
  <si>
    <t>Podpis:</t>
  </si>
  <si>
    <t>Data:</t>
  </si>
  <si>
    <t>Pierwszy dzienny opiekun w Gminie Łączna</t>
  </si>
  <si>
    <t>23.09.2024 r.</t>
  </si>
  <si>
    <t>ZATWIERDZIŁ:</t>
  </si>
  <si>
    <t>Cena jedn</t>
  </si>
  <si>
    <t>PRZEDMIAR ROBÓT</t>
  </si>
  <si>
    <t>Podbudowa z kruszywa łamanego - warstwa dolna o grubości po zagęszczeniu 25 cm</t>
  </si>
  <si>
    <t xml:space="preserve">Mechaniczne wykonanie koryta na całej szerokości jezdni i chodników w gruncie kat. I-IV </t>
  </si>
  <si>
    <t>Dostosowanie budynku wraz z jego otoczeniem w celu realizacji programu  „Pierwszy dzienny opiekun w Gminie Łączna”.</t>
  </si>
  <si>
    <t>Dostawa i montaż kompletu ogrodzenia panelowego (dł. około 160 m) ocynkowanego lakierowanego na słupkach stalowych z daszkiem oraz akcesoriami do montażu (w komplecie  przęsła wys. 1,5m, 2 szt. furtek systemowych wyposażonych w zamek, klamkę, bramę dwuskrzydłową 4m)</t>
  </si>
  <si>
    <t>Ogrodzenie z siatki w ramach z kształtowników stalowych ze słupkami z rur lub kształtowników stalowych - rozebranie (materiał z rozbiórki jest własnościa Zamawiającego)</t>
  </si>
  <si>
    <t>Rozebranie bram wjazdowych stalowych, furtek stalowych z częścią ogrodzenia z betonu wraz z utylizacją (materiał z rozbiórki bram i furtek jest własnościa Zamawiającego)</t>
  </si>
  <si>
    <t>Załadowanie gruzu koparko-ładowarką - wywóz i utylizacja elementów betonowych</t>
  </si>
  <si>
    <t>Ewentualna wymiana elementów konstrukcyjnych dachu,  ułożenie folii dachowej oraz paroprzepuszczalnej</t>
  </si>
  <si>
    <t>Montaż rynien dachowych DN125 oraz rur spustowych PCV DN110 zakończonych kolankami</t>
  </si>
  <si>
    <t>30 d.3</t>
  </si>
  <si>
    <t>31 d.4.1</t>
  </si>
  <si>
    <t>32 d.4.2</t>
  </si>
  <si>
    <t>33 d.4.3</t>
  </si>
  <si>
    <t>34 d.4.3</t>
  </si>
  <si>
    <t>35 d.4.4</t>
  </si>
  <si>
    <t>36 d.4.4</t>
  </si>
  <si>
    <t>37 d.4.4</t>
  </si>
  <si>
    <t>38 d.4.4</t>
  </si>
  <si>
    <t>36 d.4.5</t>
  </si>
  <si>
    <t>37 d.4.5</t>
  </si>
  <si>
    <t>38 d.4.5</t>
  </si>
  <si>
    <t>39 d.4.5</t>
  </si>
  <si>
    <t>Kalk. wł.</t>
  </si>
  <si>
    <t>Oczyszczenie terenu z pozostałości po wykarczowaniu (drobne gałęzie, korzenie, kora) z wywiezieniem</t>
  </si>
  <si>
    <t>Rozebranie obróbek blacharskich murów, okapów, kominów wentylacyjnych, kołnierzy, gzymsów, obróbka kominów itp. z blachy nie nadającej się do użytku wraz z utylizacją</t>
  </si>
  <si>
    <t>Pokrycie dachu blacha trapezowa (kolor antracyt)</t>
  </si>
  <si>
    <t>Pokrycie dachów blachą powlekaną - montaż gąsiorów</t>
  </si>
  <si>
    <t>Łacenie połaci dachowych dla pokryć z blach powlekanych - przybicie deski czołowej</t>
  </si>
  <si>
    <t>Obróbki blacharskie z blachy powlekanej o szer.w rozwinięciu ponad 25 cm - rynna koszowa</t>
  </si>
  <si>
    <t>Obróbki blacharskie z blachy powlekanej o szer.w rozwinięciu ponad 25 cm obróbka boczna kominów, obróbka boczna, podbitka dachowa</t>
  </si>
  <si>
    <t>Przepusty rurowe pod zjazdami - rury betonowe o śr. 40 cm</t>
  </si>
  <si>
    <t>Przepusty rurowe pod zjazdami - ścianki czołowe dla rur o śr. 40 cm</t>
  </si>
</sst>
</file>

<file path=xl/styles.xml><?xml version="1.0" encoding="utf-8"?>
<styleSheet xmlns="http://schemas.openxmlformats.org/spreadsheetml/2006/main">
  <numFmts count="6">
    <numFmt numFmtId="164" formatCode="0.0"/>
    <numFmt numFmtId="165" formatCode="&quot; &quot;#,##0.00&quot;      &quot;;&quot;-&quot;#,##0.00&quot;      &quot;;&quot; -&quot;#&quot;      &quot;;@&quot; &quot;"/>
    <numFmt numFmtId="166" formatCode="[$-415]General"/>
    <numFmt numFmtId="167" formatCode="&quot; &quot;#,##0.00&quot; &quot;[$zł-415]&quot; &quot;;&quot;-&quot;#,##0.00&quot; &quot;[$zł-415]&quot; &quot;;&quot; -&quot;#&quot; &quot;[$zł-415]&quot; &quot;;@&quot; &quot;"/>
    <numFmt numFmtId="168" formatCode="[$-415]0%"/>
    <numFmt numFmtId="169" formatCode="#,##0.00&quot; &quot;[$zł-415];[Red]&quot;-&quot;#,##0.00&quot; &quot;[$zł-415]"/>
  </numFmts>
  <fonts count="23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rgb="FF000000"/>
      <name val="Arial1"/>
      <charset val="238"/>
    </font>
    <font>
      <sz val="11"/>
      <color theme="1"/>
      <name val="Arial"/>
      <family val="2"/>
      <charset val="238"/>
    </font>
    <font>
      <b/>
      <i/>
      <sz val="16"/>
      <color rgb="FF000000"/>
      <name val="Arial1"/>
      <charset val="238"/>
    </font>
    <font>
      <sz val="11"/>
      <color rgb="FF000000"/>
      <name val="Czcionka tekstu podstawowego"/>
      <charset val="238"/>
    </font>
    <font>
      <b/>
      <i/>
      <u/>
      <sz val="11"/>
      <color rgb="FF000000"/>
      <name val="Arial1"/>
      <charset val="238"/>
    </font>
    <font>
      <i/>
      <sz val="11"/>
      <color rgb="FF000000"/>
      <name val="Times New Roman"/>
      <family val="1"/>
      <charset val="238"/>
    </font>
    <font>
      <b/>
      <i/>
      <sz val="12"/>
      <color rgb="FF000000"/>
      <name val="Times New Roman"/>
      <family val="1"/>
      <charset val="238"/>
    </font>
    <font>
      <sz val="12"/>
      <color rgb="FF000000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26"/>
      <color theme="0" tint="-0.499984740745262"/>
      <name val="Times New Roman"/>
      <family val="1"/>
      <charset val="238"/>
    </font>
    <font>
      <b/>
      <i/>
      <sz val="18"/>
      <color rgb="FF000000"/>
      <name val="Times New Roman"/>
      <family val="1"/>
      <charset val="238"/>
    </font>
    <font>
      <b/>
      <i/>
      <sz val="13.5"/>
      <color rgb="FF000000"/>
      <name val="Times New Roman"/>
      <family val="1"/>
      <charset val="238"/>
    </font>
    <font>
      <b/>
      <sz val="18"/>
      <color rgb="FFED7D31"/>
      <name val="Arial"/>
      <family val="2"/>
      <charset val="238"/>
    </font>
    <font>
      <sz val="12"/>
      <color theme="1"/>
      <name val="Times New Roman"/>
      <family val="1"/>
      <charset val="238"/>
    </font>
    <font>
      <b/>
      <sz val="10"/>
      <color rgb="FF000000"/>
      <name val="Arial"/>
      <family val="2"/>
      <charset val="238"/>
    </font>
    <font>
      <sz val="12"/>
      <color rgb="FF000000"/>
      <name val="Arial"/>
      <family val="2"/>
      <charset val="238"/>
    </font>
    <font>
      <b/>
      <i/>
      <sz val="12"/>
      <color theme="1"/>
      <name val="Times New Roman"/>
      <family val="1"/>
      <charset val="238"/>
    </font>
    <font>
      <b/>
      <i/>
      <sz val="12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i/>
      <sz val="14"/>
      <name val="Calibri"/>
      <family val="2"/>
      <charset val="238"/>
      <scheme val="minor"/>
    </font>
    <font>
      <b/>
      <i/>
      <sz val="12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FFFF"/>
        <bgColor rgb="FFFFFFFF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4">
    <xf numFmtId="0" fontId="0" fillId="0" borderId="0"/>
    <xf numFmtId="0" fontId="2" fillId="0" borderId="0"/>
    <xf numFmtId="165" fontId="2" fillId="0" borderId="0"/>
    <xf numFmtId="165" fontId="2" fillId="0" borderId="0"/>
    <xf numFmtId="168" fontId="2" fillId="0" borderId="0"/>
    <xf numFmtId="165" fontId="2" fillId="0" borderId="0"/>
    <xf numFmtId="0" fontId="4" fillId="0" borderId="0">
      <alignment horizontal="center"/>
    </xf>
    <xf numFmtId="0" fontId="4" fillId="0" borderId="0">
      <alignment horizontal="center" textRotation="90"/>
    </xf>
    <xf numFmtId="166" fontId="5" fillId="0" borderId="0"/>
    <xf numFmtId="0" fontId="6" fillId="0" borderId="0"/>
    <xf numFmtId="169" fontId="6" fillId="0" borderId="0"/>
    <xf numFmtId="0" fontId="3" fillId="0" borderId="0"/>
    <xf numFmtId="165" fontId="3" fillId="0" borderId="0"/>
    <xf numFmtId="165" fontId="3" fillId="0" borderId="0"/>
  </cellStyleXfs>
  <cellXfs count="74">
    <xf numFmtId="0" fontId="0" fillId="0" borderId="0" xfId="0"/>
    <xf numFmtId="0" fontId="0" fillId="0" borderId="0" xfId="0" applyAlignment="1">
      <alignment wrapText="1"/>
    </xf>
    <xf numFmtId="0" fontId="0" fillId="0" borderId="1" xfId="0" applyBorder="1"/>
    <xf numFmtId="0" fontId="0" fillId="0" borderId="1" xfId="0" applyBorder="1" applyAlignment="1">
      <alignment wrapText="1"/>
    </xf>
    <xf numFmtId="4" fontId="0" fillId="0" borderId="1" xfId="0" applyNumberFormat="1" applyBorder="1"/>
    <xf numFmtId="4" fontId="1" fillId="0" borderId="1" xfId="0" applyNumberFormat="1" applyFont="1" applyBorder="1"/>
    <xf numFmtId="0" fontId="1" fillId="0" borderId="0" xfId="0" applyFont="1"/>
    <xf numFmtId="2" fontId="0" fillId="0" borderId="1" xfId="0" applyNumberFormat="1" applyBorder="1"/>
    <xf numFmtId="2" fontId="0" fillId="0" borderId="0" xfId="0" applyNumberFormat="1"/>
    <xf numFmtId="2" fontId="1" fillId="2" borderId="1" xfId="0" applyNumberFormat="1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/>
    </xf>
    <xf numFmtId="0" fontId="1" fillId="0" borderId="0" xfId="0" applyFont="1" applyAlignment="1">
      <alignment horizontal="center"/>
    </xf>
    <xf numFmtId="4" fontId="1" fillId="3" borderId="1" xfId="0" applyNumberFormat="1" applyFont="1" applyFill="1" applyBorder="1"/>
    <xf numFmtId="0" fontId="1" fillId="4" borderId="1" xfId="0" applyFont="1" applyFill="1" applyBorder="1"/>
    <xf numFmtId="4" fontId="1" fillId="4" borderId="1" xfId="0" applyNumberFormat="1" applyFont="1" applyFill="1" applyBorder="1"/>
    <xf numFmtId="49" fontId="1" fillId="4" borderId="1" xfId="0" applyNumberFormat="1" applyFont="1" applyFill="1" applyBorder="1"/>
    <xf numFmtId="0" fontId="1" fillId="4" borderId="1" xfId="0" applyFont="1" applyFill="1" applyBorder="1" applyAlignment="1">
      <alignment wrapText="1"/>
    </xf>
    <xf numFmtId="1" fontId="1" fillId="4" borderId="1" xfId="0" applyNumberFormat="1" applyFont="1" applyFill="1" applyBorder="1"/>
    <xf numFmtId="164" fontId="1" fillId="4" borderId="1" xfId="0" applyNumberFormat="1" applyFont="1" applyFill="1" applyBorder="1"/>
    <xf numFmtId="1" fontId="1" fillId="4" borderId="1" xfId="0" applyNumberFormat="1" applyFont="1" applyFill="1" applyBorder="1" applyAlignment="1"/>
    <xf numFmtId="2" fontId="1" fillId="3" borderId="1" xfId="0" applyNumberFormat="1" applyFont="1" applyFill="1" applyBorder="1"/>
    <xf numFmtId="0" fontId="1" fillId="3" borderId="1" xfId="0" applyFont="1" applyFill="1" applyBorder="1" applyAlignment="1">
      <alignment wrapText="1"/>
    </xf>
    <xf numFmtId="0" fontId="1" fillId="3" borderId="1" xfId="0" applyFont="1" applyFill="1" applyBorder="1"/>
    <xf numFmtId="2" fontId="1" fillId="3" borderId="1" xfId="0" applyNumberFormat="1" applyFont="1" applyFill="1" applyBorder="1" applyAlignment="1">
      <alignment wrapText="1"/>
    </xf>
    <xf numFmtId="2" fontId="1" fillId="5" borderId="1" xfId="0" applyNumberFormat="1" applyFont="1" applyFill="1" applyBorder="1"/>
    <xf numFmtId="0" fontId="1" fillId="5" borderId="1" xfId="0" applyFont="1" applyFill="1" applyBorder="1" applyAlignment="1">
      <alignment wrapText="1"/>
    </xf>
    <xf numFmtId="0" fontId="1" fillId="5" borderId="1" xfId="0" applyFont="1" applyFill="1" applyBorder="1" applyAlignment="1">
      <alignment horizontal="right" wrapText="1"/>
    </xf>
    <xf numFmtId="0" fontId="1" fillId="5" borderId="1" xfId="0" applyFont="1" applyFill="1" applyBorder="1"/>
    <xf numFmtId="4" fontId="1" fillId="5" borderId="1" xfId="0" applyNumberFormat="1" applyFont="1" applyFill="1" applyBorder="1"/>
    <xf numFmtId="2" fontId="0" fillId="5" borderId="1" xfId="0" applyNumberFormat="1" applyFill="1" applyBorder="1"/>
    <xf numFmtId="0" fontId="0" fillId="5" borderId="1" xfId="0" applyFill="1" applyBorder="1" applyAlignment="1">
      <alignment wrapText="1"/>
    </xf>
    <xf numFmtId="0" fontId="0" fillId="5" borderId="1" xfId="0" applyFill="1" applyBorder="1"/>
    <xf numFmtId="0" fontId="2" fillId="0" borderId="0" xfId="1"/>
    <xf numFmtId="0" fontId="10" fillId="0" borderId="0" xfId="11" applyFont="1"/>
    <xf numFmtId="0" fontId="7" fillId="0" borderId="0" xfId="11" applyFont="1" applyAlignment="1">
      <alignment horizontal="center"/>
    </xf>
    <xf numFmtId="0" fontId="8" fillId="0" borderId="0" xfId="11" applyFont="1" applyAlignment="1">
      <alignment horizontal="center" vertical="top" wrapText="1"/>
    </xf>
    <xf numFmtId="0" fontId="15" fillId="0" borderId="0" xfId="11" applyFont="1"/>
    <xf numFmtId="0" fontId="9" fillId="0" borderId="0" xfId="11" applyFont="1"/>
    <xf numFmtId="0" fontId="18" fillId="6" borderId="2" xfId="11" applyFont="1" applyFill="1" applyBorder="1" applyAlignment="1">
      <alignment vertical="center"/>
    </xf>
    <xf numFmtId="0" fontId="18" fillId="6" borderId="3" xfId="11" applyFont="1" applyFill="1" applyBorder="1" applyAlignment="1">
      <alignment vertical="center"/>
    </xf>
    <xf numFmtId="0" fontId="18" fillId="6" borderId="4" xfId="11" applyFont="1" applyFill="1" applyBorder="1" applyAlignment="1">
      <alignment vertical="center"/>
    </xf>
    <xf numFmtId="0" fontId="16" fillId="0" borderId="0" xfId="11" applyFont="1" applyAlignment="1">
      <alignment vertical="center"/>
    </xf>
    <xf numFmtId="0" fontId="17" fillId="0" borderId="0" xfId="11" applyFont="1" applyAlignment="1">
      <alignment vertical="center"/>
    </xf>
    <xf numFmtId="0" fontId="16" fillId="0" borderId="0" xfId="11" applyFont="1" applyAlignment="1">
      <alignment vertical="center" wrapText="1"/>
    </xf>
    <xf numFmtId="165" fontId="18" fillId="6" borderId="8" xfId="12" applyFont="1" applyFill="1" applyBorder="1" applyAlignment="1">
      <alignment vertical="center"/>
    </xf>
    <xf numFmtId="165" fontId="18" fillId="6" borderId="10" xfId="12" applyFont="1" applyFill="1" applyBorder="1" applyAlignment="1">
      <alignment vertical="center"/>
    </xf>
    <xf numFmtId="165" fontId="18" fillId="6" borderId="13" xfId="12" applyFont="1" applyFill="1" applyBorder="1" applyAlignment="1">
      <alignment vertical="center"/>
    </xf>
    <xf numFmtId="0" fontId="18" fillId="6" borderId="11" xfId="11" applyFont="1" applyFill="1" applyBorder="1" applyAlignment="1">
      <alignment horizontal="center" vertical="top"/>
    </xf>
    <xf numFmtId="0" fontId="18" fillId="6" borderId="12" xfId="11" applyFont="1" applyFill="1" applyBorder="1" applyAlignment="1">
      <alignment horizontal="center" vertical="center"/>
    </xf>
    <xf numFmtId="0" fontId="20" fillId="0" borderId="1" xfId="11" applyFont="1" applyBorder="1"/>
    <xf numFmtId="167" fontId="8" fillId="0" borderId="5" xfId="1" applyNumberFormat="1" applyFont="1" applyFill="1" applyBorder="1" applyAlignment="1" applyProtection="1">
      <alignment horizontal="center" vertical="center"/>
    </xf>
    <xf numFmtId="0" fontId="22" fillId="0" borderId="0" xfId="0" applyFont="1" applyAlignment="1">
      <alignment horizontal="center" wrapText="1"/>
    </xf>
    <xf numFmtId="0" fontId="20" fillId="0" borderId="1" xfId="11" applyFont="1" applyBorder="1" applyAlignment="1">
      <alignment horizontal="center"/>
    </xf>
    <xf numFmtId="0" fontId="20" fillId="0" borderId="14" xfId="11" applyFont="1" applyBorder="1" applyAlignment="1">
      <alignment horizontal="center" vertical="center"/>
    </xf>
    <xf numFmtId="0" fontId="20" fillId="0" borderId="15" xfId="11" applyFont="1" applyBorder="1" applyAlignment="1">
      <alignment horizontal="center" vertical="center"/>
    </xf>
    <xf numFmtId="0" fontId="20" fillId="0" borderId="17" xfId="11" applyFont="1" applyBorder="1" applyAlignment="1">
      <alignment horizontal="center" vertical="center"/>
    </xf>
    <xf numFmtId="0" fontId="20" fillId="0" borderId="18" xfId="11" applyFont="1" applyBorder="1" applyAlignment="1">
      <alignment horizontal="center" vertical="center"/>
    </xf>
    <xf numFmtId="0" fontId="20" fillId="0" borderId="16" xfId="11" applyFont="1" applyBorder="1" applyAlignment="1">
      <alignment horizontal="center"/>
    </xf>
    <xf numFmtId="0" fontId="20" fillId="0" borderId="19" xfId="11" applyFont="1" applyBorder="1" applyAlignment="1">
      <alignment horizontal="center"/>
    </xf>
    <xf numFmtId="14" fontId="20" fillId="0" borderId="16" xfId="11" applyNumberFormat="1" applyFont="1" applyBorder="1" applyAlignment="1">
      <alignment horizontal="center" vertical="center"/>
    </xf>
    <xf numFmtId="14" fontId="20" fillId="0" borderId="19" xfId="11" applyNumberFormat="1" applyFont="1" applyBorder="1" applyAlignment="1">
      <alignment horizontal="center" vertical="center"/>
    </xf>
    <xf numFmtId="0" fontId="11" fillId="0" borderId="0" xfId="11" applyFont="1" applyAlignment="1">
      <alignment horizontal="center" vertical="center" wrapText="1"/>
    </xf>
    <xf numFmtId="0" fontId="12" fillId="0" borderId="0" xfId="11" applyFont="1" applyAlignment="1">
      <alignment horizontal="center" vertical="center" wrapText="1"/>
    </xf>
    <xf numFmtId="0" fontId="13" fillId="0" borderId="0" xfId="11" applyFont="1" applyAlignment="1">
      <alignment horizontal="center" vertical="top" wrapText="1"/>
    </xf>
    <xf numFmtId="0" fontId="14" fillId="0" borderId="0" xfId="11" applyFont="1" applyAlignment="1">
      <alignment horizontal="center" vertical="center" wrapText="1"/>
    </xf>
    <xf numFmtId="0" fontId="18" fillId="6" borderId="6" xfId="11" applyFont="1" applyFill="1" applyBorder="1" applyAlignment="1">
      <alignment horizontal="center" vertical="top"/>
    </xf>
    <xf numFmtId="0" fontId="18" fillId="6" borderId="9" xfId="11" applyFont="1" applyFill="1" applyBorder="1" applyAlignment="1">
      <alignment horizontal="center" vertical="top"/>
    </xf>
    <xf numFmtId="0" fontId="18" fillId="6" borderId="11" xfId="11" applyFont="1" applyFill="1" applyBorder="1" applyAlignment="1">
      <alignment horizontal="center" vertical="top"/>
    </xf>
    <xf numFmtId="0" fontId="19" fillId="6" borderId="7" xfId="11" applyFont="1" applyFill="1" applyBorder="1" applyAlignment="1">
      <alignment horizontal="center" vertical="center" wrapText="1"/>
    </xf>
    <xf numFmtId="0" fontId="18" fillId="6" borderId="7" xfId="11" applyFont="1" applyFill="1" applyBorder="1" applyAlignment="1">
      <alignment horizontal="center" vertical="center"/>
    </xf>
    <xf numFmtId="0" fontId="18" fillId="6" borderId="0" xfId="11" applyFont="1" applyFill="1" applyAlignment="1">
      <alignment horizontal="center" vertical="center"/>
    </xf>
    <xf numFmtId="0" fontId="18" fillId="6" borderId="12" xfId="11" applyFont="1" applyFill="1" applyBorder="1" applyAlignment="1">
      <alignment horizontal="center" vertical="center"/>
    </xf>
    <xf numFmtId="0" fontId="21" fillId="0" borderId="0" xfId="0" applyFont="1" applyAlignment="1">
      <alignment horizontal="center" wrapText="1"/>
    </xf>
  </cellXfs>
  <cellStyles count="14">
    <cellStyle name="Dziesiętny 10" xfId="2"/>
    <cellStyle name="Dziesiętny 10 2" xfId="13"/>
    <cellStyle name="Excel Built-in Comma" xfId="3"/>
    <cellStyle name="Excel Built-in Percent" xfId="4"/>
    <cellStyle name="Excel_BuiltIn_Comma" xfId="5"/>
    <cellStyle name="Excel_BuiltIn_Comma 2" xfId="12"/>
    <cellStyle name="Heading" xfId="6"/>
    <cellStyle name="Heading1" xfId="7"/>
    <cellStyle name="Normalny" xfId="0" builtinId="0"/>
    <cellStyle name="Normalny 2" xfId="11"/>
    <cellStyle name="Normalny 3" xfId="1"/>
    <cellStyle name="Normalny 4" xfId="8"/>
    <cellStyle name="Result" xfId="9"/>
    <cellStyle name="Result2" xfId="1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538842</xdr:colOff>
      <xdr:row>21</xdr:row>
      <xdr:rowOff>168729</xdr:rowOff>
    </xdr:from>
    <xdr:to>
      <xdr:col>3</xdr:col>
      <xdr:colOff>1998109</xdr:colOff>
      <xdr:row>23</xdr:row>
      <xdr:rowOff>1328058</xdr:rowOff>
    </xdr:to>
    <xdr:pic>
      <xdr:nvPicPr>
        <xdr:cNvPr id="2" name="Obraz 2">
          <a:extLst>
            <a:ext uri="{FF2B5EF4-FFF2-40B4-BE49-F238E27FC236}">
              <a16:creationId xmlns:a16="http://schemas.microsoft.com/office/drawing/2014/main" xmlns="" id="{2252AF72-B7EB-4649-887B-F51F185A479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/>
      </xdr:blipFill>
      <xdr:spPr bwMode="auto">
        <a:xfrm>
          <a:off x="3837213" y="3461658"/>
          <a:ext cx="1459267" cy="1540329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33"/>
  <sheetViews>
    <sheetView topLeftCell="A22" workbookViewId="0">
      <selection activeCell="G30" sqref="G30"/>
    </sheetView>
  </sheetViews>
  <sheetFormatPr defaultRowHeight="14.25"/>
  <cols>
    <col min="1" max="1" width="18.73046875" customWidth="1"/>
    <col min="2" max="2" width="11.53125" customWidth="1"/>
    <col min="3" max="3" width="16.33203125" customWidth="1"/>
    <col min="4" max="4" width="35.3984375" customWidth="1"/>
  </cols>
  <sheetData>
    <row r="1" spans="1:4">
      <c r="A1" s="34"/>
      <c r="B1" s="34"/>
      <c r="C1" s="34"/>
      <c r="D1" s="35"/>
    </row>
    <row r="2" spans="1:4" ht="44.25" customHeight="1">
      <c r="A2" s="62" t="s">
        <v>129</v>
      </c>
      <c r="B2" s="63"/>
      <c r="C2" s="63"/>
      <c r="D2" s="63"/>
    </row>
    <row r="3" spans="1:4" ht="16.899999999999999">
      <c r="A3" s="64"/>
      <c r="B3" s="64"/>
      <c r="C3" s="64"/>
      <c r="D3" s="64"/>
    </row>
    <row r="4" spans="1:4">
      <c r="A4" s="65" t="s">
        <v>138</v>
      </c>
      <c r="B4" s="65"/>
      <c r="C4" s="65"/>
      <c r="D4" s="65"/>
    </row>
    <row r="5" spans="1:4">
      <c r="A5" s="65"/>
      <c r="B5" s="65"/>
      <c r="C5" s="65"/>
      <c r="D5" s="65"/>
    </row>
    <row r="6" spans="1:4">
      <c r="A6" s="65"/>
      <c r="B6" s="65"/>
      <c r="C6" s="65"/>
      <c r="D6" s="65"/>
    </row>
    <row r="7" spans="1:4" ht="15">
      <c r="A7" s="36"/>
      <c r="B7" s="36"/>
      <c r="C7" s="36"/>
      <c r="D7" s="36"/>
    </row>
    <row r="11" spans="1:4" ht="15.4">
      <c r="A11" s="37"/>
      <c r="B11" s="37"/>
      <c r="C11" s="37"/>
      <c r="D11" s="37"/>
    </row>
    <row r="12" spans="1:4" ht="15.4">
      <c r="A12" s="38"/>
      <c r="B12" s="38"/>
      <c r="C12" s="37"/>
      <c r="D12" s="37"/>
    </row>
    <row r="13" spans="1:4" ht="15">
      <c r="A13" s="39" t="s">
        <v>130</v>
      </c>
      <c r="B13" s="40"/>
      <c r="C13" s="41"/>
      <c r="D13" s="51">
        <f>PR!G67</f>
        <v>0</v>
      </c>
    </row>
    <row r="14" spans="1:4" ht="15">
      <c r="A14" s="39" t="s">
        <v>131</v>
      </c>
      <c r="B14" s="40"/>
      <c r="C14" s="41"/>
      <c r="D14" s="51">
        <f>PR!G68</f>
        <v>0</v>
      </c>
    </row>
    <row r="15" spans="1:4" ht="15">
      <c r="A15" s="39" t="s">
        <v>132</v>
      </c>
      <c r="B15" s="40"/>
      <c r="C15" s="41"/>
      <c r="D15" s="51">
        <f>PR!G69</f>
        <v>0</v>
      </c>
    </row>
    <row r="17" spans="1:4" ht="12.5" customHeight="1"/>
    <row r="18" spans="1:4" hidden="1"/>
    <row r="19" spans="1:4" ht="10.8" hidden="1" customHeight="1">
      <c r="A19" s="42"/>
      <c r="B19" s="33"/>
      <c r="C19" s="33"/>
      <c r="D19" s="33"/>
    </row>
    <row r="20" spans="1:4" ht="15" hidden="1">
      <c r="A20" s="43"/>
      <c r="B20" s="33"/>
      <c r="C20" s="33"/>
      <c r="D20" s="33"/>
    </row>
    <row r="21" spans="1:4" hidden="1">
      <c r="A21" s="44"/>
      <c r="B21" s="33"/>
      <c r="C21" s="33"/>
      <c r="D21" s="33"/>
    </row>
    <row r="22" spans="1:4" ht="15">
      <c r="A22" s="66" t="s">
        <v>133</v>
      </c>
      <c r="B22" s="69" t="s">
        <v>134</v>
      </c>
      <c r="C22" s="70"/>
      <c r="D22" s="45"/>
    </row>
    <row r="23" spans="1:4" ht="15">
      <c r="A23" s="67"/>
      <c r="B23" s="71"/>
      <c r="C23" s="71"/>
      <c r="D23" s="46"/>
    </row>
    <row r="24" spans="1:4" ht="114.95" customHeight="1">
      <c r="A24" s="68"/>
      <c r="B24" s="72"/>
      <c r="C24" s="72"/>
      <c r="D24" s="47"/>
    </row>
    <row r="25" spans="1:4" ht="15">
      <c r="A25" s="66" t="s">
        <v>140</v>
      </c>
      <c r="B25" s="69"/>
      <c r="C25" s="70"/>
      <c r="D25" s="45"/>
    </row>
    <row r="26" spans="1:4" ht="15">
      <c r="A26" s="67"/>
      <c r="B26" s="71"/>
      <c r="C26" s="71"/>
      <c r="D26" s="46"/>
    </row>
    <row r="27" spans="1:4" ht="15">
      <c r="A27" s="67"/>
      <c r="B27" s="71"/>
      <c r="C27" s="71"/>
      <c r="D27" s="46"/>
    </row>
    <row r="28" spans="1:4" ht="15">
      <c r="A28" s="48"/>
      <c r="B28" s="49"/>
      <c r="C28" s="49"/>
      <c r="D28" s="47"/>
    </row>
    <row r="31" spans="1:4">
      <c r="A31" s="53" t="s">
        <v>135</v>
      </c>
      <c r="B31" s="53"/>
      <c r="C31" s="50" t="s">
        <v>136</v>
      </c>
      <c r="D31" s="50" t="s">
        <v>137</v>
      </c>
    </row>
    <row r="32" spans="1:4">
      <c r="A32" s="54"/>
      <c r="B32" s="55"/>
      <c r="C32" s="58"/>
      <c r="D32" s="60" t="s">
        <v>139</v>
      </c>
    </row>
    <row r="33" spans="1:4">
      <c r="A33" s="56"/>
      <c r="B33" s="57"/>
      <c r="C33" s="59"/>
      <c r="D33" s="61"/>
    </row>
  </sheetData>
  <mergeCells count="11">
    <mergeCell ref="A31:B31"/>
    <mergeCell ref="A32:B33"/>
    <mergeCell ref="C32:C33"/>
    <mergeCell ref="D32:D33"/>
    <mergeCell ref="A2:D2"/>
    <mergeCell ref="A3:D3"/>
    <mergeCell ref="A4:D6"/>
    <mergeCell ref="A22:A24"/>
    <mergeCell ref="B22:C24"/>
    <mergeCell ref="A25:A27"/>
    <mergeCell ref="B25:C27"/>
  </mergeCells>
  <pageMargins left="0.7" right="0.7" top="0.75" bottom="0.75" header="0.3" footer="0.3"/>
  <pageSetup paperSize="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69"/>
  <sheetViews>
    <sheetView tabSelected="1" workbookViewId="0">
      <selection activeCell="C2" sqref="C2:D2"/>
    </sheetView>
  </sheetViews>
  <sheetFormatPr defaultRowHeight="14.25"/>
  <cols>
    <col min="1" max="1" width="13.46484375" style="8" customWidth="1"/>
    <col min="2" max="2" width="16.1328125" style="1" customWidth="1"/>
    <col min="3" max="3" width="50.19921875" style="1" customWidth="1"/>
    <col min="7" max="7" width="12.46484375" style="6" customWidth="1"/>
  </cols>
  <sheetData>
    <row r="1" spans="1:7" ht="15.75">
      <c r="C1" s="52" t="s">
        <v>142</v>
      </c>
    </row>
    <row r="2" spans="1:7" ht="55.35" customHeight="1">
      <c r="C2" s="73" t="s">
        <v>145</v>
      </c>
      <c r="D2" s="73"/>
    </row>
    <row r="4" spans="1:7" s="12" customFormat="1">
      <c r="A4" s="9" t="s">
        <v>0</v>
      </c>
      <c r="B4" s="10" t="s">
        <v>1</v>
      </c>
      <c r="C4" s="10" t="s">
        <v>2</v>
      </c>
      <c r="D4" s="11" t="s">
        <v>3</v>
      </c>
      <c r="E4" s="11" t="s">
        <v>4</v>
      </c>
      <c r="F4" s="11" t="s">
        <v>141</v>
      </c>
      <c r="G4" s="11" t="s">
        <v>123</v>
      </c>
    </row>
    <row r="5" spans="1:7">
      <c r="A5" s="20">
        <v>1</v>
      </c>
      <c r="B5" s="17"/>
      <c r="C5" s="17" t="s">
        <v>5</v>
      </c>
      <c r="D5" s="14"/>
      <c r="E5" s="14"/>
      <c r="F5" s="14"/>
      <c r="G5" s="14"/>
    </row>
    <row r="6" spans="1:7">
      <c r="A6" s="16" t="s">
        <v>115</v>
      </c>
      <c r="B6" s="17"/>
      <c r="C6" s="17" t="s">
        <v>6</v>
      </c>
      <c r="D6" s="14"/>
      <c r="E6" s="15"/>
      <c r="F6" s="15"/>
      <c r="G6" s="15"/>
    </row>
    <row r="7" spans="1:7" ht="28.5">
      <c r="A7" s="7" t="s">
        <v>7</v>
      </c>
      <c r="B7" s="3" t="s">
        <v>8</v>
      </c>
      <c r="C7" s="3" t="s">
        <v>9</v>
      </c>
      <c r="D7" s="2" t="s">
        <v>10</v>
      </c>
      <c r="E7" s="4">
        <v>25</v>
      </c>
      <c r="F7" s="4"/>
      <c r="G7" s="5">
        <f>ROUND(E7*F7,2)</f>
        <v>0</v>
      </c>
    </row>
    <row r="8" spans="1:7" ht="28.5">
      <c r="A8" s="7" t="s">
        <v>11</v>
      </c>
      <c r="B8" s="3" t="s">
        <v>12</v>
      </c>
      <c r="C8" s="3" t="s">
        <v>13</v>
      </c>
      <c r="D8" s="2" t="s">
        <v>14</v>
      </c>
      <c r="E8" s="4">
        <v>5</v>
      </c>
      <c r="F8" s="4"/>
      <c r="G8" s="5">
        <f t="shared" ref="G8:G15" si="0">ROUND(E8*F8,2)</f>
        <v>0</v>
      </c>
    </row>
    <row r="9" spans="1:7" ht="28.5">
      <c r="A9" s="7" t="s">
        <v>15</v>
      </c>
      <c r="B9" s="3" t="s">
        <v>16</v>
      </c>
      <c r="C9" s="3" t="s">
        <v>17</v>
      </c>
      <c r="D9" s="2" t="s">
        <v>18</v>
      </c>
      <c r="E9" s="4">
        <v>20</v>
      </c>
      <c r="F9" s="4"/>
      <c r="G9" s="5">
        <f t="shared" si="0"/>
        <v>0</v>
      </c>
    </row>
    <row r="10" spans="1:7" ht="28.5">
      <c r="A10" s="7" t="s">
        <v>19</v>
      </c>
      <c r="B10" s="3" t="s">
        <v>20</v>
      </c>
      <c r="C10" s="3" t="s">
        <v>166</v>
      </c>
      <c r="D10" s="2" t="s">
        <v>21</v>
      </c>
      <c r="E10" s="4">
        <v>50</v>
      </c>
      <c r="F10" s="4"/>
      <c r="G10" s="5">
        <f t="shared" si="0"/>
        <v>0</v>
      </c>
    </row>
    <row r="11" spans="1:7" ht="42.75">
      <c r="A11" s="7" t="s">
        <v>22</v>
      </c>
      <c r="B11" s="3" t="s">
        <v>23</v>
      </c>
      <c r="C11" s="3" t="s">
        <v>147</v>
      </c>
      <c r="D11" s="2" t="s">
        <v>21</v>
      </c>
      <c r="E11" s="4">
        <v>225</v>
      </c>
      <c r="F11" s="4"/>
      <c r="G11" s="5">
        <f t="shared" si="0"/>
        <v>0</v>
      </c>
    </row>
    <row r="12" spans="1:7" ht="28.5">
      <c r="A12" s="7" t="s">
        <v>24</v>
      </c>
      <c r="B12" s="3" t="s">
        <v>25</v>
      </c>
      <c r="C12" s="3" t="s">
        <v>26</v>
      </c>
      <c r="D12" s="2" t="s">
        <v>14</v>
      </c>
      <c r="E12" s="4">
        <v>3.5</v>
      </c>
      <c r="F12" s="4"/>
      <c r="G12" s="5">
        <f t="shared" si="0"/>
        <v>0</v>
      </c>
    </row>
    <row r="13" spans="1:7" ht="42.75">
      <c r="A13" s="7" t="s">
        <v>27</v>
      </c>
      <c r="B13" s="3" t="s">
        <v>23</v>
      </c>
      <c r="C13" s="3" t="s">
        <v>148</v>
      </c>
      <c r="D13" s="2" t="s">
        <v>21</v>
      </c>
      <c r="E13" s="4">
        <v>9</v>
      </c>
      <c r="F13" s="4"/>
      <c r="G13" s="5">
        <f t="shared" si="0"/>
        <v>0</v>
      </c>
    </row>
    <row r="14" spans="1:7" ht="28.5">
      <c r="A14" s="7" t="s">
        <v>28</v>
      </c>
      <c r="B14" s="3" t="s">
        <v>29</v>
      </c>
      <c r="C14" s="3" t="s">
        <v>149</v>
      </c>
      <c r="D14" s="2" t="s">
        <v>14</v>
      </c>
      <c r="E14" s="4">
        <v>4.5</v>
      </c>
      <c r="F14" s="4"/>
      <c r="G14" s="5">
        <f t="shared" si="0"/>
        <v>0</v>
      </c>
    </row>
    <row r="15" spans="1:7" ht="42.75">
      <c r="A15" s="7" t="s">
        <v>30</v>
      </c>
      <c r="B15" s="3" t="s">
        <v>31</v>
      </c>
      <c r="C15" s="3" t="s">
        <v>32</v>
      </c>
      <c r="D15" s="2" t="s">
        <v>14</v>
      </c>
      <c r="E15" s="4">
        <v>4.5</v>
      </c>
      <c r="F15" s="4"/>
      <c r="G15" s="5">
        <f t="shared" si="0"/>
        <v>0</v>
      </c>
    </row>
    <row r="16" spans="1:7">
      <c r="A16" s="21"/>
      <c r="B16" s="22"/>
      <c r="C16" s="22" t="s">
        <v>33</v>
      </c>
      <c r="D16" s="23"/>
      <c r="E16" s="13"/>
      <c r="F16" s="13"/>
      <c r="G16" s="13">
        <f>SUM(G7:G15)</f>
        <v>0</v>
      </c>
    </row>
    <row r="17" spans="1:7">
      <c r="A17" s="16" t="s">
        <v>116</v>
      </c>
      <c r="B17" s="17"/>
      <c r="C17" s="17" t="s">
        <v>34</v>
      </c>
      <c r="D17" s="14"/>
      <c r="E17" s="15"/>
      <c r="F17" s="15"/>
      <c r="G17" s="15"/>
    </row>
    <row r="18" spans="1:7" ht="42.75">
      <c r="A18" s="7" t="s">
        <v>35</v>
      </c>
      <c r="B18" s="3" t="s">
        <v>36</v>
      </c>
      <c r="C18" s="3" t="s">
        <v>37</v>
      </c>
      <c r="D18" s="2" t="s">
        <v>14</v>
      </c>
      <c r="E18" s="4">
        <v>4.68</v>
      </c>
      <c r="F18" s="4"/>
      <c r="G18" s="5">
        <f t="shared" ref="G18:G21" si="1">ROUND(E18*F18,2)</f>
        <v>0</v>
      </c>
    </row>
    <row r="19" spans="1:7" ht="28.5">
      <c r="A19" s="7" t="s">
        <v>38</v>
      </c>
      <c r="B19" s="3" t="s">
        <v>39</v>
      </c>
      <c r="C19" s="3" t="s">
        <v>40</v>
      </c>
      <c r="D19" s="2" t="s">
        <v>14</v>
      </c>
      <c r="E19" s="4">
        <v>4.68</v>
      </c>
      <c r="F19" s="4"/>
      <c r="G19" s="5">
        <f t="shared" si="1"/>
        <v>0</v>
      </c>
    </row>
    <row r="20" spans="1:7" ht="28.5">
      <c r="A20" s="7" t="s">
        <v>41</v>
      </c>
      <c r="B20" s="3" t="s">
        <v>42</v>
      </c>
      <c r="C20" s="3" t="s">
        <v>43</v>
      </c>
      <c r="D20" s="2" t="s">
        <v>44</v>
      </c>
      <c r="E20" s="4">
        <v>1</v>
      </c>
      <c r="F20" s="4"/>
      <c r="G20" s="5">
        <f t="shared" si="1"/>
        <v>0</v>
      </c>
    </row>
    <row r="21" spans="1:7" ht="71.25">
      <c r="A21" s="7" t="s">
        <v>45</v>
      </c>
      <c r="B21" s="3" t="s">
        <v>46</v>
      </c>
      <c r="C21" s="3" t="s">
        <v>146</v>
      </c>
      <c r="D21" s="2" t="s">
        <v>44</v>
      </c>
      <c r="E21" s="4">
        <v>1</v>
      </c>
      <c r="F21" s="4"/>
      <c r="G21" s="5">
        <f t="shared" si="1"/>
        <v>0</v>
      </c>
    </row>
    <row r="22" spans="1:7">
      <c r="A22" s="21"/>
      <c r="B22" s="22"/>
      <c r="C22" s="22" t="s">
        <v>47</v>
      </c>
      <c r="D22" s="23"/>
      <c r="E22" s="13"/>
      <c r="F22" s="13"/>
      <c r="G22" s="13">
        <f>SUM(G18:G21)</f>
        <v>0</v>
      </c>
    </row>
    <row r="23" spans="1:7">
      <c r="A23" s="21"/>
      <c r="B23" s="22"/>
      <c r="C23" s="22" t="s">
        <v>48</v>
      </c>
      <c r="D23" s="23"/>
      <c r="E23" s="13"/>
      <c r="F23" s="13"/>
      <c r="G23" s="13">
        <f>G22+G16</f>
        <v>0</v>
      </c>
    </row>
    <row r="24" spans="1:7">
      <c r="A24" s="18">
        <v>2</v>
      </c>
      <c r="B24" s="17"/>
      <c r="C24" s="17" t="s">
        <v>49</v>
      </c>
      <c r="D24" s="14"/>
      <c r="E24" s="15"/>
      <c r="F24" s="15"/>
      <c r="G24" s="15"/>
    </row>
    <row r="25" spans="1:7" ht="28.5">
      <c r="A25" s="7" t="s">
        <v>50</v>
      </c>
      <c r="B25" s="3" t="s">
        <v>51</v>
      </c>
      <c r="C25" s="3" t="s">
        <v>52</v>
      </c>
      <c r="D25" s="2" t="s">
        <v>21</v>
      </c>
      <c r="E25" s="4">
        <v>360</v>
      </c>
      <c r="F25" s="4"/>
      <c r="G25" s="5">
        <f t="shared" ref="G25:G40" si="2">ROUND(E25*F25,2)</f>
        <v>0</v>
      </c>
    </row>
    <row r="26" spans="1:7" ht="28.5">
      <c r="A26" s="7" t="s">
        <v>53</v>
      </c>
      <c r="B26" s="3" t="s">
        <v>54</v>
      </c>
      <c r="C26" s="3" t="s">
        <v>55</v>
      </c>
      <c r="D26" s="2" t="s">
        <v>56</v>
      </c>
      <c r="E26" s="4">
        <v>44</v>
      </c>
      <c r="F26" s="4"/>
      <c r="G26" s="5">
        <f t="shared" si="2"/>
        <v>0</v>
      </c>
    </row>
    <row r="27" spans="1:7" ht="28.5">
      <c r="A27" s="7" t="s">
        <v>57</v>
      </c>
      <c r="B27" s="3" t="s">
        <v>58</v>
      </c>
      <c r="C27" s="3" t="s">
        <v>59</v>
      </c>
      <c r="D27" s="2" t="s">
        <v>56</v>
      </c>
      <c r="E27" s="4">
        <v>32</v>
      </c>
      <c r="F27" s="4"/>
      <c r="G27" s="5">
        <f t="shared" si="2"/>
        <v>0</v>
      </c>
    </row>
    <row r="28" spans="1:7" ht="42.75">
      <c r="A28" s="7" t="s">
        <v>60</v>
      </c>
      <c r="B28" s="3" t="s">
        <v>61</v>
      </c>
      <c r="C28" s="3" t="s">
        <v>167</v>
      </c>
      <c r="D28" s="2" t="s">
        <v>21</v>
      </c>
      <c r="E28" s="4">
        <v>65</v>
      </c>
      <c r="F28" s="4"/>
      <c r="G28" s="5">
        <f t="shared" si="2"/>
        <v>0</v>
      </c>
    </row>
    <row r="29" spans="1:7" ht="28.5">
      <c r="A29" s="7" t="s">
        <v>62</v>
      </c>
      <c r="B29" s="3" t="s">
        <v>46</v>
      </c>
      <c r="C29" s="3" t="s">
        <v>150</v>
      </c>
      <c r="D29" s="2" t="s">
        <v>44</v>
      </c>
      <c r="E29" s="4">
        <v>1</v>
      </c>
      <c r="F29" s="4"/>
      <c r="G29" s="5">
        <f t="shared" si="2"/>
        <v>0</v>
      </c>
    </row>
    <row r="30" spans="1:7" ht="28.5">
      <c r="A30" s="7" t="s">
        <v>63</v>
      </c>
      <c r="B30" s="3" t="s">
        <v>69</v>
      </c>
      <c r="C30" s="3" t="s">
        <v>168</v>
      </c>
      <c r="D30" s="2" t="s">
        <v>21</v>
      </c>
      <c r="E30" s="4">
        <v>360</v>
      </c>
      <c r="F30" s="4"/>
      <c r="G30" s="5">
        <f t="shared" si="2"/>
        <v>0</v>
      </c>
    </row>
    <row r="31" spans="1:7" ht="28.5">
      <c r="A31" s="7" t="s">
        <v>64</v>
      </c>
      <c r="B31" s="3" t="s">
        <v>71</v>
      </c>
      <c r="C31" s="3" t="s">
        <v>169</v>
      </c>
      <c r="D31" s="2" t="s">
        <v>56</v>
      </c>
      <c r="E31" s="4">
        <v>21</v>
      </c>
      <c r="F31" s="4"/>
      <c r="G31" s="5">
        <f t="shared" si="2"/>
        <v>0</v>
      </c>
    </row>
    <row r="32" spans="1:7" ht="28.5">
      <c r="A32" s="7" t="s">
        <v>65</v>
      </c>
      <c r="B32" s="3" t="s">
        <v>73</v>
      </c>
      <c r="C32" s="3" t="s">
        <v>170</v>
      </c>
      <c r="D32" s="2" t="s">
        <v>56</v>
      </c>
      <c r="E32" s="4">
        <v>43</v>
      </c>
      <c r="F32" s="4"/>
      <c r="G32" s="5">
        <f t="shared" si="2"/>
        <v>0</v>
      </c>
    </row>
    <row r="33" spans="1:7" ht="28.5">
      <c r="A33" s="7" t="s">
        <v>66</v>
      </c>
      <c r="B33" s="3" t="s">
        <v>75</v>
      </c>
      <c r="C33" s="3" t="s">
        <v>171</v>
      </c>
      <c r="D33" s="2" t="s">
        <v>21</v>
      </c>
      <c r="E33" s="4">
        <v>43</v>
      </c>
      <c r="F33" s="4"/>
      <c r="G33" s="5">
        <f t="shared" si="2"/>
        <v>0</v>
      </c>
    </row>
    <row r="34" spans="1:7" ht="42.75">
      <c r="A34" s="7" t="s">
        <v>67</v>
      </c>
      <c r="B34" s="3" t="s">
        <v>75</v>
      </c>
      <c r="C34" s="3" t="s">
        <v>172</v>
      </c>
      <c r="D34" s="2" t="s">
        <v>44</v>
      </c>
      <c r="E34" s="4">
        <v>1</v>
      </c>
      <c r="F34" s="4"/>
      <c r="G34" s="5">
        <f t="shared" si="2"/>
        <v>0</v>
      </c>
    </row>
    <row r="35" spans="1:7">
      <c r="A35" s="7" t="s">
        <v>68</v>
      </c>
      <c r="B35" s="3" t="s">
        <v>119</v>
      </c>
      <c r="C35" s="3" t="s">
        <v>117</v>
      </c>
      <c r="D35" s="2" t="s">
        <v>10</v>
      </c>
      <c r="E35" s="4">
        <v>10</v>
      </c>
      <c r="F35" s="4"/>
      <c r="G35" s="5">
        <f t="shared" si="2"/>
        <v>0</v>
      </c>
    </row>
    <row r="36" spans="1:7">
      <c r="A36" s="7" t="s">
        <v>70</v>
      </c>
      <c r="B36" s="3" t="s">
        <v>119</v>
      </c>
      <c r="C36" s="3" t="s">
        <v>120</v>
      </c>
      <c r="D36" s="2" t="s">
        <v>10</v>
      </c>
      <c r="E36" s="4">
        <v>6</v>
      </c>
      <c r="F36" s="4"/>
      <c r="G36" s="5">
        <f t="shared" si="2"/>
        <v>0</v>
      </c>
    </row>
    <row r="37" spans="1:7">
      <c r="A37" s="7" t="s">
        <v>72</v>
      </c>
      <c r="B37" s="3" t="s">
        <v>119</v>
      </c>
      <c r="C37" s="3" t="s">
        <v>121</v>
      </c>
      <c r="D37" s="2" t="s">
        <v>79</v>
      </c>
      <c r="E37" s="4">
        <v>1</v>
      </c>
      <c r="F37" s="4"/>
      <c r="G37" s="5">
        <f>ROUND(E37*F37,2)</f>
        <v>0</v>
      </c>
    </row>
    <row r="38" spans="1:7" ht="28.5">
      <c r="A38" s="7" t="s">
        <v>74</v>
      </c>
      <c r="B38" s="3" t="s">
        <v>78</v>
      </c>
      <c r="C38" s="3" t="s">
        <v>118</v>
      </c>
      <c r="D38" s="2" t="s">
        <v>79</v>
      </c>
      <c r="E38" s="4">
        <v>3</v>
      </c>
      <c r="F38" s="4"/>
      <c r="G38" s="5">
        <f t="shared" si="2"/>
        <v>0</v>
      </c>
    </row>
    <row r="39" spans="1:7">
      <c r="A39" s="7" t="s">
        <v>76</v>
      </c>
      <c r="B39" s="3" t="s">
        <v>119</v>
      </c>
      <c r="C39" s="3" t="s">
        <v>122</v>
      </c>
      <c r="D39" s="2" t="s">
        <v>79</v>
      </c>
      <c r="E39" s="4">
        <v>1</v>
      </c>
      <c r="F39" s="4"/>
      <c r="G39" s="5">
        <f t="shared" si="2"/>
        <v>0</v>
      </c>
    </row>
    <row r="40" spans="1:7" ht="28.5">
      <c r="A40" s="7" t="s">
        <v>77</v>
      </c>
      <c r="B40" s="3" t="s">
        <v>80</v>
      </c>
      <c r="C40" s="3" t="s">
        <v>151</v>
      </c>
      <c r="D40" s="2" t="s">
        <v>56</v>
      </c>
      <c r="E40" s="4">
        <v>74</v>
      </c>
      <c r="F40" s="4"/>
      <c r="G40" s="5">
        <f t="shared" si="2"/>
        <v>0</v>
      </c>
    </row>
    <row r="41" spans="1:7">
      <c r="A41" s="21"/>
      <c r="B41" s="22"/>
      <c r="C41" s="22" t="s">
        <v>81</v>
      </c>
      <c r="D41" s="23"/>
      <c r="E41" s="13"/>
      <c r="F41" s="13"/>
      <c r="G41" s="13">
        <f>SUM(G25:G40)</f>
        <v>0</v>
      </c>
    </row>
    <row r="42" spans="1:7">
      <c r="A42" s="18">
        <v>3</v>
      </c>
      <c r="B42" s="17"/>
      <c r="C42" s="17" t="s">
        <v>82</v>
      </c>
      <c r="D42" s="14"/>
      <c r="E42" s="15"/>
      <c r="F42" s="15"/>
      <c r="G42" s="15"/>
    </row>
    <row r="43" spans="1:7" ht="20.65" customHeight="1">
      <c r="A43" s="7" t="s">
        <v>152</v>
      </c>
      <c r="B43" s="3" t="s">
        <v>165</v>
      </c>
      <c r="C43" s="3" t="s">
        <v>83</v>
      </c>
      <c r="D43" s="2" t="s">
        <v>44</v>
      </c>
      <c r="E43" s="4">
        <v>1</v>
      </c>
      <c r="F43" s="4"/>
      <c r="G43" s="5">
        <f t="shared" ref="G43" si="3">ROUND(E43*F43,2)</f>
        <v>0</v>
      </c>
    </row>
    <row r="44" spans="1:7">
      <c r="A44" s="21"/>
      <c r="B44" s="22"/>
      <c r="C44" s="22" t="s">
        <v>84</v>
      </c>
      <c r="D44" s="23"/>
      <c r="E44" s="13"/>
      <c r="F44" s="13"/>
      <c r="G44" s="13">
        <f>SUM(G43)</f>
        <v>0</v>
      </c>
    </row>
    <row r="45" spans="1:7">
      <c r="A45" s="18">
        <v>4</v>
      </c>
      <c r="B45" s="17"/>
      <c r="C45" s="17" t="s">
        <v>85</v>
      </c>
      <c r="D45" s="14"/>
      <c r="E45" s="15"/>
      <c r="F45" s="15"/>
      <c r="G45" s="15"/>
    </row>
    <row r="46" spans="1:7">
      <c r="A46" s="19">
        <v>4.0999999999999996</v>
      </c>
      <c r="B46" s="17"/>
      <c r="C46" s="17" t="s">
        <v>86</v>
      </c>
      <c r="D46" s="14"/>
      <c r="E46" s="15"/>
      <c r="F46" s="15"/>
      <c r="G46" s="15"/>
    </row>
    <row r="47" spans="1:7" ht="28.5">
      <c r="A47" s="7" t="s">
        <v>153</v>
      </c>
      <c r="B47" s="3" t="s">
        <v>87</v>
      </c>
      <c r="C47" s="3" t="s">
        <v>110</v>
      </c>
      <c r="D47" s="2" t="s">
        <v>56</v>
      </c>
      <c r="E47" s="4">
        <v>24.5</v>
      </c>
      <c r="F47" s="4"/>
      <c r="G47" s="5">
        <f t="shared" ref="G47:G48" si="4">ROUND(E47*F47,2)</f>
        <v>0</v>
      </c>
    </row>
    <row r="48" spans="1:7" ht="28.5">
      <c r="A48" s="7" t="s">
        <v>154</v>
      </c>
      <c r="B48" s="3" t="s">
        <v>87</v>
      </c>
      <c r="C48" s="3" t="s">
        <v>111</v>
      </c>
      <c r="D48" s="2" t="s">
        <v>21</v>
      </c>
      <c r="E48" s="4">
        <v>120</v>
      </c>
      <c r="F48" s="4"/>
      <c r="G48" s="5">
        <f t="shared" si="4"/>
        <v>0</v>
      </c>
    </row>
    <row r="49" spans="1:7">
      <c r="A49" s="21"/>
      <c r="B49" s="22"/>
      <c r="C49" s="22" t="s">
        <v>88</v>
      </c>
      <c r="D49" s="23"/>
      <c r="E49" s="13"/>
      <c r="F49" s="13"/>
      <c r="G49" s="13">
        <f>SUM(G47)</f>
        <v>0</v>
      </c>
    </row>
    <row r="50" spans="1:7">
      <c r="A50" s="16" t="s">
        <v>114</v>
      </c>
      <c r="B50" s="17"/>
      <c r="C50" s="17" t="s">
        <v>89</v>
      </c>
      <c r="D50" s="14"/>
      <c r="E50" s="15"/>
      <c r="F50" s="15"/>
      <c r="G50" s="15"/>
    </row>
    <row r="51" spans="1:7">
      <c r="A51" s="7" t="s">
        <v>155</v>
      </c>
      <c r="B51" s="3" t="s">
        <v>90</v>
      </c>
      <c r="C51" s="3" t="s">
        <v>91</v>
      </c>
      <c r="D51" s="2" t="s">
        <v>14</v>
      </c>
      <c r="E51" s="4">
        <v>6.9</v>
      </c>
      <c r="F51" s="4"/>
      <c r="G51" s="5">
        <f t="shared" ref="G51:G52" si="5">ROUND(E51*F51,2)</f>
        <v>0</v>
      </c>
    </row>
    <row r="52" spans="1:7" ht="42.75">
      <c r="A52" s="7" t="s">
        <v>156</v>
      </c>
      <c r="B52" s="3" t="s">
        <v>92</v>
      </c>
      <c r="C52" s="3" t="s">
        <v>127</v>
      </c>
      <c r="D52" s="2" t="s">
        <v>56</v>
      </c>
      <c r="E52" s="4">
        <v>135</v>
      </c>
      <c r="F52" s="4"/>
      <c r="G52" s="5">
        <f t="shared" si="5"/>
        <v>0</v>
      </c>
    </row>
    <row r="53" spans="1:7">
      <c r="A53" s="21"/>
      <c r="B53" s="22"/>
      <c r="C53" s="22" t="s">
        <v>93</v>
      </c>
      <c r="D53" s="23"/>
      <c r="E53" s="13"/>
      <c r="F53" s="13"/>
      <c r="G53" s="13">
        <f>SUM(G51:G52)</f>
        <v>0</v>
      </c>
    </row>
    <row r="54" spans="1:7">
      <c r="A54" s="16" t="s">
        <v>113</v>
      </c>
      <c r="B54" s="17"/>
      <c r="C54" s="17" t="s">
        <v>94</v>
      </c>
      <c r="D54" s="14"/>
      <c r="E54" s="15"/>
      <c r="F54" s="15"/>
      <c r="G54" s="15"/>
    </row>
    <row r="55" spans="1:7" ht="28.5">
      <c r="A55" s="7" t="s">
        <v>157</v>
      </c>
      <c r="B55" s="3" t="s">
        <v>95</v>
      </c>
      <c r="C55" s="3" t="s">
        <v>144</v>
      </c>
      <c r="D55" s="2" t="s">
        <v>21</v>
      </c>
      <c r="E55" s="4">
        <v>200</v>
      </c>
      <c r="F55" s="4"/>
      <c r="G55" s="5">
        <f t="shared" ref="G55:G58" si="6">ROUND(E55*F55,2)</f>
        <v>0</v>
      </c>
    </row>
    <row r="56" spans="1:7" ht="28.5">
      <c r="A56" s="7" t="s">
        <v>158</v>
      </c>
      <c r="B56" s="3" t="s">
        <v>96</v>
      </c>
      <c r="C56" s="3" t="s">
        <v>143</v>
      </c>
      <c r="D56" s="2" t="s">
        <v>21</v>
      </c>
      <c r="E56" s="4">
        <v>200</v>
      </c>
      <c r="F56" s="4"/>
      <c r="G56" s="5">
        <f t="shared" si="6"/>
        <v>0</v>
      </c>
    </row>
    <row r="57" spans="1:7" ht="28.5">
      <c r="A57" s="7" t="s">
        <v>159</v>
      </c>
      <c r="B57" s="3" t="s">
        <v>97</v>
      </c>
      <c r="C57" s="3" t="s">
        <v>126</v>
      </c>
      <c r="D57" s="2" t="s">
        <v>21</v>
      </c>
      <c r="E57" s="4">
        <v>200</v>
      </c>
      <c r="F57" s="4"/>
      <c r="G57" s="5">
        <f t="shared" si="6"/>
        <v>0</v>
      </c>
    </row>
    <row r="58" spans="1:7" ht="28.5">
      <c r="A58" s="7" t="s">
        <v>160</v>
      </c>
      <c r="B58" s="3" t="s">
        <v>98</v>
      </c>
      <c r="C58" s="3" t="s">
        <v>99</v>
      </c>
      <c r="D58" s="2" t="s">
        <v>14</v>
      </c>
      <c r="E58" s="4">
        <v>5</v>
      </c>
      <c r="F58" s="4"/>
      <c r="G58" s="5">
        <f t="shared" si="6"/>
        <v>0</v>
      </c>
    </row>
    <row r="59" spans="1:7">
      <c r="A59" s="21"/>
      <c r="B59" s="22"/>
      <c r="C59" s="22" t="s">
        <v>100</v>
      </c>
      <c r="D59" s="23"/>
      <c r="E59" s="13"/>
      <c r="F59" s="13"/>
      <c r="G59" s="13">
        <f>SUM(G55:G58)</f>
        <v>0</v>
      </c>
    </row>
    <row r="60" spans="1:7">
      <c r="A60" s="16" t="s">
        <v>112</v>
      </c>
      <c r="B60" s="17"/>
      <c r="C60" s="17" t="s">
        <v>101</v>
      </c>
      <c r="D60" s="14"/>
      <c r="E60" s="15"/>
      <c r="F60" s="15"/>
      <c r="G60" s="15"/>
    </row>
    <row r="61" spans="1:7">
      <c r="A61" s="7" t="s">
        <v>161</v>
      </c>
      <c r="B61" s="3" t="s">
        <v>102</v>
      </c>
      <c r="C61" s="3" t="s">
        <v>103</v>
      </c>
      <c r="D61" s="2" t="s">
        <v>56</v>
      </c>
      <c r="E61" s="4">
        <v>12</v>
      </c>
      <c r="F61" s="4"/>
      <c r="G61" s="5">
        <f t="shared" ref="G61:G64" si="7">ROUND(E61*F61,2)</f>
        <v>0</v>
      </c>
    </row>
    <row r="62" spans="1:7" ht="42.75">
      <c r="A62" s="7" t="s">
        <v>162</v>
      </c>
      <c r="B62" s="3" t="s">
        <v>31</v>
      </c>
      <c r="C62" s="3" t="s">
        <v>104</v>
      </c>
      <c r="D62" s="2" t="s">
        <v>14</v>
      </c>
      <c r="E62" s="4">
        <v>12</v>
      </c>
      <c r="F62" s="4"/>
      <c r="G62" s="5">
        <f t="shared" si="7"/>
        <v>0</v>
      </c>
    </row>
    <row r="63" spans="1:7">
      <c r="A63" s="7" t="s">
        <v>163</v>
      </c>
      <c r="B63" s="3" t="s">
        <v>105</v>
      </c>
      <c r="C63" s="3" t="s">
        <v>173</v>
      </c>
      <c r="D63" s="2" t="s">
        <v>56</v>
      </c>
      <c r="E63" s="4">
        <v>8</v>
      </c>
      <c r="F63" s="4"/>
      <c r="G63" s="5">
        <f t="shared" si="7"/>
        <v>0</v>
      </c>
    </row>
    <row r="64" spans="1:7" ht="28.5">
      <c r="A64" s="7" t="s">
        <v>164</v>
      </c>
      <c r="B64" s="3" t="s">
        <v>106</v>
      </c>
      <c r="C64" s="3" t="s">
        <v>174</v>
      </c>
      <c r="D64" s="2" t="s">
        <v>107</v>
      </c>
      <c r="E64" s="4">
        <v>4</v>
      </c>
      <c r="F64" s="4"/>
      <c r="G64" s="5">
        <f t="shared" si="7"/>
        <v>0</v>
      </c>
    </row>
    <row r="65" spans="1:7">
      <c r="A65" s="24"/>
      <c r="B65" s="22"/>
      <c r="C65" s="22" t="s">
        <v>108</v>
      </c>
      <c r="D65" s="23"/>
      <c r="E65" s="13"/>
      <c r="F65" s="13"/>
      <c r="G65" s="13">
        <f>SUM(G61:G64)</f>
        <v>0</v>
      </c>
    </row>
    <row r="66" spans="1:7">
      <c r="A66" s="24"/>
      <c r="B66" s="22"/>
      <c r="C66" s="22" t="s">
        <v>109</v>
      </c>
      <c r="D66" s="23"/>
      <c r="E66" s="13"/>
      <c r="F66" s="13"/>
      <c r="G66" s="13">
        <f>G49+G53+G59+G65</f>
        <v>0</v>
      </c>
    </row>
    <row r="67" spans="1:7">
      <c r="A67" s="25"/>
      <c r="B67" s="26"/>
      <c r="C67" s="27" t="s">
        <v>124</v>
      </c>
      <c r="D67" s="28"/>
      <c r="E67" s="29"/>
      <c r="F67" s="29"/>
      <c r="G67" s="29">
        <f>G23+G41+G44+G66</f>
        <v>0</v>
      </c>
    </row>
    <row r="68" spans="1:7">
      <c r="A68" s="30"/>
      <c r="B68" s="31"/>
      <c r="C68" s="27" t="s">
        <v>128</v>
      </c>
      <c r="D68" s="32"/>
      <c r="E68" s="32"/>
      <c r="F68" s="32"/>
      <c r="G68" s="29">
        <f>ROUND(G67*0.23,2)</f>
        <v>0</v>
      </c>
    </row>
    <row r="69" spans="1:7">
      <c r="A69" s="30"/>
      <c r="B69" s="31"/>
      <c r="C69" s="27" t="s">
        <v>125</v>
      </c>
      <c r="D69" s="32"/>
      <c r="E69" s="32"/>
      <c r="F69" s="32"/>
      <c r="G69" s="29">
        <f>G67+G68</f>
        <v>0</v>
      </c>
    </row>
  </sheetData>
  <mergeCells count="1">
    <mergeCell ref="C2:D2"/>
  </mergeCells>
  <pageMargins left="0.70866141732283472" right="0.70866141732283472" top="0.74803149606299213" bottom="0.74803149606299213" header="0.31496062992125984" footer="0.31496062992125984"/>
  <pageSetup paperSize="9" scale="72" fitToHeight="3" orientation="portrait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Arkusz2</vt:lpstr>
      <vt:lpstr>PR</vt:lpstr>
      <vt:lpstr>Arkusz3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2006-09-22T13:37:51Z</dcterms:created>
  <dcterms:modified xsi:type="dcterms:W3CDTF">2024-10-09T20:05:56Z</dcterms:modified>
</cp:coreProperties>
</file>