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ublic\Zamówienia Publiczne\2024\GAZ\"/>
    </mc:Choice>
  </mc:AlternateContent>
  <xr:revisionPtr revIDLastSave="0" documentId="13_ncr:1_{FDBD3267-1B81-4964-A9DD-58560405E8FC}" xr6:coauthVersionLast="47" xr6:coauthVersionMax="47" xr10:uidLastSave="{00000000-0000-0000-0000-000000000000}"/>
  <bookViews>
    <workbookView xWindow="1560" yWindow="1560" windowWidth="21600" windowHeight="11295" xr2:uid="{0137387C-D24D-4245-A250-29BB44C34744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  <c r="I28" i="1"/>
  <c r="I22" i="1"/>
  <c r="I17" i="1"/>
  <c r="I11" i="1"/>
  <c r="J34" i="1"/>
  <c r="G34" i="1"/>
  <c r="H33" i="1"/>
  <c r="J33" i="1" s="1"/>
  <c r="E33" i="1"/>
  <c r="G33" i="1" s="1"/>
  <c r="J32" i="1"/>
  <c r="G32" i="1"/>
  <c r="J31" i="1"/>
  <c r="G31" i="1"/>
  <c r="J29" i="1"/>
  <c r="G29" i="1"/>
  <c r="G28" i="1"/>
  <c r="E28" i="1"/>
  <c r="J27" i="1"/>
  <c r="G27" i="1"/>
  <c r="H26" i="1"/>
  <c r="H28" i="1" s="1"/>
  <c r="J28" i="1" s="1"/>
  <c r="G26" i="1"/>
  <c r="H25" i="1"/>
  <c r="J25" i="1" s="1"/>
  <c r="G25" i="1"/>
  <c r="J23" i="1"/>
  <c r="G23" i="1"/>
  <c r="G22" i="1"/>
  <c r="E22" i="1"/>
  <c r="J21" i="1"/>
  <c r="G21" i="1"/>
  <c r="H20" i="1"/>
  <c r="H22" i="1" s="1"/>
  <c r="J22" i="1" s="1"/>
  <c r="G20" i="1"/>
  <c r="J18" i="1"/>
  <c r="G18" i="1"/>
  <c r="G17" i="1"/>
  <c r="E17" i="1"/>
  <c r="J16" i="1"/>
  <c r="G16" i="1"/>
  <c r="H15" i="1"/>
  <c r="G15" i="1"/>
  <c r="H14" i="1"/>
  <c r="H17" i="1" s="1"/>
  <c r="J17" i="1" s="1"/>
  <c r="G14" i="1"/>
  <c r="J12" i="1"/>
  <c r="G12" i="1"/>
  <c r="G11" i="1"/>
  <c r="E11" i="1"/>
  <c r="J10" i="1"/>
  <c r="G10" i="1"/>
  <c r="J9" i="1"/>
  <c r="G9" i="1"/>
  <c r="H8" i="1"/>
  <c r="G8" i="1"/>
  <c r="G35" i="1" s="1"/>
  <c r="H7" i="1"/>
  <c r="H11" i="1" s="1"/>
  <c r="J11" i="1" s="1"/>
  <c r="G7" i="1"/>
  <c r="J15" i="1" l="1"/>
  <c r="J8" i="1"/>
  <c r="J7" i="1"/>
  <c r="J14" i="1"/>
  <c r="J20" i="1"/>
  <c r="J26" i="1"/>
  <c r="J35" i="1" l="1"/>
  <c r="G37" i="1" l="1"/>
  <c r="G38" i="1" s="1"/>
</calcChain>
</file>

<file path=xl/sharedStrings.xml><?xml version="1.0" encoding="utf-8"?>
<sst xmlns="http://schemas.openxmlformats.org/spreadsheetml/2006/main" count="71" uniqueCount="32">
  <si>
    <t>Wyszczególnienie</t>
  </si>
  <si>
    <t>Ilość pkt poboru</t>
  </si>
  <si>
    <t>Jedn. miary</t>
  </si>
  <si>
    <t>Ilość jednostek</t>
  </si>
  <si>
    <t>Wartość netto (kol.4xkol.5)                 [zł]</t>
  </si>
  <si>
    <t>taryfa W- 5.1</t>
  </si>
  <si>
    <t>kWh</t>
  </si>
  <si>
    <t>opłata dystrybucyjna stała dla mocy 219 kW kWh/h</t>
  </si>
  <si>
    <t>kWh/h</t>
  </si>
  <si>
    <t>opłata dystrybucyjna stała dla mocy 440 kWh/h</t>
  </si>
  <si>
    <t>opłata dystrybucyjna zmienna</t>
  </si>
  <si>
    <t>taryfa W-4</t>
  </si>
  <si>
    <t>opłata dystrybucyjna stała</t>
  </si>
  <si>
    <t>m-c</t>
  </si>
  <si>
    <t>taryfa W-2.1</t>
  </si>
  <si>
    <t>taryfa W-1.1</t>
  </si>
  <si>
    <t>taryfa W-3.6</t>
  </si>
  <si>
    <t>RAZEM netto</t>
  </si>
  <si>
    <t>Zamówienie podstawowe</t>
  </si>
  <si>
    <t>Prawo opcji</t>
  </si>
  <si>
    <t>Wartość netto (kol.7xkol.8)                 [zł]</t>
  </si>
  <si>
    <t>Paliwo gazowe bez ochrony taryfowej</t>
  </si>
  <si>
    <t>Paliwo gazowe z ochroną taryfową</t>
  </si>
  <si>
    <t xml:space="preserve">          </t>
  </si>
  <si>
    <t xml:space="preserve">Formularz cenowy na kompleksową dostawę gazu ziemnego obejmującą sprzedaż  i dystrybucję do obiektów Zamawiającego.   </t>
  </si>
  <si>
    <r>
      <t xml:space="preserve">UWAGA!!! Kwoty </t>
    </r>
    <r>
      <rPr>
        <b/>
        <i/>
        <sz val="10"/>
        <color theme="1"/>
        <rFont val="Calibri"/>
        <family val="2"/>
        <charset val="238"/>
        <scheme val="minor"/>
      </rPr>
      <t xml:space="preserve">OGÓŁEM brutto </t>
    </r>
    <r>
      <rPr>
        <i/>
        <sz val="10"/>
        <color theme="1"/>
        <rFont val="Calibri"/>
        <family val="2"/>
        <charset val="238"/>
        <scheme val="minor"/>
      </rPr>
      <t xml:space="preserve">z formularza cenowego należy przenieść do </t>
    </r>
    <r>
      <rPr>
        <b/>
        <i/>
        <sz val="10"/>
        <color theme="1"/>
        <rFont val="Calibri"/>
        <family val="2"/>
        <charset val="238"/>
        <scheme val="minor"/>
      </rPr>
      <t>Formularza ofertowego</t>
    </r>
    <r>
      <rPr>
        <i/>
        <sz val="10"/>
        <color theme="1"/>
        <rFont val="Calibri"/>
        <family val="2"/>
        <charset val="238"/>
        <scheme val="minor"/>
      </rPr>
      <t xml:space="preserve"> - Załącznik nr 1 do SWZ.</t>
    </r>
  </si>
  <si>
    <t xml:space="preserve">Cena ogółem  netto zamówienia wraz z prawem opcji wynosi </t>
  </si>
  <si>
    <t xml:space="preserve">Cena ogółem   brutto zamówienia wraz  z prawem opcji wynosi </t>
  </si>
  <si>
    <t xml:space="preserve">Załącznik nr 2 do SWZ  </t>
  </si>
  <si>
    <t>opłata abonamentowa/handlowa</t>
  </si>
  <si>
    <t>Cena jednostkowa netto [zł/j.m]                        z akcyzą</t>
  </si>
  <si>
    <t>Cena jednostkowa netto [zł/j.m]       z akcyzą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</si>
</sst>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.00000"/>
    <numFmt numFmtId="166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 Black"/>
      <family val="2"/>
      <charset val="238"/>
    </font>
    <font>
      <sz val="10"/>
      <color theme="1"/>
      <name val="Arial Black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/>
    <xf numFmtId="0" fontId="9" fillId="0" borderId="0" xfId="0" applyFont="1"/>
    <xf numFmtId="0" fontId="11" fillId="0" borderId="0" xfId="0" applyFont="1"/>
    <xf numFmtId="0" fontId="6" fillId="3" borderId="0" xfId="0" applyFont="1" applyFill="1"/>
    <xf numFmtId="0" fontId="0" fillId="3" borderId="0" xfId="0" applyFill="1"/>
    <xf numFmtId="166" fontId="2" fillId="3" borderId="0" xfId="0" applyNumberFormat="1" applyFont="1" applyFill="1"/>
    <xf numFmtId="0" fontId="7" fillId="3" borderId="0" xfId="0" applyFont="1" applyFill="1"/>
    <xf numFmtId="0" fontId="1" fillId="3" borderId="0" xfId="0" applyFont="1" applyFill="1"/>
    <xf numFmtId="0" fontId="14" fillId="0" borderId="0" xfId="0" applyFont="1"/>
    <xf numFmtId="165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8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6" fontId="3" fillId="0" borderId="0" xfId="0" applyNumberFormat="1" applyFont="1"/>
    <xf numFmtId="0" fontId="10" fillId="0" borderId="0" xfId="0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C5666-EC1D-4231-8916-4ECC4C218997}">
  <dimension ref="B1:M41"/>
  <sheetViews>
    <sheetView tabSelected="1" topLeftCell="A31" zoomScaleNormal="100" workbookViewId="0">
      <selection activeCell="B41" sqref="B41:I41"/>
    </sheetView>
  </sheetViews>
  <sheetFormatPr defaultRowHeight="15" x14ac:dyDescent="0.25"/>
  <cols>
    <col min="1" max="1" width="2.5703125" customWidth="1"/>
    <col min="2" max="2" width="32.5703125" customWidth="1"/>
    <col min="4" max="4" width="7.28515625" customWidth="1"/>
    <col min="5" max="5" width="10.85546875" customWidth="1"/>
    <col min="6" max="6" width="14.140625" customWidth="1"/>
    <col min="7" max="7" width="15.5703125" customWidth="1"/>
    <col min="8" max="8" width="10.7109375" customWidth="1"/>
    <col min="9" max="9" width="12" customWidth="1"/>
    <col min="10" max="10" width="13.42578125" customWidth="1"/>
  </cols>
  <sheetData>
    <row r="1" spans="2:13" ht="18.75" x14ac:dyDescent="0.4">
      <c r="B1" s="12" t="s">
        <v>23</v>
      </c>
      <c r="I1" s="19" t="s">
        <v>28</v>
      </c>
    </row>
    <row r="2" spans="2:13" ht="23.25" customHeight="1" x14ac:dyDescent="0.25">
      <c r="B2" s="28" t="s">
        <v>24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2:13" x14ac:dyDescent="0.25">
      <c r="B3" s="36" t="s">
        <v>0</v>
      </c>
      <c r="C3" s="34" t="s">
        <v>1</v>
      </c>
      <c r="D3" s="34" t="s">
        <v>2</v>
      </c>
      <c r="E3" s="32" t="s">
        <v>18</v>
      </c>
      <c r="F3" s="32"/>
      <c r="G3" s="32"/>
      <c r="H3" s="33" t="s">
        <v>19</v>
      </c>
      <c r="I3" s="33"/>
      <c r="J3" s="33"/>
    </row>
    <row r="4" spans="2:13" ht="51" x14ac:dyDescent="0.25">
      <c r="B4" s="37"/>
      <c r="C4" s="35"/>
      <c r="D4" s="35"/>
      <c r="E4" s="8" t="s">
        <v>3</v>
      </c>
      <c r="F4" s="8" t="s">
        <v>30</v>
      </c>
      <c r="G4" s="8" t="s">
        <v>4</v>
      </c>
      <c r="H4" s="8" t="s">
        <v>3</v>
      </c>
      <c r="I4" s="8" t="s">
        <v>31</v>
      </c>
      <c r="J4" s="8" t="s">
        <v>20</v>
      </c>
    </row>
    <row r="5" spans="2:13" x14ac:dyDescent="0.25"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</row>
    <row r="6" spans="2:13" x14ac:dyDescent="0.25">
      <c r="B6" s="32" t="s">
        <v>5</v>
      </c>
      <c r="C6" s="32"/>
      <c r="D6" s="32"/>
      <c r="E6" s="32"/>
      <c r="F6" s="32"/>
      <c r="G6" s="32"/>
      <c r="H6" s="32"/>
      <c r="I6" s="32"/>
      <c r="J6" s="32"/>
    </row>
    <row r="7" spans="2:13" x14ac:dyDescent="0.25">
      <c r="B7" s="1" t="s">
        <v>21</v>
      </c>
      <c r="C7" s="2">
        <v>6</v>
      </c>
      <c r="D7" s="2" t="s">
        <v>6</v>
      </c>
      <c r="E7" s="3">
        <v>43612</v>
      </c>
      <c r="F7" s="4"/>
      <c r="G7" s="9">
        <f>E7*F7</f>
        <v>0</v>
      </c>
      <c r="H7" s="5">
        <f>E7*20%</f>
        <v>8722.4</v>
      </c>
      <c r="I7" s="4"/>
      <c r="J7" s="10">
        <f>H7*I7</f>
        <v>0</v>
      </c>
    </row>
    <row r="8" spans="2:13" x14ac:dyDescent="0.25">
      <c r="B8" s="1" t="s">
        <v>22</v>
      </c>
      <c r="C8" s="2"/>
      <c r="D8" s="2" t="s">
        <v>6</v>
      </c>
      <c r="E8" s="3">
        <v>2084878</v>
      </c>
      <c r="F8" s="26"/>
      <c r="G8" s="9">
        <f>E8*F8</f>
        <v>0</v>
      </c>
      <c r="H8" s="5">
        <f>E8*20%</f>
        <v>416975.60000000003</v>
      </c>
      <c r="I8" s="4"/>
      <c r="J8" s="10">
        <f t="shared" ref="J8:J12" si="0">H8*I8</f>
        <v>0</v>
      </c>
    </row>
    <row r="9" spans="2:13" ht="25.5" x14ac:dyDescent="0.25">
      <c r="B9" s="6" t="s">
        <v>7</v>
      </c>
      <c r="C9" s="2">
        <v>5</v>
      </c>
      <c r="D9" s="2" t="s">
        <v>8</v>
      </c>
      <c r="E9" s="3">
        <v>9592200</v>
      </c>
      <c r="F9" s="7"/>
      <c r="G9" s="9">
        <f t="shared" ref="G9:G12" si="1">E9*F9</f>
        <v>0</v>
      </c>
      <c r="H9" s="3">
        <v>0</v>
      </c>
      <c r="I9" s="7"/>
      <c r="J9" s="10">
        <f t="shared" si="0"/>
        <v>0</v>
      </c>
    </row>
    <row r="10" spans="2:13" ht="25.5" x14ac:dyDescent="0.25">
      <c r="B10" s="6" t="s">
        <v>9</v>
      </c>
      <c r="C10" s="2">
        <v>1</v>
      </c>
      <c r="D10" s="2" t="s">
        <v>8</v>
      </c>
      <c r="E10" s="3">
        <v>3854400</v>
      </c>
      <c r="F10" s="7"/>
      <c r="G10" s="9">
        <f>E10*F10</f>
        <v>0</v>
      </c>
      <c r="H10" s="3">
        <v>0</v>
      </c>
      <c r="I10" s="7"/>
      <c r="J10" s="10">
        <f t="shared" si="0"/>
        <v>0</v>
      </c>
    </row>
    <row r="11" spans="2:13" x14ac:dyDescent="0.25">
      <c r="B11" s="1" t="s">
        <v>10</v>
      </c>
      <c r="C11" s="2">
        <v>6</v>
      </c>
      <c r="D11" s="2" t="s">
        <v>6</v>
      </c>
      <c r="E11" s="3">
        <f>E7+E8</f>
        <v>2128490</v>
      </c>
      <c r="F11" s="7"/>
      <c r="G11" s="9">
        <f t="shared" si="1"/>
        <v>0</v>
      </c>
      <c r="H11" s="5">
        <f>H7+H8</f>
        <v>425698.00000000006</v>
      </c>
      <c r="I11" s="7">
        <f>F11</f>
        <v>0</v>
      </c>
      <c r="J11" s="10">
        <f t="shared" si="0"/>
        <v>0</v>
      </c>
    </row>
    <row r="12" spans="2:13" x14ac:dyDescent="0.25">
      <c r="B12" s="1" t="s">
        <v>29</v>
      </c>
      <c r="C12" s="2">
        <v>6</v>
      </c>
      <c r="D12" s="2" t="s">
        <v>13</v>
      </c>
      <c r="E12" s="3">
        <v>72</v>
      </c>
      <c r="F12" s="22"/>
      <c r="G12" s="9">
        <f t="shared" si="1"/>
        <v>0</v>
      </c>
      <c r="H12" s="3">
        <v>0</v>
      </c>
      <c r="I12" s="7"/>
      <c r="J12" s="10">
        <f t="shared" si="0"/>
        <v>0</v>
      </c>
    </row>
    <row r="13" spans="2:13" x14ac:dyDescent="0.25">
      <c r="B13" s="32" t="s">
        <v>11</v>
      </c>
      <c r="C13" s="32"/>
      <c r="D13" s="32"/>
      <c r="E13" s="32"/>
      <c r="F13" s="32"/>
      <c r="G13" s="32"/>
      <c r="H13" s="32"/>
      <c r="I13" s="32"/>
      <c r="J13" s="32"/>
    </row>
    <row r="14" spans="2:13" x14ac:dyDescent="0.25">
      <c r="B14" s="1" t="s">
        <v>21</v>
      </c>
      <c r="C14" s="2">
        <v>3</v>
      </c>
      <c r="D14" s="2" t="s">
        <v>6</v>
      </c>
      <c r="E14" s="23">
        <v>95175</v>
      </c>
      <c r="F14" s="4"/>
      <c r="G14" s="9">
        <f>E14*F14</f>
        <v>0</v>
      </c>
      <c r="H14" s="5">
        <f>E14*20%</f>
        <v>19035</v>
      </c>
      <c r="I14" s="4"/>
      <c r="J14" s="11">
        <f>H14*I14</f>
        <v>0</v>
      </c>
    </row>
    <row r="15" spans="2:13" x14ac:dyDescent="0.25">
      <c r="B15" s="1" t="s">
        <v>22</v>
      </c>
      <c r="C15" s="2"/>
      <c r="D15" s="2" t="s">
        <v>6</v>
      </c>
      <c r="E15" s="23">
        <v>228737</v>
      </c>
      <c r="F15" s="21"/>
      <c r="G15" s="9">
        <f>E15*F15</f>
        <v>0</v>
      </c>
      <c r="H15" s="5">
        <f>E15*20%</f>
        <v>45747.4</v>
      </c>
      <c r="I15" s="4"/>
      <c r="J15" s="11">
        <f t="shared" ref="J15:J18" si="2">H15*I15</f>
        <v>0</v>
      </c>
    </row>
    <row r="16" spans="2:13" x14ac:dyDescent="0.25">
      <c r="B16" s="1" t="s">
        <v>12</v>
      </c>
      <c r="C16" s="2">
        <v>3</v>
      </c>
      <c r="D16" s="2" t="s">
        <v>13</v>
      </c>
      <c r="E16" s="3">
        <v>36</v>
      </c>
      <c r="F16" s="5"/>
      <c r="G16" s="9">
        <f t="shared" ref="G16:G18" si="3">E16*F16</f>
        <v>0</v>
      </c>
      <c r="H16" s="3">
        <v>0</v>
      </c>
      <c r="I16" s="5"/>
      <c r="J16" s="11">
        <f t="shared" si="2"/>
        <v>0</v>
      </c>
    </row>
    <row r="17" spans="2:10" x14ac:dyDescent="0.25">
      <c r="B17" s="1" t="s">
        <v>10</v>
      </c>
      <c r="C17" s="2">
        <v>3</v>
      </c>
      <c r="D17" s="2" t="s">
        <v>6</v>
      </c>
      <c r="E17" s="23">
        <f>E14+E15</f>
        <v>323912</v>
      </c>
      <c r="F17" s="7"/>
      <c r="G17" s="9">
        <f t="shared" si="3"/>
        <v>0</v>
      </c>
      <c r="H17" s="5">
        <f>H14+H15</f>
        <v>64782.400000000001</v>
      </c>
      <c r="I17" s="7">
        <f>F17</f>
        <v>0</v>
      </c>
      <c r="J17" s="11">
        <f t="shared" si="2"/>
        <v>0</v>
      </c>
    </row>
    <row r="18" spans="2:10" x14ac:dyDescent="0.25">
      <c r="B18" s="1" t="s">
        <v>29</v>
      </c>
      <c r="C18" s="2">
        <v>3</v>
      </c>
      <c r="D18" s="2" t="s">
        <v>13</v>
      </c>
      <c r="E18" s="3">
        <v>36</v>
      </c>
      <c r="F18" s="22"/>
      <c r="G18" s="9">
        <f t="shared" si="3"/>
        <v>0</v>
      </c>
      <c r="H18" s="3">
        <v>0</v>
      </c>
      <c r="I18" s="7"/>
      <c r="J18" s="11">
        <f t="shared" si="2"/>
        <v>0</v>
      </c>
    </row>
    <row r="19" spans="2:10" x14ac:dyDescent="0.25">
      <c r="B19" s="32" t="s">
        <v>16</v>
      </c>
      <c r="C19" s="32"/>
      <c r="D19" s="32"/>
      <c r="E19" s="32"/>
      <c r="F19" s="32"/>
      <c r="G19" s="32"/>
      <c r="H19" s="32"/>
      <c r="I19" s="32"/>
      <c r="J19" s="32"/>
    </row>
    <row r="20" spans="2:10" x14ac:dyDescent="0.25">
      <c r="B20" s="1" t="s">
        <v>21</v>
      </c>
      <c r="C20" s="2">
        <v>1</v>
      </c>
      <c r="D20" s="2" t="s">
        <v>6</v>
      </c>
      <c r="E20" s="23">
        <v>23657</v>
      </c>
      <c r="F20" s="4"/>
      <c r="G20" s="9">
        <f>E20*F20</f>
        <v>0</v>
      </c>
      <c r="H20" s="5">
        <f>E20*20%</f>
        <v>4731.4000000000005</v>
      </c>
      <c r="I20" s="4"/>
      <c r="J20" s="11">
        <f>H20*I20</f>
        <v>0</v>
      </c>
    </row>
    <row r="21" spans="2:10" x14ac:dyDescent="0.25">
      <c r="B21" s="1" t="s">
        <v>12</v>
      </c>
      <c r="C21" s="2">
        <v>1</v>
      </c>
      <c r="D21" s="2" t="s">
        <v>13</v>
      </c>
      <c r="E21" s="3">
        <v>12</v>
      </c>
      <c r="F21" s="5"/>
      <c r="G21" s="9">
        <f t="shared" ref="G21:G23" si="4">E21*F21</f>
        <v>0</v>
      </c>
      <c r="H21" s="2">
        <v>0</v>
      </c>
      <c r="I21" s="5"/>
      <c r="J21" s="11">
        <f t="shared" ref="J21:J23" si="5">H21*I21</f>
        <v>0</v>
      </c>
    </row>
    <row r="22" spans="2:10" x14ac:dyDescent="0.25">
      <c r="B22" s="1" t="s">
        <v>10</v>
      </c>
      <c r="C22" s="2">
        <v>1</v>
      </c>
      <c r="D22" s="2" t="s">
        <v>6</v>
      </c>
      <c r="E22" s="3">
        <f>E20</f>
        <v>23657</v>
      </c>
      <c r="F22" s="7"/>
      <c r="G22" s="9">
        <f t="shared" si="4"/>
        <v>0</v>
      </c>
      <c r="H22" s="5">
        <f>H20</f>
        <v>4731.4000000000005</v>
      </c>
      <c r="I22" s="7">
        <f>F22</f>
        <v>0</v>
      </c>
      <c r="J22" s="11">
        <f t="shared" si="5"/>
        <v>0</v>
      </c>
    </row>
    <row r="23" spans="2:10" x14ac:dyDescent="0.25">
      <c r="B23" s="1" t="s">
        <v>29</v>
      </c>
      <c r="C23" s="2">
        <v>1</v>
      </c>
      <c r="D23" s="2" t="s">
        <v>13</v>
      </c>
      <c r="E23" s="3">
        <v>12</v>
      </c>
      <c r="F23" s="22"/>
      <c r="G23" s="9">
        <f t="shared" si="4"/>
        <v>0</v>
      </c>
      <c r="H23" s="3">
        <v>0</v>
      </c>
      <c r="I23" s="7"/>
      <c r="J23" s="11">
        <f t="shared" si="5"/>
        <v>0</v>
      </c>
    </row>
    <row r="24" spans="2:10" x14ac:dyDescent="0.25">
      <c r="B24" s="32" t="s">
        <v>14</v>
      </c>
      <c r="C24" s="32"/>
      <c r="D24" s="32"/>
      <c r="E24" s="32"/>
      <c r="F24" s="32"/>
      <c r="G24" s="32"/>
      <c r="H24" s="32"/>
      <c r="I24" s="32"/>
      <c r="J24" s="32"/>
    </row>
    <row r="25" spans="2:10" x14ac:dyDescent="0.25">
      <c r="B25" s="24" t="s">
        <v>21</v>
      </c>
      <c r="C25" s="2">
        <v>3</v>
      </c>
      <c r="D25" s="2" t="s">
        <v>6</v>
      </c>
      <c r="E25" s="23">
        <v>18784</v>
      </c>
      <c r="F25" s="4"/>
      <c r="G25" s="9">
        <f>E25*F25</f>
        <v>0</v>
      </c>
      <c r="H25" s="5">
        <f>E25*20%</f>
        <v>3756.8</v>
      </c>
      <c r="I25" s="4"/>
      <c r="J25" s="11">
        <f>H25*I25</f>
        <v>0</v>
      </c>
    </row>
    <row r="26" spans="2:10" x14ac:dyDescent="0.25">
      <c r="B26" s="1" t="s">
        <v>22</v>
      </c>
      <c r="C26" s="2">
        <v>3</v>
      </c>
      <c r="D26" s="2" t="s">
        <v>6</v>
      </c>
      <c r="E26" s="23">
        <v>11383</v>
      </c>
      <c r="F26" s="21"/>
      <c r="G26" s="9">
        <f>E26*F26</f>
        <v>0</v>
      </c>
      <c r="H26" s="5">
        <f>E26*20%</f>
        <v>2276.6</v>
      </c>
      <c r="I26" s="4"/>
      <c r="J26" s="11">
        <f>H26*I26</f>
        <v>0</v>
      </c>
    </row>
    <row r="27" spans="2:10" x14ac:dyDescent="0.25">
      <c r="B27" s="1" t="s">
        <v>12</v>
      </c>
      <c r="C27" s="2">
        <v>3</v>
      </c>
      <c r="D27" s="2" t="s">
        <v>13</v>
      </c>
      <c r="E27" s="3">
        <v>36</v>
      </c>
      <c r="F27" s="5"/>
      <c r="G27" s="9">
        <f t="shared" ref="G27:G29" si="6">E27*F27</f>
        <v>0</v>
      </c>
      <c r="H27" s="2">
        <v>0</v>
      </c>
      <c r="I27" s="5"/>
      <c r="J27" s="11">
        <f t="shared" ref="J27:J29" si="7">H27*I27</f>
        <v>0</v>
      </c>
    </row>
    <row r="28" spans="2:10" x14ac:dyDescent="0.25">
      <c r="B28" s="1" t="s">
        <v>10</v>
      </c>
      <c r="C28" s="2">
        <v>3</v>
      </c>
      <c r="D28" s="2" t="s">
        <v>6</v>
      </c>
      <c r="E28" s="3">
        <f>E26+E25</f>
        <v>30167</v>
      </c>
      <c r="F28" s="7"/>
      <c r="G28" s="9">
        <f t="shared" si="6"/>
        <v>0</v>
      </c>
      <c r="H28" s="5">
        <f>H26</f>
        <v>2276.6</v>
      </c>
      <c r="I28" s="7">
        <f>F28</f>
        <v>0</v>
      </c>
      <c r="J28" s="11">
        <f t="shared" si="7"/>
        <v>0</v>
      </c>
    </row>
    <row r="29" spans="2:10" x14ac:dyDescent="0.25">
      <c r="B29" s="1" t="s">
        <v>29</v>
      </c>
      <c r="C29" s="2">
        <v>3</v>
      </c>
      <c r="D29" s="2" t="s">
        <v>13</v>
      </c>
      <c r="E29" s="3">
        <v>36</v>
      </c>
      <c r="F29" s="22"/>
      <c r="G29" s="9">
        <f t="shared" si="6"/>
        <v>0</v>
      </c>
      <c r="H29" s="3">
        <v>0</v>
      </c>
      <c r="I29" s="7"/>
      <c r="J29" s="11">
        <f t="shared" si="7"/>
        <v>0</v>
      </c>
    </row>
    <row r="30" spans="2:10" x14ac:dyDescent="0.25">
      <c r="B30" s="32" t="s">
        <v>15</v>
      </c>
      <c r="C30" s="32"/>
      <c r="D30" s="32"/>
      <c r="E30" s="32"/>
      <c r="F30" s="32"/>
      <c r="G30" s="32"/>
      <c r="H30" s="32"/>
      <c r="I30" s="32"/>
      <c r="J30" s="32"/>
    </row>
    <row r="31" spans="2:10" x14ac:dyDescent="0.25">
      <c r="B31" s="1" t="s">
        <v>21</v>
      </c>
      <c r="C31" s="2">
        <v>1</v>
      </c>
      <c r="D31" s="2" t="s">
        <v>6</v>
      </c>
      <c r="E31" s="23">
        <v>2000</v>
      </c>
      <c r="F31" s="25"/>
      <c r="G31" s="9">
        <f>E31*F31</f>
        <v>0</v>
      </c>
      <c r="H31" s="5">
        <v>400</v>
      </c>
      <c r="I31" s="4"/>
      <c r="J31" s="11">
        <f>H31*I31</f>
        <v>0</v>
      </c>
    </row>
    <row r="32" spans="2:10" x14ac:dyDescent="0.25">
      <c r="B32" s="1" t="s">
        <v>12</v>
      </c>
      <c r="C32" s="2">
        <v>1</v>
      </c>
      <c r="D32" s="2" t="s">
        <v>13</v>
      </c>
      <c r="E32" s="3">
        <v>12</v>
      </c>
      <c r="F32" s="5"/>
      <c r="G32" s="9">
        <f t="shared" ref="G32:G34" si="8">E32*F32</f>
        <v>0</v>
      </c>
      <c r="H32" s="2">
        <v>0</v>
      </c>
      <c r="I32" s="5"/>
      <c r="J32" s="11">
        <f t="shared" ref="J32:J34" si="9">H32*I32</f>
        <v>0</v>
      </c>
    </row>
    <row r="33" spans="2:10" x14ac:dyDescent="0.25">
      <c r="B33" s="1" t="s">
        <v>10</v>
      </c>
      <c r="C33" s="2">
        <v>1</v>
      </c>
      <c r="D33" s="2" t="s">
        <v>6</v>
      </c>
      <c r="E33" s="3">
        <f>E31</f>
        <v>2000</v>
      </c>
      <c r="F33" s="7"/>
      <c r="G33" s="9">
        <f t="shared" si="8"/>
        <v>0</v>
      </c>
      <c r="H33" s="5">
        <f>H31</f>
        <v>400</v>
      </c>
      <c r="I33" s="7">
        <f>F33</f>
        <v>0</v>
      </c>
      <c r="J33" s="11">
        <f t="shared" si="9"/>
        <v>0</v>
      </c>
    </row>
    <row r="34" spans="2:10" x14ac:dyDescent="0.25">
      <c r="B34" s="1" t="s">
        <v>29</v>
      </c>
      <c r="C34" s="2">
        <v>1</v>
      </c>
      <c r="D34" s="2" t="s">
        <v>13</v>
      </c>
      <c r="E34" s="3">
        <v>12</v>
      </c>
      <c r="F34" s="22"/>
      <c r="G34" s="9">
        <f t="shared" si="8"/>
        <v>0</v>
      </c>
      <c r="H34" s="3">
        <v>0</v>
      </c>
      <c r="I34" s="20"/>
      <c r="J34" s="11">
        <f t="shared" si="9"/>
        <v>0</v>
      </c>
    </row>
    <row r="35" spans="2:10" x14ac:dyDescent="0.25">
      <c r="B35" s="32" t="s">
        <v>17</v>
      </c>
      <c r="C35" s="32"/>
      <c r="D35" s="32"/>
      <c r="E35" s="32"/>
      <c r="F35" s="32"/>
      <c r="G35" s="5">
        <f>SUM(G7:G34)</f>
        <v>0</v>
      </c>
      <c r="H35" s="30"/>
      <c r="I35" s="31"/>
      <c r="J35" s="5">
        <f>SUM(J7:J34)</f>
        <v>0</v>
      </c>
    </row>
    <row r="37" spans="2:10" ht="15.75" x14ac:dyDescent="0.25">
      <c r="B37" s="14" t="s">
        <v>26</v>
      </c>
      <c r="C37" s="15"/>
      <c r="D37" s="15"/>
      <c r="E37" s="15"/>
      <c r="F37" s="15"/>
      <c r="G37" s="16">
        <f>G35+J35</f>
        <v>0</v>
      </c>
    </row>
    <row r="38" spans="2:10" ht="15.75" x14ac:dyDescent="0.25">
      <c r="B38" s="17" t="s">
        <v>27</v>
      </c>
      <c r="C38" s="18"/>
      <c r="D38" s="18"/>
      <c r="E38" s="15"/>
      <c r="F38" s="15"/>
      <c r="G38" s="27">
        <f>G37*1.23</f>
        <v>0</v>
      </c>
    </row>
    <row r="41" spans="2:10" x14ac:dyDescent="0.25">
      <c r="B41" s="29" t="s">
        <v>25</v>
      </c>
      <c r="C41" s="29"/>
      <c r="D41" s="29"/>
      <c r="E41" s="29"/>
      <c r="F41" s="29"/>
      <c r="G41" s="29"/>
      <c r="H41" s="29"/>
      <c r="I41" s="29"/>
    </row>
  </sheetData>
  <mergeCells count="13">
    <mergeCell ref="B41:I41"/>
    <mergeCell ref="H35:I35"/>
    <mergeCell ref="B35:F35"/>
    <mergeCell ref="E3:G3"/>
    <mergeCell ref="H3:J3"/>
    <mergeCell ref="B6:J6"/>
    <mergeCell ref="B13:J13"/>
    <mergeCell ref="B19:J19"/>
    <mergeCell ref="B24:J24"/>
    <mergeCell ref="D3:D4"/>
    <mergeCell ref="C3:C4"/>
    <mergeCell ref="B3:B4"/>
    <mergeCell ref="B30:J3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Wladyslaw Wieczorek</dc:creator>
  <cp:lastModifiedBy>Anna Winiarska-Wołoszyn</cp:lastModifiedBy>
  <cp:lastPrinted>2024-09-19T09:10:05Z</cp:lastPrinted>
  <dcterms:created xsi:type="dcterms:W3CDTF">2023-09-29T11:09:31Z</dcterms:created>
  <dcterms:modified xsi:type="dcterms:W3CDTF">2024-10-08T09:18:54Z</dcterms:modified>
</cp:coreProperties>
</file>