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ZETARGI 2024\DP 26 - remont 2905S w Pyskowicach\"/>
    </mc:Choice>
  </mc:AlternateContent>
  <bookViews>
    <workbookView xWindow="0" yWindow="0" windowWidth="28800" windowHeight="12435"/>
  </bookViews>
  <sheets>
    <sheet name="Przedmiar robót " sheetId="2" r:id="rId1"/>
  </sheets>
  <calcPr calcId="152511" fullPrecision="0"/>
</workbook>
</file>

<file path=xl/calcChain.xml><?xml version="1.0" encoding="utf-8"?>
<calcChain xmlns="http://schemas.openxmlformats.org/spreadsheetml/2006/main">
  <c r="E23" i="2" l="1"/>
  <c r="E39" i="2"/>
  <c r="E34" i="2"/>
  <c r="E33" i="2"/>
  <c r="E30" i="2"/>
  <c r="E29" i="2"/>
  <c r="E20" i="2"/>
  <c r="E19" i="2"/>
  <c r="E16" i="2"/>
  <c r="E15" i="2"/>
  <c r="E14" i="2"/>
  <c r="E24" i="2" s="1"/>
  <c r="E13" i="2"/>
  <c r="E12" i="2"/>
  <c r="E10" i="2"/>
  <c r="E22" i="2" l="1"/>
</calcChain>
</file>

<file path=xl/sharedStrings.xml><?xml version="1.0" encoding="utf-8"?>
<sst xmlns="http://schemas.openxmlformats.org/spreadsheetml/2006/main" count="123" uniqueCount="86">
  <si>
    <t>L.p.</t>
  </si>
  <si>
    <t>Podstawa wyceny</t>
  </si>
  <si>
    <t>Nazwa i zakres robót</t>
  </si>
  <si>
    <t>Jednostka</t>
  </si>
  <si>
    <t>Ilość jedn.</t>
  </si>
  <si>
    <t xml:space="preserve">I </t>
  </si>
  <si>
    <t xml:space="preserve">Roboty przygotowawcze  </t>
  </si>
  <si>
    <t>km</t>
  </si>
  <si>
    <t>II</t>
  </si>
  <si>
    <t xml:space="preserve">Roboty rozbiórkowe  </t>
  </si>
  <si>
    <t>D-01.02.04</t>
  </si>
  <si>
    <t>Wykonanie wcinek w nawierzchnię asfaltobetonową 
9+10+6,5+4,5+9,5+6,5+6,5 = 52,5 mb</t>
  </si>
  <si>
    <t>m</t>
  </si>
  <si>
    <t>D-05.03.11</t>
  </si>
  <si>
    <t>m2</t>
  </si>
  <si>
    <t xml:space="preserve">Mechaniczne rozebranie nawierzchni z kostki betonowej i wraz z odwozem i utylizacją 
536,00 m x 1,5 m = 804, 00 m2 - od Wojska do Sobieskiego 
165,00 m x 1,5 m = 247,50 m2 - za zjazdem do LO do przystanku 
</t>
  </si>
  <si>
    <t>mb</t>
  </si>
  <si>
    <t>III</t>
  </si>
  <si>
    <t xml:space="preserve">Roboty ziemne i  korytowanie </t>
  </si>
  <si>
    <t>D.04.01.01</t>
  </si>
  <si>
    <t>IV</t>
  </si>
  <si>
    <t xml:space="preserve">Roboty nawierzchniowe (chodnik i zjazdy) </t>
  </si>
  <si>
    <t>D-04.01.01</t>
  </si>
  <si>
    <t>Mechaniczne profilowanie i zagęszczenie podłoża pod warstwy konstrukcyjne nawierzchni w gr. kat.V-VI - chodnik</t>
  </si>
  <si>
    <t>D-04.04.02</t>
  </si>
  <si>
    <t>V</t>
  </si>
  <si>
    <t>Roboty nawierzchniowe (chodnik i zjazdy)</t>
  </si>
  <si>
    <t>D-08.02.02</t>
  </si>
  <si>
    <t>D-08.03.01</t>
  </si>
  <si>
    <t>D-08.01.01b</t>
  </si>
  <si>
    <t xml:space="preserve">Krawężniki betonowe o wymiarach 15x22, 15x30  cm 
na ławie betonowej 
</t>
  </si>
  <si>
    <t>VI</t>
  </si>
  <si>
    <t xml:space="preserve">Roboty nawierzchniowe (droga) </t>
  </si>
  <si>
    <t>D-05.03.05b
D-04.03.01</t>
  </si>
  <si>
    <t>D-05.03.05A
D-04.03.01</t>
  </si>
  <si>
    <t>VII</t>
  </si>
  <si>
    <t>Remont odwodnienia</t>
  </si>
  <si>
    <t>D-03.02.01</t>
  </si>
  <si>
    <t>Studzienki ściekowe z gotowych elementów betonowe 
o śr. 500 mm z osadnikiem bez syfonu. Wpust krawężnikowo-jezdniowy wraz z przykanalikiem 200 mm dł. 5 m</t>
  </si>
  <si>
    <t>szt.</t>
  </si>
  <si>
    <t xml:space="preserve">Wymiana (demontaż i montaż) istniejących niedrożnych wpustów ulicznych 
- 3 szt </t>
  </si>
  <si>
    <t xml:space="preserve">Roboty towarzyszące </t>
  </si>
  <si>
    <t>D-03.02.01a</t>
  </si>
  <si>
    <t xml:space="preserve">Regulacja urządzeń
zasuwy wodne - 24 szt.
studnie teletechniczne - 3 szt.
studnia kanalizacyjna - 1 szt.
</t>
  </si>
  <si>
    <t xml:space="preserve">Oznakowanie poziome </t>
  </si>
  <si>
    <t>D-07.01.01</t>
  </si>
  <si>
    <t>VIII</t>
  </si>
  <si>
    <t xml:space="preserve">Urządzenia BRD </t>
  </si>
  <si>
    <t>D-07.05.01</t>
  </si>
  <si>
    <t>IX</t>
  </si>
  <si>
    <t>Pobocza</t>
  </si>
  <si>
    <t>D-06.03.01b</t>
  </si>
  <si>
    <t>X</t>
  </si>
  <si>
    <t>Mechaniczne profilowanie i zagęszczenie podłoża pod warstwy konstrukcyjne nawierzchni w gr. kat.V-VI - parking</t>
  </si>
  <si>
    <t xml:space="preserve">Odtworzenie pętli indukcyjnej D1.1, D1.1A i D3.1  na przejściu dla pieszych  w rejonie  Szkole Podstawowej Nr 6 wraz z połączeniem pętli ze istniejącym sterownikiem    </t>
  </si>
  <si>
    <t xml:space="preserve">Roboty innne - odtworzenie pętli indukcyjnej </t>
  </si>
  <si>
    <t>XI</t>
  </si>
  <si>
    <t>XII</t>
  </si>
  <si>
    <t>D-07.03.01</t>
  </si>
  <si>
    <t>D-01.01.01a</t>
  </si>
  <si>
    <t>Remont drogi powiatowej Nr 2905 S w miejscowości Pyskowice</t>
  </si>
  <si>
    <t xml:space="preserve">Mechaniczne rozebranie krawężników w ciągu chodnika 
i zjazdów wraz z odwozem i  utylizacją 
11,00 m - przy przedszkolu  
27,00 m -  skrzyż. z  ul. Wojska Polskiego
536,00 m - od Wojska do Sobieskiego 
165,00 m -  za zjazdem do LO do przystanku 
18,00 m - skrzyż ul. Jaśkowicka
</t>
  </si>
  <si>
    <t>Demontaż i montaż barier drogowych N2W3 wraz z odwozem i utylizacją 
130 m+12m = 142,00 m</t>
  </si>
  <si>
    <t>Demontaż i montaż  urządzeń zabezpieczających ruch pieszych U-12a  wraz z odwozem i utylizacją 
5 m+6 m+1m = 12 mb</t>
  </si>
  <si>
    <t xml:space="preserve">Utwardzenie poboczy frezem gr. 10 cm  na szer. 0,75 m pobocza  destruktem  asfaltowym wraz z przesypaniem drobnym grysem. 
282,00 x 0,75 = 211,50 m2 
</t>
  </si>
  <si>
    <t>Rozbiórka płytek chodnikowych betonowych o wym.  30x30  - parking 
3,40 m x 53,00 m = 180,20 m2</t>
  </si>
  <si>
    <t xml:space="preserve">Nawierzchnie z kostki brukowej betonowej  typu holland
o grubości 8 cm na podsypce cementowo-piaskowej 
gr. 3 cm
3,40 m x 53,00 m = 180,20 m2  - parking 
</t>
  </si>
  <si>
    <t xml:space="preserve">Obrzeża betonowe o wymiarach 30x8 cm na ławie betonowej 
536 m+165 m = 701,00 m </t>
  </si>
  <si>
    <r>
      <t xml:space="preserve">Wykonanie warstwy wiążącej </t>
    </r>
    <r>
      <rPr>
        <b/>
        <sz val="10"/>
        <rFont val="Times New Roman"/>
        <family val="1"/>
        <charset val="238"/>
      </rPr>
      <t xml:space="preserve">AC 16 W KR-3 gr. 6 cm 
</t>
    </r>
    <r>
      <rPr>
        <sz val="10"/>
        <rFont val="Times New Roman"/>
        <family val="1"/>
        <charset val="238"/>
      </rPr>
      <t xml:space="preserve">z betonu asfaltowego  wraz z oczyszczeniem nawierzchni 
 i skropieniem emulsja asfaltową 
231,00 x 9,00 = 2079,00 m2
300,00 x 6,30 = 1890,00 m2
259,00 x 7,30 = 1890,70 m2
293,00 x 6,40 = 1875,20 m2
2,0 x 24,0 = 48,00 m2  - zatoka autobusowa 
92,00 m2 - skrzyż. ul. Jaśkowicka
211,00 m2 - skrzyż. ul. Wojska Polskiego 
25,00 m2 - dojazd do przedszkola 
</t>
    </r>
  </si>
  <si>
    <r>
      <t xml:space="preserve">Ułożenie warstwy ścieralnej  </t>
    </r>
    <r>
      <rPr>
        <b/>
        <sz val="10"/>
        <rFont val="Times New Roman"/>
        <family val="1"/>
        <charset val="238"/>
      </rPr>
      <t>AC 11 S KR-3</t>
    </r>
    <r>
      <rPr>
        <sz val="10"/>
        <rFont val="Times New Roman"/>
        <family val="1"/>
        <charset val="238"/>
      </rPr>
      <t xml:space="preserve"> z betonu asfaltowego </t>
    </r>
    <r>
      <rPr>
        <b/>
        <sz val="10"/>
        <rFont val="Times New Roman"/>
        <family val="1"/>
        <charset val="238"/>
      </rPr>
      <t>gr. 5 cm</t>
    </r>
    <r>
      <rPr>
        <sz val="10"/>
        <rFont val="Times New Roman"/>
        <family val="1"/>
        <charset val="238"/>
      </rPr>
      <t xml:space="preserve"> wraz z oczyszczeniem nawierzchni 
i skropieniem emulsją asfaltową 
231,00 x 9,00 = 2079,00 m2
300,00 x 6,30 = 1890,00 m2
259,00 x 7,30 = 1890,70 m2
293,00 x 6,40 = 1875,20 m2
2,0 x 24,0 = 48,00 m2 -  zatoka autobusowa 
92,00 m2 - skrzyż. ul. Jaśkowicka
211,00 m2 - skrzyż. ul. Wojska Polskiego 
25,00 m2 - dojazd do przedszkola 
 </t>
    </r>
  </si>
  <si>
    <t>Wykonanie koryta podbudowy gł. 31 cm pod chodnik i zjazdy wraz z dowozem i utylizacją
536,00 m x 1,5 m = 804, 00 m2 - od Wojska do Sobieskiego 
165 m x 1,5 m = 247,50 m2 - za zjazdem do LO do przystanku</t>
  </si>
  <si>
    <t>Wykonanie koryta podbudowy gł. 41 cm pod parking wraz z dowozem i utylizacją
3,40 m  x 53,00 m = 180,20 m2 -  parking</t>
  </si>
  <si>
    <t xml:space="preserve">PRZEDMIAR ROBÓT </t>
  </si>
  <si>
    <t xml:space="preserve">Roboty pomiarowe przy liniowych robotach -trasa drogi w terenie równinnym </t>
  </si>
  <si>
    <t xml:space="preserve">Mechaniczne rozebranie krawężników w ciągu chodnika i zjazdów wraz z odwozem i utylizacją 
61,00 m - parking
</t>
  </si>
  <si>
    <t xml:space="preserve">Podbudowa z kruszywa łamanego 0/31,5 mm - grubość po zagęszczeniu 30 cm - parking 
3,40 m x 53,00 m = 180,20 m2  - parking 
</t>
  </si>
  <si>
    <t xml:space="preserve">Nowe krawężniki betonowe wtopione  wymiarach 15x22, 
na ławie betonowej  
65 m- (przy warsztacie samochodowym + zjazd do posesji) 
61 m - parking 
</t>
  </si>
  <si>
    <t>Odtworzenie oznakowania poziomego w technologii grubowarstwowej  zgodnie z zatwierdzonym projektem organizacji ruchu 
P-1b - 4,2 m2
P-1c - 6,36 m2 
P-1e - 22,50 m2
P-2b - 4,8 m2
P-3b - 1,44 m2
P-4 - 114,26 m2
P-6 - 14,72 m2
P-7a - 11,04 m2
P-7b- 28,68 m2
P-7c - 5,4 m2
P-7d - 102,84 m2
P-8 - 2,98 m2
P-10 (kolor czerwony) - 16,00 m2
P-12 - 5,00 m2
P-14 - 3,00 m2
P-17 - 3,42 m2
P-21 - 59,28 m2
Progi akustyczno-wibracyjne (kolor czerwony - szt. 6) - 10,8 m2</t>
  </si>
  <si>
    <t>ZDP/DI/3421/26/2024</t>
  </si>
  <si>
    <t>ZAŁĄCZNIK NR 3</t>
  </si>
  <si>
    <t>Podbudowa z kruszywa łamanego 0/31,5 mm  - grubość po zagęszczeniu 20 cm - chodnik 
536,00 m x 1,5 m = 804,00 m2 - od  ul. Wojska do ul. Sobieskiego 
165,00 m x 1,5 = 247,50 m2 - za zjazdem do LO do przystanku</t>
  </si>
  <si>
    <t>Nawierzchnie z kostki brukowej betonowej  typu holland o grubości 8 cm na podsypce cementowo-piaskowej  gr. 3 cm
536,00 m x 1,5 m = 804,00 m2 - od  ul. Wojska do ul. Sobieskiego 
165,00 m x 1,5 = 247,50 m2 - za zjazdem do LO do przystanku</t>
  </si>
  <si>
    <t xml:space="preserve">Frezowanie nawierzchni asfaltobetonowej śr. gr. 11 cm. Uzyskany destrukt należy wbudować w pobocze natomiast pozostały materiał z rozbiórki  należy odwieźć na odl. 3 km -  Obwód Drogowy w Pyskowicach ul. Toszecka 52 
231,00 x 9,00 = 2079,00 m2
300,00 x 6,30 = 1890,00 m2
259,00 x 7,30 = 1890,70 m2
293,00 x 6,40 = 1875,20 m2
2,0 x 24,0 = 48,00 m2 - zatoka autobusowa 
92,00 m2 - skrzyż. ul. Jaśkowicka
211,00 m2 - skrzyż. ul. Wojska Polskiego 
25,00 m2 - dojazd do przedszkola 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</si>
  <si>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</si>
  <si>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Rozebranie nawierzchni asfaltobetonowej gr. 5 cm w sposób mechaniczny (nawiązanie do istniejącej nawierzchni) wraz z odwozem materiału z rozbiórki i utylizacją 
(4,5x2)x2 + (10x2) + (6,4x2)x2  + (13x2) + (4,5x2) +(6,5x2) = 98,60 m2</t>
  </si>
  <si>
    <t xml:space="preserve">Mechaniczne rozebranie obrzeży wraz z odwozem  i  utylizacją  
536,00 m - od Wojska do Sobieskiego 
165,00 m -  za zjazdem do LO do przystanku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</si>
</sst>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1" fillId="0" borderId="1" xfId="0" quotePrefix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0" xfId="0" applyFont="1" applyBorder="1"/>
    <xf numFmtId="0" fontId="1" fillId="2" borderId="0" xfId="0" applyFont="1" applyFill="1"/>
    <xf numFmtId="0" fontId="4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topLeftCell="A34" zoomScale="60" zoomScaleNormal="130" workbookViewId="0">
      <selection activeCell="P41" sqref="P41"/>
    </sheetView>
  </sheetViews>
  <sheetFormatPr defaultColWidth="8.25" defaultRowHeight="12.75"/>
  <cols>
    <col min="1" max="1" width="4.875" style="1" customWidth="1"/>
    <col min="2" max="2" width="9.375" style="2" customWidth="1"/>
    <col min="3" max="3" width="50.125" style="2" customWidth="1"/>
    <col min="4" max="4" width="9.125" style="3" customWidth="1"/>
    <col min="5" max="5" width="13.625" style="4" customWidth="1"/>
    <col min="6" max="7" width="8.25" style="2" hidden="1" customWidth="1"/>
    <col min="8" max="16384" width="8.25" style="2"/>
  </cols>
  <sheetData>
    <row r="1" spans="1:5" s="41" customFormat="1" ht="15.75">
      <c r="A1" s="42" t="s">
        <v>78</v>
      </c>
      <c r="D1" s="67" t="s">
        <v>79</v>
      </c>
      <c r="E1" s="67"/>
    </row>
    <row r="2" spans="1:5" ht="13.9" customHeight="1">
      <c r="E2" s="38"/>
    </row>
    <row r="3" spans="1:5" ht="18.75">
      <c r="A3" s="61" t="s">
        <v>72</v>
      </c>
      <c r="B3" s="61"/>
      <c r="C3" s="61"/>
      <c r="D3" s="61"/>
      <c r="E3" s="61"/>
    </row>
    <row r="4" spans="1:5" s="39" customFormat="1" ht="22.9" customHeight="1">
      <c r="A4" s="62" t="s">
        <v>60</v>
      </c>
      <c r="B4" s="62"/>
      <c r="C4" s="62"/>
      <c r="D4" s="62"/>
      <c r="E4" s="62"/>
    </row>
    <row r="5" spans="1:5" ht="15.75">
      <c r="A5" s="5"/>
      <c r="B5" s="6"/>
      <c r="C5" s="6"/>
      <c r="D5" s="7"/>
      <c r="E5" s="7"/>
    </row>
    <row r="6" spans="1:5" ht="48" customHeight="1">
      <c r="A6" s="8" t="s">
        <v>0</v>
      </c>
      <c r="B6" s="8" t="s">
        <v>1</v>
      </c>
      <c r="C6" s="8" t="s">
        <v>2</v>
      </c>
      <c r="D6" s="8" t="s">
        <v>3</v>
      </c>
      <c r="E6" s="9" t="s">
        <v>4</v>
      </c>
    </row>
    <row r="7" spans="1:5" ht="16.5" customHeight="1">
      <c r="A7" s="8" t="s">
        <v>5</v>
      </c>
      <c r="B7" s="63" t="s">
        <v>6</v>
      </c>
      <c r="C7" s="64"/>
      <c r="D7" s="8"/>
      <c r="E7" s="9"/>
    </row>
    <row r="8" spans="1:5" ht="43.5" customHeight="1">
      <c r="A8" s="10">
        <v>1</v>
      </c>
      <c r="B8" s="37" t="s">
        <v>59</v>
      </c>
      <c r="C8" s="11" t="s">
        <v>73</v>
      </c>
      <c r="D8" s="43" t="s">
        <v>7</v>
      </c>
      <c r="E8" s="44">
        <v>1.1000000000000001</v>
      </c>
    </row>
    <row r="9" spans="1:5" ht="16.5" customHeight="1">
      <c r="A9" s="12" t="s">
        <v>8</v>
      </c>
      <c r="B9" s="65" t="s">
        <v>9</v>
      </c>
      <c r="C9" s="66"/>
      <c r="D9" s="45"/>
      <c r="E9" s="46"/>
    </row>
    <row r="10" spans="1:5" s="17" customFormat="1" ht="37.5" customHeight="1">
      <c r="A10" s="14">
        <v>2</v>
      </c>
      <c r="B10" s="15" t="s">
        <v>10</v>
      </c>
      <c r="C10" s="16" t="s">
        <v>11</v>
      </c>
      <c r="D10" s="47" t="s">
        <v>12</v>
      </c>
      <c r="E10" s="48">
        <f>9+10+6.5+4.5+9.5+6.5+6.5</f>
        <v>52.5</v>
      </c>
    </row>
    <row r="11" spans="1:5" s="17" customFormat="1" ht="65.25" customHeight="1">
      <c r="A11" s="18">
        <v>3</v>
      </c>
      <c r="B11" s="15" t="s">
        <v>10</v>
      </c>
      <c r="C11" s="15" t="s">
        <v>84</v>
      </c>
      <c r="D11" s="49" t="s">
        <v>83</v>
      </c>
      <c r="E11" s="50">
        <v>111.6</v>
      </c>
    </row>
    <row r="12" spans="1:5" s="17" customFormat="1" ht="168" customHeight="1">
      <c r="A12" s="18">
        <v>4</v>
      </c>
      <c r="B12" s="15" t="s">
        <v>13</v>
      </c>
      <c r="C12" s="15" t="s">
        <v>82</v>
      </c>
      <c r="D12" s="49" t="s">
        <v>83</v>
      </c>
      <c r="E12" s="50">
        <f>2079+1890+1890.7+1875.2+48+92+211+25</f>
        <v>8110.9</v>
      </c>
    </row>
    <row r="13" spans="1:5" s="17" customFormat="1" ht="45" customHeight="1">
      <c r="A13" s="19">
        <v>5</v>
      </c>
      <c r="B13" s="20" t="s">
        <v>10</v>
      </c>
      <c r="C13" s="15" t="s">
        <v>65</v>
      </c>
      <c r="D13" s="49" t="s">
        <v>14</v>
      </c>
      <c r="E13" s="50">
        <f>3.4*53</f>
        <v>180.2</v>
      </c>
    </row>
    <row r="14" spans="1:5" ht="59.25" customHeight="1">
      <c r="A14" s="21">
        <v>6</v>
      </c>
      <c r="B14" s="20" t="s">
        <v>10</v>
      </c>
      <c r="C14" s="20" t="s">
        <v>15</v>
      </c>
      <c r="D14" s="51" t="s">
        <v>83</v>
      </c>
      <c r="E14" s="52">
        <f>804+247.5</f>
        <v>1051.5</v>
      </c>
    </row>
    <row r="15" spans="1:5" ht="45.75" customHeight="1">
      <c r="A15" s="21">
        <v>7</v>
      </c>
      <c r="B15" s="20" t="s">
        <v>10</v>
      </c>
      <c r="C15" s="20" t="s">
        <v>85</v>
      </c>
      <c r="D15" s="51" t="s">
        <v>16</v>
      </c>
      <c r="E15" s="52">
        <f>536+165</f>
        <v>701</v>
      </c>
    </row>
    <row r="16" spans="1:5" s="23" customFormat="1" ht="105.75" customHeight="1">
      <c r="A16" s="22">
        <v>8</v>
      </c>
      <c r="B16" s="20" t="s">
        <v>10</v>
      </c>
      <c r="C16" s="20" t="s">
        <v>61</v>
      </c>
      <c r="D16" s="43" t="s">
        <v>16</v>
      </c>
      <c r="E16" s="44">
        <f>11+27+536+165+18</f>
        <v>757</v>
      </c>
    </row>
    <row r="17" spans="1:5" s="23" customFormat="1" ht="57" customHeight="1">
      <c r="A17" s="22">
        <v>9</v>
      </c>
      <c r="B17" s="20" t="s">
        <v>10</v>
      </c>
      <c r="C17" s="20" t="s">
        <v>74</v>
      </c>
      <c r="D17" s="43" t="s">
        <v>16</v>
      </c>
      <c r="E17" s="44">
        <v>61</v>
      </c>
    </row>
    <row r="18" spans="1:5" s="24" customFormat="1" ht="15.75" customHeight="1">
      <c r="A18" s="25" t="s">
        <v>17</v>
      </c>
      <c r="B18" s="70" t="s">
        <v>18</v>
      </c>
      <c r="C18" s="71"/>
      <c r="D18" s="53"/>
      <c r="E18" s="54"/>
    </row>
    <row r="19" spans="1:5" ht="66" customHeight="1">
      <c r="A19" s="21">
        <v>10</v>
      </c>
      <c r="B19" s="20" t="s">
        <v>19</v>
      </c>
      <c r="C19" s="20" t="s">
        <v>70</v>
      </c>
      <c r="D19" s="51" t="s">
        <v>83</v>
      </c>
      <c r="E19" s="52">
        <f>804+247.5</f>
        <v>1051.5</v>
      </c>
    </row>
    <row r="20" spans="1:5" ht="48" customHeight="1">
      <c r="A20" s="21">
        <v>11</v>
      </c>
      <c r="B20" s="20" t="s">
        <v>19</v>
      </c>
      <c r="C20" s="26" t="s">
        <v>71</v>
      </c>
      <c r="D20" s="51" t="s">
        <v>14</v>
      </c>
      <c r="E20" s="52">
        <f>3.4*53</f>
        <v>180.2</v>
      </c>
    </row>
    <row r="21" spans="1:5" ht="16.5" customHeight="1">
      <c r="A21" s="12" t="s">
        <v>20</v>
      </c>
      <c r="B21" s="27" t="s">
        <v>21</v>
      </c>
      <c r="C21" s="28"/>
      <c r="D21" s="55"/>
      <c r="E21" s="51"/>
    </row>
    <row r="22" spans="1:5" ht="30.75" customHeight="1">
      <c r="A22" s="21">
        <v>12</v>
      </c>
      <c r="B22" s="20" t="s">
        <v>22</v>
      </c>
      <c r="C22" s="20" t="s">
        <v>23</v>
      </c>
      <c r="D22" s="51" t="s">
        <v>83</v>
      </c>
      <c r="E22" s="52">
        <f>E24</f>
        <v>1051.5</v>
      </c>
    </row>
    <row r="23" spans="1:5" ht="32.25" customHeight="1">
      <c r="A23" s="21">
        <v>13</v>
      </c>
      <c r="B23" s="20" t="s">
        <v>22</v>
      </c>
      <c r="C23" s="20" t="s">
        <v>53</v>
      </c>
      <c r="D23" s="51" t="s">
        <v>83</v>
      </c>
      <c r="E23" s="52">
        <f>E25</f>
        <v>180.2</v>
      </c>
    </row>
    <row r="24" spans="1:5" ht="62.25" customHeight="1">
      <c r="A24" s="21">
        <v>14</v>
      </c>
      <c r="B24" s="20" t="s">
        <v>24</v>
      </c>
      <c r="C24" s="20" t="s">
        <v>80</v>
      </c>
      <c r="D24" s="51" t="s">
        <v>83</v>
      </c>
      <c r="E24" s="52">
        <f>E14</f>
        <v>1051.5</v>
      </c>
    </row>
    <row r="25" spans="1:5" ht="51.75" customHeight="1">
      <c r="A25" s="21">
        <v>15</v>
      </c>
      <c r="B25" s="20" t="s">
        <v>24</v>
      </c>
      <c r="C25" s="20" t="s">
        <v>75</v>
      </c>
      <c r="D25" s="51" t="s">
        <v>83</v>
      </c>
      <c r="E25" s="52">
        <v>180.2</v>
      </c>
    </row>
    <row r="26" spans="1:5" ht="15.75">
      <c r="A26" s="12" t="s">
        <v>25</v>
      </c>
      <c r="B26" s="72" t="s">
        <v>26</v>
      </c>
      <c r="C26" s="72"/>
      <c r="D26" s="56"/>
      <c r="E26" s="57"/>
    </row>
    <row r="27" spans="1:5" ht="63.75" customHeight="1">
      <c r="A27" s="21">
        <v>16</v>
      </c>
      <c r="B27" s="20" t="s">
        <v>27</v>
      </c>
      <c r="C27" s="20" t="s">
        <v>81</v>
      </c>
      <c r="D27" s="51" t="s">
        <v>83</v>
      </c>
      <c r="E27" s="52">
        <v>1051.5</v>
      </c>
    </row>
    <row r="28" spans="1:5" ht="61.15" customHeight="1">
      <c r="A28" s="21">
        <v>17</v>
      </c>
      <c r="B28" s="20" t="s">
        <v>27</v>
      </c>
      <c r="C28" s="20" t="s">
        <v>66</v>
      </c>
      <c r="D28" s="51" t="s">
        <v>83</v>
      </c>
      <c r="E28" s="52">
        <v>180.2</v>
      </c>
    </row>
    <row r="29" spans="1:5" ht="41.25" customHeight="1">
      <c r="A29" s="21">
        <v>18</v>
      </c>
      <c r="B29" s="20" t="s">
        <v>28</v>
      </c>
      <c r="C29" s="20" t="s">
        <v>67</v>
      </c>
      <c r="D29" s="51" t="s">
        <v>12</v>
      </c>
      <c r="E29" s="52">
        <f>536+165</f>
        <v>701</v>
      </c>
    </row>
    <row r="30" spans="1:5" ht="33" customHeight="1">
      <c r="A30" s="21">
        <v>19</v>
      </c>
      <c r="B30" s="20" t="s">
        <v>29</v>
      </c>
      <c r="C30" s="20" t="s">
        <v>30</v>
      </c>
      <c r="D30" s="51" t="s">
        <v>12</v>
      </c>
      <c r="E30" s="52">
        <f>891-61</f>
        <v>830</v>
      </c>
    </row>
    <row r="31" spans="1:5" ht="60" customHeight="1">
      <c r="A31" s="21">
        <v>20</v>
      </c>
      <c r="B31" s="20" t="s">
        <v>29</v>
      </c>
      <c r="C31" s="20" t="s">
        <v>76</v>
      </c>
      <c r="D31" s="51" t="s">
        <v>12</v>
      </c>
      <c r="E31" s="52">
        <v>65</v>
      </c>
    </row>
    <row r="32" spans="1:5" ht="15" customHeight="1">
      <c r="A32" s="30" t="s">
        <v>31</v>
      </c>
      <c r="B32" s="73" t="s">
        <v>32</v>
      </c>
      <c r="C32" s="74"/>
      <c r="D32" s="51"/>
      <c r="E32" s="52"/>
    </row>
    <row r="33" spans="1:5" s="23" customFormat="1" ht="148.5" customHeight="1">
      <c r="A33" s="31">
        <v>21</v>
      </c>
      <c r="B33" s="32" t="s">
        <v>33</v>
      </c>
      <c r="C33" s="29" t="s">
        <v>68</v>
      </c>
      <c r="D33" s="51" t="s">
        <v>83</v>
      </c>
      <c r="E33" s="50">
        <f>2079+1890+1890.7+1875.2+48+92+211+25</f>
        <v>8110.9</v>
      </c>
    </row>
    <row r="34" spans="1:5" s="23" customFormat="1" ht="154.15" customHeight="1">
      <c r="A34" s="31">
        <v>22</v>
      </c>
      <c r="B34" s="32" t="s">
        <v>34</v>
      </c>
      <c r="C34" s="29" t="s">
        <v>69</v>
      </c>
      <c r="D34" s="51" t="s">
        <v>83</v>
      </c>
      <c r="E34" s="50">
        <f>2079+1890+1890.7+1875.2+48+92+211+25</f>
        <v>8110.9</v>
      </c>
    </row>
    <row r="35" spans="1:5" ht="15.75">
      <c r="A35" s="12" t="s">
        <v>35</v>
      </c>
      <c r="B35" s="75" t="s">
        <v>36</v>
      </c>
      <c r="C35" s="76"/>
      <c r="D35" s="55"/>
      <c r="E35" s="51"/>
    </row>
    <row r="36" spans="1:5" ht="48.75" customHeight="1">
      <c r="A36" s="21">
        <v>23</v>
      </c>
      <c r="B36" s="33" t="s">
        <v>37</v>
      </c>
      <c r="C36" s="20" t="s">
        <v>38</v>
      </c>
      <c r="D36" s="51" t="s">
        <v>39</v>
      </c>
      <c r="E36" s="52">
        <v>2</v>
      </c>
    </row>
    <row r="37" spans="1:5" ht="36" customHeight="1">
      <c r="A37" s="21">
        <v>24</v>
      </c>
      <c r="B37" s="33" t="s">
        <v>37</v>
      </c>
      <c r="C37" s="20" t="s">
        <v>40</v>
      </c>
      <c r="D37" s="51" t="s">
        <v>39</v>
      </c>
      <c r="E37" s="52">
        <v>3</v>
      </c>
    </row>
    <row r="38" spans="1:5" ht="15.75" customHeight="1">
      <c r="A38" s="13" t="s">
        <v>46</v>
      </c>
      <c r="B38" s="68" t="s">
        <v>41</v>
      </c>
      <c r="C38" s="69"/>
      <c r="D38" s="58"/>
      <c r="E38" s="46"/>
    </row>
    <row r="39" spans="1:5" ht="60" customHeight="1">
      <c r="A39" s="34">
        <v>25</v>
      </c>
      <c r="B39" s="35" t="s">
        <v>42</v>
      </c>
      <c r="C39" s="35" t="s">
        <v>43</v>
      </c>
      <c r="D39" s="59" t="s">
        <v>39</v>
      </c>
      <c r="E39" s="60">
        <f>24+3+1</f>
        <v>28</v>
      </c>
    </row>
    <row r="40" spans="1:5" ht="15.75">
      <c r="A40" s="13" t="s">
        <v>49</v>
      </c>
      <c r="B40" s="68" t="s">
        <v>44</v>
      </c>
      <c r="C40" s="69"/>
      <c r="D40" s="58"/>
      <c r="E40" s="46"/>
    </row>
    <row r="41" spans="1:5" ht="276" customHeight="1">
      <c r="A41" s="34">
        <v>26</v>
      </c>
      <c r="B41" s="35" t="s">
        <v>45</v>
      </c>
      <c r="C41" s="40" t="s">
        <v>77</v>
      </c>
      <c r="D41" s="59" t="s">
        <v>14</v>
      </c>
      <c r="E41" s="60">
        <v>416.72</v>
      </c>
    </row>
    <row r="42" spans="1:5" ht="15.75">
      <c r="A42" s="13" t="s">
        <v>52</v>
      </c>
      <c r="B42" s="68" t="s">
        <v>47</v>
      </c>
      <c r="C42" s="69"/>
      <c r="D42" s="58"/>
      <c r="E42" s="46"/>
    </row>
    <row r="43" spans="1:5" ht="39" customHeight="1">
      <c r="A43" s="34">
        <v>27</v>
      </c>
      <c r="B43" s="35" t="s">
        <v>48</v>
      </c>
      <c r="C43" s="35" t="s">
        <v>62</v>
      </c>
      <c r="D43" s="59" t="s">
        <v>16</v>
      </c>
      <c r="E43" s="60">
        <v>142</v>
      </c>
    </row>
    <row r="44" spans="1:5" ht="54" customHeight="1">
      <c r="A44" s="36">
        <v>28</v>
      </c>
      <c r="B44" s="35" t="s">
        <v>48</v>
      </c>
      <c r="C44" s="35" t="s">
        <v>63</v>
      </c>
      <c r="D44" s="59" t="s">
        <v>16</v>
      </c>
      <c r="E44" s="60">
        <v>12</v>
      </c>
    </row>
    <row r="45" spans="1:5" ht="15.75">
      <c r="A45" s="13" t="s">
        <v>56</v>
      </c>
      <c r="B45" s="68" t="s">
        <v>50</v>
      </c>
      <c r="C45" s="69"/>
      <c r="D45" s="58"/>
      <c r="E45" s="46"/>
    </row>
    <row r="46" spans="1:5" ht="54.75" customHeight="1">
      <c r="A46" s="34">
        <v>29</v>
      </c>
      <c r="B46" s="35" t="s">
        <v>51</v>
      </c>
      <c r="C46" s="35" t="s">
        <v>64</v>
      </c>
      <c r="D46" s="59" t="s">
        <v>14</v>
      </c>
      <c r="E46" s="60">
        <v>211.5</v>
      </c>
    </row>
    <row r="47" spans="1:5" ht="15.75">
      <c r="A47" s="13" t="s">
        <v>57</v>
      </c>
      <c r="B47" s="68" t="s">
        <v>55</v>
      </c>
      <c r="C47" s="69"/>
      <c r="D47" s="58"/>
      <c r="E47" s="46"/>
    </row>
    <row r="48" spans="1:5" ht="52.5" customHeight="1">
      <c r="A48" s="34">
        <v>30</v>
      </c>
      <c r="B48" s="35" t="s">
        <v>58</v>
      </c>
      <c r="C48" s="35" t="s">
        <v>54</v>
      </c>
      <c r="D48" s="59" t="s">
        <v>39</v>
      </c>
      <c r="E48" s="60">
        <v>3</v>
      </c>
    </row>
  </sheetData>
  <mergeCells count="14">
    <mergeCell ref="B40:C40"/>
    <mergeCell ref="B42:C42"/>
    <mergeCell ref="B45:C45"/>
    <mergeCell ref="B47:C47"/>
    <mergeCell ref="B18:C18"/>
    <mergeCell ref="B26:C26"/>
    <mergeCell ref="B32:C32"/>
    <mergeCell ref="B35:C35"/>
    <mergeCell ref="B38:C38"/>
    <mergeCell ref="A3:E3"/>
    <mergeCell ref="A4:E4"/>
    <mergeCell ref="B7:C7"/>
    <mergeCell ref="B9:C9"/>
    <mergeCell ref="D1:E1"/>
  </mergeCells>
  <printOptions horizontalCentered="1"/>
  <pageMargins left="0.70866141732283472" right="0.31496062992125984" top="0.86614173228346458" bottom="0.62992125984251968" header="0.31496062992125984" footer="0.31496062992125984"/>
  <pageSetup paperSize="9" scale="9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bkowalska</dc:creator>
  <cp:lastModifiedBy>mgrzegorzewska</cp:lastModifiedBy>
  <cp:lastPrinted>2024-10-08T12:44:27Z</cp:lastPrinted>
  <dcterms:created xsi:type="dcterms:W3CDTF">2024-01-24T12:42:51Z</dcterms:created>
  <dcterms:modified xsi:type="dcterms:W3CDTF">2024-10-08T12:44:59Z</dcterms:modified>
</cp:coreProperties>
</file>