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27900" windowHeight="12540"/>
  </bookViews>
  <sheets>
    <sheet name="Formularz asortymentowo-cenowy" sheetId="1" r:id="rId1"/>
  </sheets>
  <calcPr calcId="124519"/>
</workbook>
</file>

<file path=xl/calcChain.xml><?xml version="1.0" encoding="utf-8"?>
<calcChain xmlns="http://schemas.openxmlformats.org/spreadsheetml/2006/main">
  <c r="F223" i="1"/>
  <c r="H223" s="1"/>
  <c r="H224" s="1"/>
  <c r="F218"/>
  <c r="H218" s="1"/>
  <c r="F217"/>
  <c r="H217" s="1"/>
  <c r="F216"/>
  <c r="H216" s="1"/>
  <c r="F215"/>
  <c r="H215" s="1"/>
  <c r="F214"/>
  <c r="H214" s="1"/>
  <c r="F213"/>
  <c r="F219" s="1"/>
  <c r="F206"/>
  <c r="H206" s="1"/>
  <c r="F205"/>
  <c r="F207" s="1"/>
  <c r="F200"/>
  <c r="H200" s="1"/>
  <c r="H201" s="1"/>
  <c r="F195"/>
  <c r="H195" s="1"/>
  <c r="H196" s="1"/>
  <c r="F190"/>
  <c r="H190" s="1"/>
  <c r="F189"/>
  <c r="H189" s="1"/>
  <c r="F188"/>
  <c r="H188" s="1"/>
  <c r="F187"/>
  <c r="H187" s="1"/>
  <c r="F186"/>
  <c r="H186" s="1"/>
  <c r="F185"/>
  <c r="H185" s="1"/>
  <c r="F184"/>
  <c r="H184" s="1"/>
  <c r="F183"/>
  <c r="H183" s="1"/>
  <c r="F182"/>
  <c r="H182" s="1"/>
  <c r="F181"/>
  <c r="H181" s="1"/>
  <c r="F180"/>
  <c r="H180" s="1"/>
  <c r="H191" s="1"/>
  <c r="F175"/>
  <c r="H175" s="1"/>
  <c r="F174"/>
  <c r="H174" s="1"/>
  <c r="F173"/>
  <c r="H173" s="1"/>
  <c r="F172"/>
  <c r="H172" s="1"/>
  <c r="F171"/>
  <c r="H171" s="1"/>
  <c r="F170"/>
  <c r="H170" s="1"/>
  <c r="F169"/>
  <c r="H169" s="1"/>
  <c r="F168"/>
  <c r="H168" s="1"/>
  <c r="F167"/>
  <c r="H167" s="1"/>
  <c r="F166"/>
  <c r="H166" s="1"/>
  <c r="F165"/>
  <c r="H165" s="1"/>
  <c r="F164"/>
  <c r="H164" s="1"/>
  <c r="F163"/>
  <c r="H163" s="1"/>
  <c r="F158"/>
  <c r="H158" s="1"/>
  <c r="H159" s="1"/>
  <c r="F153"/>
  <c r="H153" s="1"/>
  <c r="F152"/>
  <c r="F154" s="1"/>
  <c r="F144"/>
  <c r="H144" s="1"/>
  <c r="F143"/>
  <c r="H143" s="1"/>
  <c r="F142"/>
  <c r="H142" s="1"/>
  <c r="F141"/>
  <c r="F145" s="1"/>
  <c r="F140"/>
  <c r="H140" s="1"/>
  <c r="F133"/>
  <c r="H133" s="1"/>
  <c r="F132"/>
  <c r="H132" s="1"/>
  <c r="F131"/>
  <c r="H131" s="1"/>
  <c r="F130"/>
  <c r="F134" s="1"/>
  <c r="F129"/>
  <c r="H129" s="1"/>
  <c r="F124"/>
  <c r="H124" s="1"/>
  <c r="F123"/>
  <c r="F125" s="1"/>
  <c r="F118"/>
  <c r="H118" s="1"/>
  <c r="F117"/>
  <c r="H117" s="1"/>
  <c r="F116"/>
  <c r="H116" s="1"/>
  <c r="F111"/>
  <c r="H111" s="1"/>
  <c r="H112" s="1"/>
  <c r="F106"/>
  <c r="H106" s="1"/>
  <c r="F105"/>
  <c r="H105" s="1"/>
  <c r="F104"/>
  <c r="H104" s="1"/>
  <c r="F103"/>
  <c r="F107" s="1"/>
  <c r="F95"/>
  <c r="H95" s="1"/>
  <c r="H94"/>
  <c r="F94"/>
  <c r="F93"/>
  <c r="F96" s="1"/>
  <c r="H92"/>
  <c r="F92"/>
  <c r="A92"/>
  <c r="A93" s="1"/>
  <c r="A94" s="1"/>
  <c r="A95" s="1"/>
  <c r="F91"/>
  <c r="H91" s="1"/>
  <c r="F87"/>
  <c r="H87" s="1"/>
  <c r="F86"/>
  <c r="F88" s="1"/>
  <c r="F85"/>
  <c r="H85" s="1"/>
  <c r="F80"/>
  <c r="H80" s="1"/>
  <c r="F79"/>
  <c r="H79" s="1"/>
  <c r="F78"/>
  <c r="H78" s="1"/>
  <c r="F77"/>
  <c r="H77" s="1"/>
  <c r="F76"/>
  <c r="H76" s="1"/>
  <c r="F75"/>
  <c r="H75" s="1"/>
  <c r="F74"/>
  <c r="H74" s="1"/>
  <c r="F73"/>
  <c r="F81" s="1"/>
  <c r="F72"/>
  <c r="H72" s="1"/>
  <c r="F68"/>
  <c r="F67"/>
  <c r="H67" s="1"/>
  <c r="H68" s="1"/>
  <c r="F63"/>
  <c r="H63" s="1"/>
  <c r="F62"/>
  <c r="H62" s="1"/>
  <c r="H64" s="1"/>
  <c r="F57"/>
  <c r="H57" s="1"/>
  <c r="F56"/>
  <c r="H56" s="1"/>
  <c r="F55"/>
  <c r="H55" s="1"/>
  <c r="F54"/>
  <c r="H54" s="1"/>
  <c r="F53"/>
  <c r="H53" s="1"/>
  <c r="F48"/>
  <c r="H48" s="1"/>
  <c r="F47"/>
  <c r="H47" s="1"/>
  <c r="F46"/>
  <c r="H46" s="1"/>
  <c r="F45"/>
  <c r="H45" s="1"/>
  <c r="F44"/>
  <c r="H44" s="1"/>
  <c r="F43"/>
  <c r="H43" s="1"/>
  <c r="F42"/>
  <c r="H42" s="1"/>
  <c r="F41"/>
  <c r="F49" s="1"/>
  <c r="F36"/>
  <c r="H36" s="1"/>
  <c r="F35"/>
  <c r="H35" s="1"/>
  <c r="F34"/>
  <c r="H34" s="1"/>
  <c r="F33"/>
  <c r="H33" s="1"/>
  <c r="H32"/>
  <c r="F32"/>
  <c r="F31"/>
  <c r="H31" s="1"/>
  <c r="H30"/>
  <c r="F30"/>
  <c r="A30"/>
  <c r="A31" s="1"/>
  <c r="A32" s="1"/>
  <c r="A33" s="1"/>
  <c r="F29"/>
  <c r="H29" s="1"/>
  <c r="H37" s="1"/>
  <c r="F24"/>
  <c r="H24" s="1"/>
  <c r="F23"/>
  <c r="F25" s="1"/>
  <c r="F18"/>
  <c r="H18" s="1"/>
  <c r="F17"/>
  <c r="H17" s="1"/>
  <c r="F16"/>
  <c r="H16" s="1"/>
  <c r="F15"/>
  <c r="F19" s="1"/>
  <c r="F10"/>
  <c r="H10" s="1"/>
  <c r="F9"/>
  <c r="H9" s="1"/>
  <c r="F8"/>
  <c r="H8" s="1"/>
  <c r="H119" l="1"/>
  <c r="H81"/>
  <c r="H11"/>
  <c r="H58"/>
  <c r="H176"/>
  <c r="F37"/>
  <c r="F64"/>
  <c r="H23"/>
  <c r="H25" s="1"/>
  <c r="H41"/>
  <c r="H49" s="1"/>
  <c r="H103"/>
  <c r="H107" s="1"/>
  <c r="H152"/>
  <c r="H154" s="1"/>
  <c r="H213"/>
  <c r="H219" s="1"/>
  <c r="F58"/>
  <c r="F112"/>
  <c r="F119"/>
  <c r="F159"/>
  <c r="F176"/>
  <c r="F191"/>
  <c r="F196"/>
  <c r="F201"/>
  <c r="F224"/>
  <c r="F11"/>
  <c r="H15"/>
  <c r="H19" s="1"/>
  <c r="H73"/>
  <c r="H86"/>
  <c r="H88" s="1"/>
  <c r="H93"/>
  <c r="H96" s="1"/>
  <c r="H123"/>
  <c r="H125" s="1"/>
  <c r="H130"/>
  <c r="H134" s="1"/>
  <c r="H141"/>
  <c r="H145" s="1"/>
  <c r="H205"/>
  <c r="H207" s="1"/>
</calcChain>
</file>

<file path=xl/sharedStrings.xml><?xml version="1.0" encoding="utf-8"?>
<sst xmlns="http://schemas.openxmlformats.org/spreadsheetml/2006/main" count="539" uniqueCount="161">
  <si>
    <t>Szpital Powiatowy im. Jana Mikulicza w Biskupcu</t>
  </si>
  <si>
    <t>TP/13/24 Dostawa materiałów i sprzętu medycznego różnego przeznaczenia</t>
  </si>
  <si>
    <t>FORMULARZ ASORTYMENTOWO-CENOWY</t>
  </si>
  <si>
    <t>Pakiet 1: Końcówki i ostrza</t>
  </si>
  <si>
    <t>Lp.</t>
  </si>
  <si>
    <t>Wyszczególnienie</t>
  </si>
  <si>
    <t>Jm.</t>
  </si>
  <si>
    <t>Ilość</t>
  </si>
  <si>
    <t>Cena 
bez VAT</t>
  </si>
  <si>
    <t>Wartość 
bez VAT</t>
  </si>
  <si>
    <t>VAT 
w %</t>
  </si>
  <si>
    <t>Wartość 
z VAT</t>
  </si>
  <si>
    <t>Numer 
katalog.</t>
  </si>
  <si>
    <t>Producent/ 
nazwa handl.</t>
  </si>
  <si>
    <t>Końcówka do koagulacji i ablacji bez funkcji odsysania, z kablem 
3-wtykowym, do diatermii Valleylab; część robocza zagięta 90 stopni, średnica 4,5mm, długość 142mm</t>
  </si>
  <si>
    <t>szt.</t>
  </si>
  <si>
    <t>Ostrze do piły oscylacyjnej 8,5 x 38 x 0,4 mm</t>
  </si>
  <si>
    <t>Ostrze do piły oscylacyjnej do dużych kości 5,5 x 25,5 x 0,6 mm</t>
  </si>
  <si>
    <t>Razem</t>
  </si>
  <si>
    <t>Pakiet 2: Materiały do platformy elektrochirurgicznej Synergy firmy Arthrex</t>
  </si>
  <si>
    <t>Jednorazowe ostrze do tkanki miękkiej, do rękojeści posiadanego przez Zamawiającego shavera artroskopowego firmy Arthrex, rozm. 4,0 mm x 13 cm, sterylne, pojedynczo pakowane</t>
  </si>
  <si>
    <t>Jednorazowe ostrze typu frez kostny, do rękojeści posiadanego przez Zamawiającego shavera artroskopowego firmy Arthrex, rozm. 4,0 mm x 13 cm, sterylne, pojedynczo pakowane</t>
  </si>
  <si>
    <r>
      <t>Elektroda bipolarna RF ablacyjno-koagulacyjna dwuprzyciskowa do procedur artroskopowych; sterowana za pomocą przycisków na jej obudowie lub ze sterownika nożnego, dostępna w wersji ze ssaniem; końcówka zagięta pod kątem 90</t>
    </r>
    <r>
      <rPr>
        <vertAlign val="superscript"/>
        <sz val="9"/>
        <rFont val="Arial"/>
        <family val="2"/>
        <charset val="238"/>
      </rPr>
      <t>o</t>
    </r>
    <r>
      <rPr>
        <sz val="9"/>
        <rFont val="Arial"/>
        <family val="2"/>
        <charset val="238"/>
      </rPr>
      <t xml:space="preserve"> w wersji wydłużonej; sterylna</t>
    </r>
  </si>
  <si>
    <r>
      <t>Elektroda bipolarna RF ablacyjno-koagulacyjna dwuprzyciskowa do procedur artroskopowych; sterowana za pomocą przycisków na jej obudowie lub ze sterownika nożnego, dostępna w wersji ze ssaniem; końcówka zagięta pod kątem 50</t>
    </r>
    <r>
      <rPr>
        <vertAlign val="superscript"/>
        <sz val="9"/>
        <rFont val="Arial"/>
        <family val="2"/>
        <charset val="238"/>
      </rPr>
      <t>o</t>
    </r>
    <r>
      <rPr>
        <sz val="9"/>
        <rFont val="Arial"/>
        <family val="2"/>
        <charset val="238"/>
      </rPr>
      <t>; sterylna</t>
    </r>
  </si>
  <si>
    <t>PAKIET NR 3: Filtry do ssaków</t>
  </si>
  <si>
    <t>Filtr mikrobiologiczny do ssaka Mevacs M20, typu MSF, opak. = 10 sztuk</t>
  </si>
  <si>
    <t>op.</t>
  </si>
  <si>
    <t>Filtr antybakteryjny hydrofobowy do ssaka Mevacs M90, typu 2200, opak. = 10 sztuk</t>
  </si>
  <si>
    <t>PAKIET NR 4: Materiały do sterylizacji</t>
  </si>
  <si>
    <t>Etykiety dwukrotnie przylepne ze wskaźnikiem chemicznym do sterylizacji parą wodną, kompatybilne z metkownicą trzyrzędową alfanumeryczną z zapisem informacji wzdłuż przesuwu etykiet. Wymagana zmiana barwy z niebieskiego na czarny. Etykiety nawinięte na plastikową gilzę.  Wymiary etykiety 29x22mm. 1 rolka a' 750 etykiet</t>
  </si>
  <si>
    <t>rol.</t>
  </si>
  <si>
    <t>Wskaźnik chemiczny zintegrowany do kontroli wsadu w procesie sterylizacji parą wodną, pokryty polimerem, samoprzylepny, z symetrycznie rozłożoną substancją wskaźnikową na długości testu, kompatybilny z posiadanym przyrządem testowym procesu zgodnym z normą PN EN 867-5, składającym się z rurki i kapsuły ze stali kwasoodpornej w obudowie z tworzywa sztucznego (kolor pomarańczowy). Opakowanie a' 250 szt.</t>
  </si>
  <si>
    <t>Test symulacyjny Bowie-Dick (134 stopnie C, 3,5 min.), do kontroli pracy sterylizatorów, pokryty polimerem, zgodne z normą PN EN 867-4, samoprzylepny, z symetrycznie rozłożoną substancją wskaźnikową na długości testu, kompatybilny z posiadanym przyrządem testowym procesu składającym się z rurki i kapsuły ze stali kwasoodpornej w obudowie z tworzywa sztucznego (kolor niebieski) Opakowanie a' 250 szt.</t>
  </si>
  <si>
    <t>Test do codziennej kontroli pracy zgrzewarki rolkowej i temperatury zgrzewu w zakresie 180 – 200°C, odtwarzający wynik bezpośrednio po kontroli. Test w formie arkusza z możliwością do włożenia do posiadanego rękawa papierowo-foliowego. Sprawdzający parametry krytyczne procesu (temperatura, siła nacisku, szybkość, czas przesuwu). Opakowanie a' 250 szt.</t>
  </si>
  <si>
    <t>Test kontroli skuteczności mycia przeznaczony do rutynowej kontroli podstawowych procesów mycia w myjni-dezynfektorze. Zawiera syntetyczną substancję wskaźnikową zgodną z normą PN-EN ISO 15883-5 załącznik C - odpowiednik nigrozyny z mąką, naniesioną na samoprzylepny nośnik z tworzywa sztucznego. Opakowanie a' 320 szt.</t>
  </si>
  <si>
    <t>Fiolkowy wskaźnik biologiczny szybkiego odczytu typu Rapid do kontroli procesów sterylizacji w parze wodnej, czas inkubacji do 24 h w temperaturze 55-60ºC zawierający spory bakterii G. Stearothemophilus. Walidowany z przyrządem testowym PCD posiadanym przez Zamawiającego, składającym się z rurki i kapsuły ze stali kwasoodpornej w obudowie z tworzywa sztucznego. Każda fiolka zawiera test 5 klasy umożliwiający zwolnienie wsadu bezpośrednio po procesie sterylizacji. Opakowanie a' 100 szt.</t>
  </si>
  <si>
    <t>Ochraniacze na naroża tac sterylizacyjnych, zabezpieczające przed uszkodzeniem papieru lub włókniny opakowaniowej, odporne na warunki sterylizacji w parze wodnej. Gramatura papieru 270g/m2, wymiary 100x100x50mm. Opakowanie 1200 szt.</t>
  </si>
  <si>
    <t>Markery do sterylizacji, grubość pisania do wyboru Zamawiającego: S, M, L. Opakowanie 10 szt.</t>
  </si>
  <si>
    <t xml:space="preserve">Pakiet 5: Staplery i ładunki do staplera </t>
  </si>
  <si>
    <t xml:space="preserve">Uniwersalny jednorazowy stapler laparoskopowy do ładunków staplerów jednorazowych laparoskopowych, 11 punktów artykulacyjnych do 45 stopni w obie strony, funkcja grasperowania w rękojeści staplera, wspólna rękojeść dla ładunków prostych i z artykulacją, z możliwością ponownego ładowania do 25 razy, przycisk odblokowujący ładunek zlokalizowany w rączce staplera,  o średnicy trzonu 12mm, z możliwością rotacji o 360° - dostępny w 3 długościach 6cm 16cm 26cm </t>
  </si>
  <si>
    <t>Ładunek do staplera laparoskopowego, zamykająco-tnący, z nożem w ładunku, umieszczający 6 rzędów tytanowych zszywek (3 + 3), o długości linii szwów 45mm lub 60mm, sztywne kowadełko w celu poprawy kompresji, posiadający możliwość zginania w obie strony o 45°, o wysokości zszywek przed zamknięciem 2,0mm; 2,5mm; 3,0mm lub 3,0mm; 3,5mm; 4,0mm - do wyboru zamawiajacego, przeznaczony do tkanki naczyniowej lub  naczyniowo-średniej. Ładunek kompatybilny z automatycznym systemem staplerowym oraz staplerem laparoskopowym uniwersalnym</t>
  </si>
  <si>
    <t>Stapler okrężny jednorazowy o średnicy 21mm/25mm/28mm/31mm/33mm, zakrzywiony, o długości trzonu 22cm, z łamanym kowadełkiem po oddaniu strzału dla zwiększonego bezpieczeństwa podczas wyciągania staplera przez nowo utworzone zespolenie, stapler ze zszywkami tytanowymi wykonanymi z drutu obustronnie spłaszczonego, przeznaczonymi do tkanki grubej (4,8mm przed zamknięciem, 2,0mm po zamknięciu)</t>
  </si>
  <si>
    <t>Jednorazowy stapler okrężny z łamanym kowadełkiem i potrójną linią zszywek. Stopniowane bransze staplera minimalizujące napięcie na linni szwu. Średnica staplera  25mm, 28mm, 31mm lub 33mm, zszywki o 3 różnych wysokościach przed zamknięciem:  przed zamknięciem: (4,0mm-4,5mm-5,0mm) i po zamknięciu: (1,75mm-2,0mm-2,25mm)</t>
  </si>
  <si>
    <t>Jednorazowa nakładka kompatybilna z automatycznym wielorazowym staplerem chroniąca przed kontaminacją</t>
  </si>
  <si>
    <t>Użyczenie odpłatne na czas trwania umowy zaawansowanego staplera z technologią pomiaru grubości tkanki i dostosowywania prędkości rozkładania zszywek w celu uzyskania opytamalnej linii szwu.
- Rękojeść wielorazowego użytku (300 zabiegów) do zszywania tkanek, współpracująca z ładunkami o stałej wysokości zszywki jak również z ładunkami z różną wysokością zszywek, długości ładunków 30mm, 45mm, 60mm, zasilana akumulatorem litowo-jonowym, zawierająca mikroprocesor, układ elektroniczny, 3 silniki, ekran wyświetlacza OLED; 
- Adapter - przejściówka standardowa staplera wielorazowego użytku. Składa się ze złączy pasujących do silnika, wskaźników czujników i interfejsów komunikacyjnych rękojeści dzięki czemu urządzenie jest funkcjonalne i zapewnia komunikację pomiędzy kompatybilnymi ładunkami do zszywania i zasilaną rękojeścią. 
Zestaw zawiera: stapler 1 szt., adapter 6 szt.</t>
  </si>
  <si>
    <t>miesiąc</t>
  </si>
  <si>
    <t>Disektor laparoskopowy o średnicy 5mm z przyżeganiem monopolarnym, atraumatyczny, o długości trzonu 31cm, kodowany kolorystycznie</t>
  </si>
  <si>
    <t>Igła insuflacyjna 120mm/150mm</t>
  </si>
  <si>
    <t>Pakiet 6: Materiały medyczne j.uż. do zabiegów bariatrycznych</t>
  </si>
  <si>
    <t xml:space="preserve">Jednorazowa rękojeść staplera elektrycznego do osobno dostarczanych ładunków z wbudowanym nożem. Przegub umożliwiający obustronne zgięcie (artykulację) ramienia. Część dystalna (z ładunkiem) z możliwością swobodnego obrotu w każdym kierunku, odginająca się od osi narzędzia do minimum 55 stopni, z minimum 5-stopniową skalą wygięcia. Rotacja realizowana poprzez pokrętło wokół osi narzędzia. Rękojeść przeznaczona do ładunków wykonujących zespolenie o długości 45 albo 60 mm (do wyboru przez Zamawiającego). Rękojeść z wbudowanym wskaźnikiem stanu naładowania baterii. Bateria przewidziana na min. 12 użyć. Funkcja dźwiękowej sygnalizacji wstępnej kompresji/prekompresji tkanki po 15 sekundach. Posiada system awaryjnego cofania noża w przypadku jego blokady za pomocą dźwigni, dźwignie zabezpieczone przed ich przypadkowym użyciem. Podświetlany przycisk bezpieczeństwa wymagający jego dezaktywacji przed wystrzeleniem ładunku. Możliwość pracy staplerem przez trokar 12mm. Długość staplera 36cm i 45cm do wyboru przez Zamawiającego. 
Ilość w opakowaniu: 3 szt. </t>
  </si>
  <si>
    <t>Jednorazowy ładunek liniowy kodowany kolorami do powyższych staplerów endoskopowych, umożliwiającego wykonanie zespolenia na dł. 45 lub 60 mm, ładowany w szczęki staplera. Ładunek wyposażony w zszywki o wysokości odpowiednio:
Szary – 45/60mm – otwarte 1,9-2,0 mm, zamknięte 0,7-0,75 mm.
Biały – 45/60mm – otwarte 2,4-2,5 mm, zamknięte 0,9-1,0 mm
Niebieski – 45/60mm – otwarte 3,4-3,5 mm, zamknięte 1,4-1,5 mm
Złoty – 45/60mm – otwarte 3,7-3,8 mm, zamknięte 1,65-1,75 mm
Zielony – 45/60mm – otwarte 4,0-4,1 mm, zamknięte 1,9-2,0 mm
Czarny – 45/60mm – otwarte 4,3-4,4 mm, zamknięte 2,1-2,2 mm
Liczba rzędów zszywek: 6 (po trzy rzędy z każdej strony linii cięcia)
Ilość w opakowaniu: 12 szt</t>
  </si>
  <si>
    <t>Użyczenie odpłatne na czas trwania umowy generatora i dwóch przetworników ultradźwiękowych wielokrotnego użytku, pozwalających na wykonanie 100 zabiegów każdy. Możliwość mycia przetwornika w myjce oraz sterylizacji w autoklawie. Kabel przetwornika dł 290cm – 1 szt.</t>
  </si>
  <si>
    <t xml:space="preserve">Jednorazowe narzędzie do preparowania ultradźwiękowego, o długości trzonu 36cm, średnica trzonu 5,5mm. Urządzenie pozwalające na pracę w dwóch trybach: max i min. dostępnych z dwóch
przycisków. Narzędzie współpracujące z generatorem ultradźwiękowym. Szczęki urządzenia zakrzywione, precyzyjne. Długość części aktywnej 11,5 (+/-)5mm, wyposażone w miejsce montażu przetwornika. Rotacja 360 stopni. Długość noża do wyboru przez Zamawiającego. Ilość w opakowaniu: 3 szt. </t>
  </si>
  <si>
    <t>Siatka częściowo wchłanialna dedykowana do naprawy przepukliny rozworu przełykowego, składająca się z dwóch oddzielnych części, zapakowanych w jedno, sterylne opakowanie. Siatka posiada wzmocnienie wewnętrznej obręczy w części dwuwartstwowe i w części trójwarstwowe oraz integralne znaczniki kierunkowe w postaci języczków, ułatwiające ustawienie siatki i implantację we właściwy sposób. Rozmiary (6x5 - 6x5) lub (6x6 - 6x6) do wyboru przez Zamawiajacego. Ilość w opakowaniu: 3 szt.</t>
  </si>
  <si>
    <t>Pakiet 7: Worki laparoskopowe</t>
  </si>
  <si>
    <t>Worek laparoskopowy do ekstrakcji narządów, jednorazowy, poliuretanowy, 200 ML/10MM prowadnica o śr. otworu wejściowego 10mm,  nić nitinol inteligentna pamięć wejścia, wymiary worka 65x185 mm</t>
  </si>
  <si>
    <t>Worek laparoskopowy do ekstrakcji narządów,  jednorazowy, poliuretanowy z samorozprężalną obręczą z pamięcią kształtu umożliwiającą ponowne otwarcie worka przymocowaną na stałe do popychacza z uchwytem pierścieniowym ułatwiającym precyzyjne manipulowanie rozwiniętym workiem i trzonem posiadającym uchwyt nożycowy na dwa palce. Pojemność worka 400-500ml.</t>
  </si>
  <si>
    <t>Pakiet 8: Węże do histeropompy</t>
  </si>
  <si>
    <t xml:space="preserve">Zestaw węży silikonowych wielorazowych z dwoma przebijakami mocującymi, do pompy 2220 Wolf, typu nr kat. 8170.223 </t>
  </si>
  <si>
    <t xml:space="preserve">PAKIET NR 9: Papiery rejestracyjne </t>
  </si>
  <si>
    <t>Papier do EKG do aparatu Ascard B5, Mr Green, rozmiar 58x25 nadruk</t>
  </si>
  <si>
    <t>Papier do EKG do aparatu Ascard B56,  Ascard A4, Mr Blue, Mr Silver, rozmiar 112x25 nadruk</t>
  </si>
  <si>
    <t>Papier do EKG do aparatu BTL-08 LT, rozmiar 210 mm x 25 m, faksowy, siatka milimetrowa</t>
  </si>
  <si>
    <t>Papier termiczny do EKG do aparatu Welch Allyn Mortara Eli 150C, rozmiar 108mmx140mmx200 ark. składanka nadruk</t>
  </si>
  <si>
    <t>Papier do defibrylatora Lifepak 20e rozmiar 50 x 30 nadruk</t>
  </si>
  <si>
    <t>Papier do defibrylatora Lifepak 15 rozmiar 106/107 x 20 nadruk</t>
  </si>
  <si>
    <t>Papier do videoprintera Sony aparatu rtg Ziehm 8000, typ Normal UPP-210SE, rozmiar 210mm x 25m</t>
  </si>
  <si>
    <t>Papier do videoprintera USG Toshiba, typ HD, rozmiar 110x20</t>
  </si>
  <si>
    <t>PAKIET NR 10: Maski do resuscytacji</t>
  </si>
  <si>
    <r>
      <t>Maska twarzowa do resuscytatora, wykonana w całości z przezroczystego silikonu, o kształcie odpowiadającym budowie anatomicznej, z miękkim otwartym podwijanym do wewnątrz mankietem uszczelniającym, w całości do sterylizacji w temp. 134</t>
    </r>
    <r>
      <rPr>
        <b/>
        <vertAlign val="superscript"/>
        <sz val="9"/>
        <rFont val="Arial"/>
        <family val="2"/>
        <charset val="238"/>
      </rPr>
      <t>o</t>
    </r>
    <r>
      <rPr>
        <sz val="9"/>
        <rFont val="Arial"/>
        <family val="2"/>
        <charset val="238"/>
      </rPr>
      <t>C; rozm. 3, 4, 5; kolorystyczne oznakowanie rozmiarów</t>
    </r>
  </si>
  <si>
    <t>Przedłużacz obwodu - 22mmF podłączenie od strony maszyny, ze złączem podwójnie obrotowym 22mm, od strony pacjenta, port do bronchoskopii i port do odsysania, długość min. 15cm, sterylny lub czysty mikrobiologicznie, gładki wewnętrznie, z PCV</t>
  </si>
  <si>
    <t>Nebulizator z ustnikiem, jednorazowy, czysty mikrobiologicznie, wykonany z medycznego PCV, dren tlenowy długość 200-210 cm ze standardowym złączem (o przekroju antyzagięciowym), nebulizator poj. 6-8 ml, ustnik kątowy lub prosty</t>
  </si>
  <si>
    <t>PAKIET NR 11: Pojemniki na zużyty sprzęt medyczny</t>
  </si>
  <si>
    <t xml:space="preserve">Pojemnik plastikowy na odpady medyczne, w kolorze czerwonym, o kształcie walca, poj. 15-20 litrów, bez otworu wrzutowego </t>
  </si>
  <si>
    <t>Pojemnik plastikowy na odpady medyczne niebezpieczne, w kolorze czerwonym, o kształcie walca, poj. 4-5 litrów; pokrywa otworu wrzutowego musi być trwale połączona z pokrywą główną (dużą) i umożliwiać wielokrotne otwieranie i zamykanie bez ryzyka pęknięcia lub urwania złącza.</t>
  </si>
  <si>
    <t xml:space="preserve">Pojemnik plastikowy na odpady medyczne niebezpieczne, w kolorze czerwonym, o kształcie regularnego walca, poj. ok. 2 litry, wysokość max. 17 cm, średnica 15-17 cm </t>
  </si>
  <si>
    <t>Pojemnik plastikowy na odpady medyczne niebezpieczne, w kolorze czerwonym, o kształcie walca, poj. 0,5-0,7 litra</t>
  </si>
  <si>
    <t xml:space="preserve">Pojemnik plastikowy na odpady medyczne niebezpieczne, w kolorze czerwonym, owal spłaszczony bocznie, poj. 0,5-0,7 litra. Wycięcie w pokrywie  umozliwiajace bezpieczne oddzielenie igły od strzykawki </t>
  </si>
  <si>
    <r>
      <t xml:space="preserve">poz. 1 - 4: </t>
    </r>
    <r>
      <rPr>
        <b/>
        <i/>
        <sz val="9"/>
        <rFont val="Arial"/>
        <family val="2"/>
        <charset val="238"/>
      </rPr>
      <t>Pojemnik o kształcie walca</t>
    </r>
    <r>
      <rPr>
        <i/>
        <sz val="9"/>
        <rFont val="Arial"/>
        <family val="2"/>
        <charset val="238"/>
      </rPr>
      <t xml:space="preserve"> tzn. średnica mierzona u góry musi być równa średnicy podstawy, nie dopuszcza się pojemników o kształcie zwężającym się u podstawy.  </t>
    </r>
  </si>
  <si>
    <t xml:space="preserve">poz. 1: Pojemnik o utwardzonych ściankach odpornych na przekłucie, uderzenia i chemikalia w zakresie temperatur od -50C do +500C, wykonany z PP, posiadający pozytywną opinię PZH (załączyć do oferty). Każdy pojemnik musi posiadać etykietę pozwalającą na wpisanie: rodzaju przechowywanych odpadów, miejsca pochodzenia odpadów, datę otwarcia i zamknięcia, informacji pozwalajacych zidentyfikować osobę zamykającą pojemnik. </t>
  </si>
  <si>
    <t xml:space="preserve">poz. 2 - 5: Pojemnik o utwardzonych ściankach odpornych na przekłucie, z otworem wrzutowym i konstrukcją do demontażu igły, wykonany z HDPE, wieczko  z PP. Każdy pojemnik musi posiadać etykietę pozwalającą na wpisanie: rodzaju przechowywanych odpadów, miejsca pochodzenia odpadów, datę otwarcia i zamknięcia, informacji pozwalajacych zidentyfikować osobę zamykającą pojemnik. </t>
  </si>
  <si>
    <t>PAKIET NR 12: Szczotki ręczne do narzędzi</t>
  </si>
  <si>
    <t>Szczotka z miękkim włosiem syntetycznym (żółta), z plastikową rączką, 80 x 18 x 15 mm, długość 220 mm. Opakowanie 10 szt.</t>
  </si>
  <si>
    <t xml:space="preserve">op. </t>
  </si>
  <si>
    <t>Szczotka z bardzo twardym włosiem syntetycznym, wysokość włosia 12 mm, długość włosia 30 i 45 mm, długość całkowita 165 mm. Opakowanie 5 szt.</t>
  </si>
  <si>
    <t>Szczotki z włosiem nylonowym wyposażone w plastikową główkę o przekroju okrągłym i w średnio twardym nylonowym włosiem. Wymiary: 5.0 mm x 50 mm, długość 600 mm. Opakowanie 5 szt.</t>
  </si>
  <si>
    <t>Szczotki z włosiem nylonowym wyposażone w plastikową główkę o przekroju okrągłym i w średnio twardym nylonowym włosiem. Wymiary: 10.0 mm x 50 mm, długość 600 mm. Opakowanie 5 szt.</t>
  </si>
  <si>
    <t>PAKIET NR 13: Zestawy do odsysania w układzie zamkniętym</t>
  </si>
  <si>
    <t xml:space="preserve">Elektroda do pomiaru głębokości znieczulenia do monitora Bis Vista, nie zawierająca lateksu; 1 opak. = 25 szt. </t>
  </si>
  <si>
    <t>PAKIET NR 14: Zestawy do gastrostomii</t>
  </si>
  <si>
    <t>Zgłębnik przeznaczony do żywienia dożołądkowego lub dojelitowego. Bliższy koniec zgłębnika zakończony złączem ENLFIT służącym do łączenia z zestawami do podaży diet Flocare®. Zgłębnik wykonany z miękkiego, przezroczystego poliuretanu, nie twardniejącego przy dłuższym stosowaniu. Zawiera oznakowaną centymetrową podziałkę znakowaną dokładnie co 1 cm ułatwiającą kontrolowanie długości wprowadzanego zgłębnika, metalową trójskrętną prowadnicę (pokrytą silikonem) z kulkową końcówką ułatwiającą jej wprowadzanie do światła zgłębnika oraz 3 cieniodajne linie kontrastujące w promieniach RTG. Dalszy koniec zgłębnika posiada dwa boczne otwory i jeden centralny przelotowy. Zgłębnik jednorazowego użytku, nie zawiera DEHP, nie zawiera lateksu, pakowany pojedynczo. Opakowanie gwarantujące sterylność przez minimum 60 miesięcy. Rozmiar Ch 10 dł. 130cm.</t>
  </si>
  <si>
    <t>zest.</t>
  </si>
  <si>
    <t xml:space="preserve">Zgłębnik gastrostomijny zakładany techniką "pull" pod kontrolą endoskopii, nie wymagający interwencji na otwartej jamie brzusznej. Zgłębnik wykonany z miękkiego, przezroczystego poliuretanu, nietwardniejącego przy dłuższym stosowaniu. Posiada nadrukowany rozmiar, cieniodajną linię kontrastującą w promieniach RTG, hydromerową powłokę ułatwiającą wprowadzenie oraz oznakowanie centymetrową podziałką. Zestaw zawiera zewnętrzną płytkę mocującą wykonaną z silikonu, umożliwiającą trwałe umiejcowienie zgłębnika w stosunku do powłok brzusznych oraz odpowiedni jej kształ, który kieruje położenie zgłębnika na zewnątrz powłok brzusznych pod odpowiednim kątem (około 90 stopni) zapeniający pacjentowi komfort i ułatwiający pielęgnację skóry wokół przetoki. Zestaw zawiera: przezroczysty, poliuretanowy zgłębnik o długości 40 cm z wewnętrznym dyskiem mocującym składającym się z silikonu (3 płatki koniczynki cieniodajne w promieniach RTG) i sztywnego stabilizującego pierścienia z Makrolonu, zacisk do regulacji przepływu, zacisk zabezpieczający utrzymanie odpowiedniej pozycji zgłębnika, jednorazowy skalpel, igłę punkcyjną z trokarem i łącznikiem ułatwiającym wprowadzenie nici oraz nić trakcyjną do przeciągania zgłębnika. Bliższy koniec zgłębnika (po jego odcięciu) zakończony złączem ENFIT służącym do łączenia z zestawami do podaży diet Flocare® lub strzykawkami E-Series ENFIT.Zgłębnik jednorazowego użytku, nie zawiera DEHP, nie zawiera lateksu. Rozmiar zgłębnika Ch 18 dł. 40 cm. </t>
  </si>
  <si>
    <t>Strzykawka jednorazowego użytku do podaży żywienia drogą przewodu pokarmowego ze złączem enfit o pojemności 60ml z zakończeniem niecentrycznym. Strzykawka sterylizowana, pakowana pojedynczo</t>
  </si>
  <si>
    <t xml:space="preserve">szt. </t>
  </si>
  <si>
    <t>PAKIET NR 15: Czujniki do inwazyjnego pomiaru ciśnienia</t>
  </si>
  <si>
    <t>Czujnik do pomiaru ciśnienia metodą bezpośrednią - pojedynczy kompatybilny z kardiomonitorami Infinity Delta firmy Drager:
długość linii płuczącej 150 cm, 180 cm, 210 cm - do wyboru Zamawiającego; biureta wyposażona w system zabezpieczający przed zapowietrzaniem (szpikulec w biurecie z trzema otworami); jeden przetwornik do krwawego pomiaru ciśnienia o częstotliwości własnej samego przetwornika ≥200Hz; błąd pomiaru przetwornika (nieliniowość i histereza) do 1,5%; odpowiednie oznaczenie drenów- kolorystyczne oznakowanie linii i kraników; system przepłukiwania uruchamiany wielokierunkowo przez pociągnięcie za wypustkę; połączenie przetwornika z kablem łączącym z monitorem bezpinowe, chroniące przed zalaniem (wodoodporne); linia nie powinna wymagać stosowania dodatkowych eliminatorów zakłóceń rezonansowych w warunkach OIT lub na bloku operacyjnym; przetwornik zawiera osobny port do testowania poprawności działania systemu: linia z przetwornikiem: kabel sygnałowy/ monitor</t>
  </si>
  <si>
    <t>Czujnik do ciągłego pomiaru rzutu serca z dostępu tętniczego kompatybilny z monitorem Vigileo firmy Edwards Lifesciences: długość linii 152 cm i 210 cm - do wyboru Zamawiającego; dwa niezależne gniazda sygnału ciśnienia, połaczenia tych gniazd bezpinowe; czujnik pozwalający na inwazyjny pomiar ciśnienia krwi na zewnętrznym monitorze funkcji życiowych bez konieczności podłączania dodatkowych przetworników ciśnienia i linii pomiarowych</t>
  </si>
  <si>
    <t>PAKIET NR 16: Kaniule i łączniki</t>
  </si>
  <si>
    <t xml:space="preserve">Kaniula dotętnicza j.u. z  zaworem odcinającym, z teflonu, ze skrzydełkami mocującymi, z nieinawzyjnym systemem mocowania, z okienkiem z folii paroprzepuszczalnej PU (MVTR - min. 1500g/m2/24h), z wycięciem w opatrunku 10 mm x 15 mm na zawór Floswitch, z  piankowymi podkładkami pod skrzydełka i paskami  do mocowania linii; rozmiar: 20G x 45 mm, sterylna </t>
  </si>
  <si>
    <r>
      <t xml:space="preserve">Kaniula dożylna j.u. bezpieczna </t>
    </r>
    <r>
      <rPr>
        <b/>
        <sz val="9"/>
        <rFont val="Arial"/>
        <family val="2"/>
        <charset val="238"/>
      </rPr>
      <t>z dodatkowym portem</t>
    </r>
    <r>
      <rPr>
        <sz val="9"/>
        <rFont val="Arial"/>
        <family val="2"/>
        <charset val="238"/>
      </rPr>
      <t xml:space="preserve"> do wstrzyknięć, z poliuretanu (nazwa materiału na opakowaniu), min. 5 pasków kontrastujących w promieniach RTG wtopionych w cewnik, z łatwo wkręcanym korkiem i zastawką bezzwrotną zapobiegającą wypływowi krwi w momencie wkłucia, z samozaklejającym się korkiem górnego portu; igła z otworem bocznym lub bez, zabezpieczenie igły w postaci plastikowej osłonki o gładkich krawędziach - mechanizm zabezpieczający bez jakichkolwiek ostrych elementów, rozmiary 22G x 25mm (42ml/min.), 20G x 32mm (67ml/min.), 18G x 45mm (103ml/min.), sterylna
</t>
    </r>
    <r>
      <rPr>
        <i/>
        <sz val="9"/>
        <rFont val="Arial"/>
        <family val="2"/>
        <charset val="238"/>
      </rPr>
      <t>*Do oferty należy załączyć opublikowane badania kliniczne lub laboratoryjne (min. 3) potwierdzające zmniejszenie ryzyka wystąpienia zakrzepowego zapalenia żył związanego z materiałem, z którego wykonany jest cewnik oferowanych kaniul</t>
    </r>
  </si>
  <si>
    <r>
      <t>Zestaw przedłużający z dwoma bezigłowymi zaworami dostępu naczyniowego, do wielokrotnego kontaktu z krwią, lipidami, chemioterapeutykami, chlorheksydyną i alkoholami, z podwójnym przedłużaczem.</t>
    </r>
    <r>
      <rPr>
        <b/>
        <sz val="9"/>
        <rFont val="Arial"/>
        <family val="2"/>
        <charset val="238"/>
      </rPr>
      <t xml:space="preserve"> Długość zestawu ok. 10cm z dwoma zaciskami ślizgowymi</t>
    </r>
    <r>
      <rPr>
        <sz val="9"/>
        <rFont val="Arial"/>
        <family val="2"/>
        <charset val="238"/>
      </rPr>
      <t xml:space="preserve">. Średnica drenu 1,2mm. Dreny zakończone zaworami bezigłowymi, kompatybilnymi z końcówką Luer i Luer lock, o przepływie min 165ml/min. Możliwość podłączenia u pacjenta przez 700 aktywacji (użyć). Długość robocza zaworu 2-2,5cm, długość całkowita 3,3cm. Łącznik posiada przeźroczystą obudowę, zawrów w postaci bezbarwnej, jednoelementowej, silikonowej, membrany z gładką powierzchnią do dezynfekcji (jednorodna materiałowo powierzchnia styku końcówki Luer), prosty tor przepływu i minimalna przestrzeń martwa - max 0,004ml, zapewniany przez wewnętrzną stożkową kaniulę. Wnętrze z jedną ruchomą częścią, pozbawione części mechanicznych i metalowych. Dostosowany do użytku z krwią, tłuszczami, alkoholami, chlorheksydyną oraz lekami chemioterapeutycznymi o wytrzymałości na ciśnienie zwrotne i ciśnienie płynu infekcyjnego min 60psi. Zawór o neutralnym ciśnieniu, bez względu na sekwencję klemowania. Sterylny (sterylizacja radiacyjna), jednorazowy, pakowany pojedynczo, na każdym opkowaniu nadruk numeru serii i daty ważności. Okres ważności min. 12 m-cy od daty dostawy
</t>
    </r>
  </si>
  <si>
    <r>
      <t xml:space="preserve">Zestaw przedłużający z bezigłowym zaworem dostępu naczyniowego, do wielekrotnego kontaktu z kriwą, lipidami, chemioterapeutykami, chlorheksydyną i alkoholami, z potrójnym przedłużaczem. </t>
    </r>
    <r>
      <rPr>
        <b/>
        <sz val="9"/>
        <rFont val="Arial"/>
        <family val="2"/>
        <charset val="238"/>
      </rPr>
      <t>Długość zestawu ok. 15cm z czterema zaciskami ślizgowymi.</t>
    </r>
    <r>
      <rPr>
        <sz val="9"/>
        <rFont val="Arial"/>
        <family val="2"/>
        <charset val="238"/>
      </rPr>
      <t xml:space="preserve"> o objętości wypełnienia 0,49ml. Mała średnica drenu tj. maksymalna średnica zwwnętrzna 2,11mm. Każdy z drenów przedłużających zakończony bezigłowym zaworem, kompatybilnym z końcówką Luer i Luer lock o przepływie min 165ml/min. Możliwość podłączenia u pacjenta przez 700 aktywacji (użyć). Długość robocza zaworu 202,5cm, długość całkowita 3,3cm. Łączniki posiadają przeźroczystą obudowę, zawory w postaci bezbarwnej, jednoelementowej, silikonowej membrany z gładką powierzchnią do dezynfekcji (jednorodna materiałowo powierzchnia styku końcówki Leuer), prosty tor przepływu i minimalna przestrzeń martwa - max. 0,004ml, zapewniany przez wewnętrzną stożkową kaniulę. Wnętrzne z jedną ruchomą częścią, pozbawione części mechanicznych i metalowych. Dostosowany do użytku z krwią, tłuszczami, alkoholami, chlorheksydyną oraz lekami chemioterapeutycznymi o wytrzymałości na ciśnienie zwrotne i ciśnienie płynu infekcyjnego min 60psi. Zawór o neutralnym ciśnieniu, bez względu na sekwencję klemowania. Wejście donaczyniowe zabezpieczone protektorem. Sterylny, jednorazowy, pakowany pojedynczo, na każdym opakowaniu nadruk numeru serii i daty ważności. Okres ważności min 12 m-cy od daty dostawy.
</t>
    </r>
    <r>
      <rPr>
        <i/>
        <sz val="9"/>
        <rFont val="Arial"/>
        <family val="2"/>
        <charset val="238"/>
      </rPr>
      <t>*Do ofery należy dołączyć badania in vitro potwierdzające mniejszy transfer bakterii do światła cewnika w porównaniu do innych rozwiązań</t>
    </r>
  </si>
  <si>
    <t>Łącznik bezigłowy kompatybilny z końcówką Luer i Luer lock, o przepływie min 165ml/min. Możliwość podłączenia u pacjenta przez 700 aktywacji (użyć). Długość robocza zaworu 2-2,5cm, długość całkowita 3,3cm. Łącznik posiada przeźroczystą obudowę, zawór w postaci bezbarwnej, jednoelementowej, silikonowej membrany z gładką powierzchnią do dezynfekcji (jednorodna meteriałowo powierzchnia styku końcówki Luer), prosty tor przepływu i minimalna przestrzeń martwa 0,04ml, zapewniany przez wewnętrzną, stożkową kaniulę. Wnętrzne z jedną ruchomą częścią, pozbawione części mechanicznych i metalowych. Dostosowany do użytku z krwią, tłuszczami, alkoholami, chloreksydyną oraz lekami chemioterapeutycznymi o wytrzymałości na ciśnienie zwrotne i ciśnienie płynu infekcyjnego min 60psi. Neutralne ciśnienie bez względu na sekwencję klemowania. Wejście donaczyniowe zapezpieczone protektorem. Sterylny, jednorazowy pakowany pojedynczo, na każdym opakowaniu nadruk numeru serii i daty ważności. Okreś ważności min 12 m-cy od daty dostawy.
*Do ofery należy dołączyć badania in vitro, potwierdzające mniejszy transfer bakterii do światła cewnika w porównaniu do innych rozwiązań</t>
  </si>
  <si>
    <r>
      <t>Kaniule z pakietu 16</t>
    </r>
    <r>
      <rPr>
        <sz val="9"/>
        <color rgb="FFFF0000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(poz. 1-2)</t>
    </r>
    <r>
      <rPr>
        <sz val="9"/>
        <color rgb="FFFF0000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muszą być pakowane w opakowania typu blister-pack folia-papier wielowarstwowy, z materiału odpornego na mikrorozszczelnienia, gwarantujące bezpieczeństwo mikrobiologiczne używanych kaniul. Na opakowaniach jednostkowych muszą być zawarte informacje: rozmiar (w milimetrach lub wg skali Gaug’a, zgodnie z normą PN-EN ISO 10555-5:2002), wielkość przepływu (w mililitrach/minutę), sposób sterylizacji, termin ważności.</t>
    </r>
  </si>
  <si>
    <t>PAKIET NR 17: Kaniule, koreczki, kraniki</t>
  </si>
  <si>
    <r>
      <t>Kaniula dożylna j.u. z dodatkowym portem</t>
    </r>
    <r>
      <rPr>
        <sz val="9"/>
        <color theme="6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 xml:space="preserve">do wstrzyknięć, z łatwo wkręcanym korkiem, nie PVC, 24G x 19 mm oraz 26G x 19 mm, sterylna </t>
    </r>
  </si>
  <si>
    <r>
      <t>Kaniula dożylna  j.u. z dodatkowym samodomykającym się portem</t>
    </r>
    <r>
      <rPr>
        <sz val="9"/>
        <rFont val="Arial"/>
        <family val="2"/>
        <charset val="238"/>
      </rPr>
      <t xml:space="preserve"> do wstrzyknięć  nie PVC, sterylna, 22G x 25mm, 17G x 45mm, 14G x 50 mm</t>
    </r>
  </si>
  <si>
    <r>
      <t xml:space="preserve">Korek luer do kaniul j.u. sterylny, opak. blister-pack folia-papier, długość kołnierza korka nie więcej niż 0,7cm, część środkowa korka zamykająca kaniulę wysunięta 2 mm poza obrzeże korka, średnica korka do 10mm (wymagana data ważności na opakowaniu jednostkowym </t>
    </r>
    <r>
      <rPr>
        <b/>
        <sz val="9"/>
        <rFont val="Arial"/>
        <family val="2"/>
        <charset val="238"/>
      </rPr>
      <t>każdego pojedynczego</t>
    </r>
    <r>
      <rPr>
        <sz val="9"/>
        <rFont val="Arial"/>
        <family val="2"/>
        <charset val="238"/>
      </rPr>
      <t xml:space="preserve"> korka) op. 100 szt.</t>
    </r>
  </si>
  <si>
    <r>
      <t>Kranik trójdrożny j.u. sterylny, z drenem 10 cm; końcówka luer-lock, obrót o 360</t>
    </r>
    <r>
      <rPr>
        <vertAlign val="superscript"/>
        <sz val="9"/>
        <rFont val="Arial"/>
        <family val="2"/>
        <charset val="238"/>
      </rPr>
      <t xml:space="preserve">0 </t>
    </r>
    <r>
      <rPr>
        <sz val="9"/>
        <rFont val="Arial"/>
        <family val="2"/>
        <charset val="238"/>
      </rPr>
      <t>z wyczuwalnym indykatorem pozycji otwarty/zamknięty, opak. blister-pack folia-papier</t>
    </r>
  </si>
  <si>
    <r>
      <t xml:space="preserve">Korek kombi do kaniul j.u. sterylny, opak. blister-pack folia-papier, koreczek dwufunkcyjny do zamykania wszystkich standardowych połączeń typu Luer-Lock (męskich lub żeńskich). Średnica korka do 10mm (wymagana data ważności na opakowaniu jednostkowym </t>
    </r>
    <r>
      <rPr>
        <b/>
        <sz val="9"/>
        <rFont val="Arial"/>
        <family val="2"/>
        <charset val="238"/>
      </rPr>
      <t>każdego pojedynczego</t>
    </r>
    <r>
      <rPr>
        <sz val="9"/>
        <rFont val="Arial"/>
        <family val="2"/>
        <charset val="238"/>
      </rPr>
      <t xml:space="preserve"> korka) op. 100 szt.</t>
    </r>
  </si>
  <si>
    <t>poz. 1-2: Kaniule muszą być pakowane w opakowania typu blister-pack folia-papier wielowarstwowy, z materiału odpornego na mikrorozszczelnienia, gwarantujące bezpieczeństwo mikrobiologiczne używanych kaniul. Na opakowaniach jednostkowych muszą być zawarte informacje: rozmiar (w milimetrach lub wg skali Gaug’a, zgodnie z normą PN-EN ISO 10555-5:2002), wielkość przepływu (w mililitrach/minutę), sposób sterylizacji, termin ważności. Korek portu górnego kaniul musi posiadać zastawkę antyzwrotną.</t>
  </si>
  <si>
    <t>poz. 1 - 5: Pożądane jest, aby kaniule, koreczki i kraniki pochodziły od jednego producenta, musi zostać zachowana całkowita biokompatybilność zapewniajaca optymalizację bezpieczeństawa terapii dożylnej.</t>
  </si>
  <si>
    <t>PAKIET NR 18: Kaniule bez dodatkowego portu</t>
  </si>
  <si>
    <t xml:space="preserve">Kaniula dożylna j.u. bez dodatkowego portu do wstrzyknięć, 24G x 19 mm oraz 26G x 19 mm, sterylna </t>
  </si>
  <si>
    <t>Kaniula dożylna  j.u. bez dodatkowego portu do do wstrzyknięć, sterylna, 22G x 25mm, 17G x 45mm, 14G x 50 mm</t>
  </si>
  <si>
    <t>poz. 1-2: Kaniule muszą być pakowane w opakowania typu blister-pack folia-papier wielowarstwowy, z materiału odpornego na mikrorozszczelnienia, gwarantujące bezpieczeństwo mikrobiologiczne używanych kaniul. Na opakowaniach jednostkowych muszą być zawarte informacje: rozmiar (w milimetrach lub wg skali Gaug’a, zgodnie z normą PN-EN ISO 10555-5:2002), wielkość przepływu (w mililitrach/minutę), sposób sterylizacji, termin ważności.</t>
  </si>
  <si>
    <t>PAKIET NR 19: Igły do biopsji</t>
  </si>
  <si>
    <t>Igła do biopsji gruboigłowej, 14Gx150mm, jednorazowa, sterylna, pakowana pojedynczo</t>
  </si>
  <si>
    <t>PAKIET NR 20: Materiały medyczne do zaopatrywania stomii A</t>
  </si>
  <si>
    <t>worek stomijny otwarty, przezroczysty do przycięcia (10 – 55mm)</t>
  </si>
  <si>
    <t>worek stomijny otwarty, przezroczysty do przycięcia convex o wypukłości 6mm (10-50mm)</t>
  </si>
  <si>
    <t xml:space="preserve">worek stomijny otwarty, przezroczysty do przycięcia convex o wypukłości 6mm (10-43mm) </t>
  </si>
  <si>
    <t>worek stomijny otwarty, przezroczysty do przycięcia convex o wypukłości powyżej 6mm (10-43mm)</t>
  </si>
  <si>
    <t>płytka stomijna na klik typu convex light, rozmiar 70mm, do przycięcia 15-53mm z uszkami do paska</t>
  </si>
  <si>
    <t>płytka stomijna na klik typu convex deep rozmiar 70mm, do przycięcia 15-53mm z uszkami do paska</t>
  </si>
  <si>
    <t>płytka stomijna na klik rozmiar 70mm, do przycięcia 10-65mm z uszkami do paska</t>
  </si>
  <si>
    <t>worek otwarty, przezroczysty o rozmiarze 70mm, kompatybilny z płytką o rozmiarze 70mm</t>
  </si>
  <si>
    <t>worek pooperacyjny dla stomii, jednoczęściowy z ujściem do drenażu, przezroczysty, otwór do wycięcia 10-100mm</t>
  </si>
  <si>
    <t xml:space="preserve">pasek mocujący z 4 zaczepami kompatybilny do powyższych worków stomijnych </t>
  </si>
  <si>
    <t>pasta stomijna w tubie 60g</t>
  </si>
  <si>
    <t>chusteczki do usuwania przylepca pozwalające na delikatne i bezbolesne odklejenie sprzętu stomijnego bez uszkodzenia skóry; Op. 30 szt.</t>
  </si>
  <si>
    <t>puder stomijny 25g</t>
  </si>
  <si>
    <t>PAKIET NR 21: Materiały medyczne do zaopatrywania stomii B</t>
  </si>
  <si>
    <t>płytka stomijna z akordeonowym pierścieniem o rozmiarze 57mm, plastyczna, niewymagająca docinania, do modelowania, do rozmiaru stomii 22-33mm</t>
  </si>
  <si>
    <t>płytka stomijna z akordeonowym pierścieniem o rozmiarze 70mm, plastyczna, niewymagająca docinania, do modelowania, do rozmiaru stomii 33-*45mm</t>
  </si>
  <si>
    <t>worek otwarty, przezroczysty z pierścieniem zatrzaskowym, kompatybilny z płytką o rozmiarze 70mm</t>
  </si>
  <si>
    <t xml:space="preserve">worek otwarty, przezroczysty z pierścieniem zatrzaskowym, kompatybilny z płytką o rozmiarze 57mm </t>
  </si>
  <si>
    <t>płytka typu convex z akordeonowym pierścieniem o rozmiarze 70mm, do przycięcia 31-48mm</t>
  </si>
  <si>
    <t>płytka typu convex z akordeonowym pierścieniem o rozmiarze 57mm</t>
  </si>
  <si>
    <t>pianka do pielęgnacji i ochrony skóry wokół stomii, niewymagająca spłukiwania</t>
  </si>
  <si>
    <t>pasek stomijny 2 zaczepami kompatybilny do powyższych worków</t>
  </si>
  <si>
    <t>chusteczki do usuwania przylepca pozwalające na delikatne i bezbolesne odklejenie sprzętu stomijnego bez uszkodzenia skóry; Op. 100szt.</t>
  </si>
  <si>
    <t>PAKIET NR 22: Maski krtaniowe</t>
  </si>
  <si>
    <t>Maska krtaniowa - wzmocniony koniuszek mankietu, niepodwijający się podczas zakładania maski. Maska bezpieczna w środowisku MR. Rurka i mankiet uformowane jako jedna całość.</t>
  </si>
  <si>
    <t>PAKIET NR 23: Maski krtaniowe żelowe</t>
  </si>
  <si>
    <t>Maska krtaniowa żelowa jednorazowego użytku, wyposażona w nienadmuchiwalny żelowy mankiet. Maska sterylna z kodem kolorystycznym przypisanym do rozmiaru.</t>
  </si>
  <si>
    <t>PAKIET NR 24: Bronchofiberoskopy</t>
  </si>
  <si>
    <t xml:space="preserve">Jednorazowy bronchofiberoskop, posiadający następujące parametry: pole widzenia powyżej 85°, głębia ostrości 5-50 mm, wbudowane oświetlenie LED, długość części roboczej 605 mm, z zagięciem końcówki w zakresie góra/dół 200°, maksymalna średnica zewnętrzna 5,6 mm z kanałem roboczym o średnicy min. 2,8 mm z możliwością odsysania przez kanał roboczy. Port ssania umieszczony w osi długiej fiberoskopu, port narzędziowy poniżej uchwytu. Minimalny rozmiar rurki intubacyjnej 6 mm. Gotowy do użycia bezpośrednio po wyjęciu z opakowania typu blister bez konieczności montowania adapterów lub zastawek. Kompatybilny z monitorem Screeni. Pakowany po 5 sztuk. </t>
  </si>
  <si>
    <t xml:space="preserve">Jednorazowy bronchofiberoskop, posiadający następujące parametry: pole widzenia powyżej 85°, głębia ostrości 5-50 mm, wbudowane oświetlenie LED, długość części roboczej 605 mm, z zagięciem końcówki w zakresie góra/dół 220°, maksymalna średnica zewnętrzna 3,9 mm z kanałem roboczym o średnicy min. 1,4 mm z możliwością odsysania przez kanał roboczy. Port ssania umieszczony w osi długiej fiberoskopu, port narzędziowy poniżej uchwytu. Minimalny rozmiar rurki intubacyjnej 5mm.  Gotowy do użycia bezpośrednio po wyjęciu z opakowania typu blister bez konieczności montowania adapterów lub zastawek.  Kompatybilny z monitorem Screeni. Pakowany po 5 sztuk. </t>
  </si>
  <si>
    <t xml:space="preserve">PAKIET NR 25: Dreny do pompy histeroskopowej Endomat Select UP 210 prod. KARL STORZ, będącej w posiadaniu Zamawiającego </t>
  </si>
  <si>
    <t>Dreny płuczące do histeroskopii, jednorazowe, sterylne kompatybilne z pompą Storz 
(opak. = 10 szt.)</t>
  </si>
  <si>
    <t>Zestaw drenu płuczącego z kontrolą ciśnienia, wielorazowy, do histeroskopii, kompatybilny z posiadaną pompą Storz (opak. = 1 szt.)</t>
  </si>
  <si>
    <t>Membrana drenu (opak. = 20 szt.)</t>
  </si>
  <si>
    <t>Dren pompy (opak.  = 10 szt.)</t>
  </si>
  <si>
    <t>Elektroda bipolarna, pętla tnąca, 26Fr. (opak. = 6 szt.)</t>
  </si>
  <si>
    <t>Elektroda bipolarna, koagulacyjna typu 'half moon', kształt kulkowy, 26Fr. (opak. = 6 szt.)</t>
  </si>
  <si>
    <t>PAKIET 26: ANOSKOPY</t>
  </si>
  <si>
    <t>Anoskop operacyjny ścięty, średnica 23mm, dł. robocza 88mm, z obturatorem</t>
  </si>
  <si>
    <t xml:space="preserve">Papier do defibrylatora Philips HeartStart Intrepid rozmiar 75mm x 25m nadruk </t>
  </si>
  <si>
    <t xml:space="preserve">*W ramach realizacji zamówienia Wykonawca użyczy bezpłatnie  monitor do bronchoskopii na czas trwania umowy. </t>
  </si>
</sst>
</file>

<file path=xl/styles.xml><?xml version="1.0" encoding="utf-8"?>
<styleSheet xmlns="http://schemas.openxmlformats.org/spreadsheetml/2006/main">
  <numFmts count="7">
    <numFmt numFmtId="44" formatCode="_-* #,##0.00\ &quot;zł&quot;_-;\-* #,##0.00\ &quot;zł&quot;_-;_-* &quot;-&quot;??\ &quot;zł&quot;_-;_-@_-"/>
    <numFmt numFmtId="164" formatCode="_-* #,##0.00&quot; zł&quot;_-;\-* #,##0.00&quot; zł&quot;_-;_-* \-??&quot; zł&quot;_-;_-@_-"/>
    <numFmt numFmtId="165" formatCode="_-* #,##0.00\ _z_ł_-;\-* #,##0.00\ _z_ł_-;_-* \-??\ _z_ł_-;_-@_-"/>
    <numFmt numFmtId="166" formatCode="#,##0;[Red]\-#,##0"/>
    <numFmt numFmtId="167" formatCode="#,##0.00\ &quot;zł&quot;"/>
    <numFmt numFmtId="168" formatCode="#,##0.00\ [$€-1];\-#,##0.00\ [$€-1]"/>
    <numFmt numFmtId="169" formatCode="_-* #,##0.00\ [$zł-415]_-;\-* #,##0.00\ [$zł-415]_-;_-* &quot;-&quot;??\ [$zł-415]_-;_-@_-"/>
  </numFmts>
  <fonts count="34"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1"/>
      <color rgb="FF000000"/>
      <name val="Arial"/>
      <family val="2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Calibri"/>
      <family val="2"/>
      <charset val="238"/>
    </font>
    <font>
      <b/>
      <sz val="12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  <scheme val="minor"/>
    </font>
    <font>
      <b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00B050"/>
      <name val="Arial"/>
      <family val="2"/>
      <charset val="238"/>
    </font>
    <font>
      <b/>
      <sz val="9"/>
      <name val="Arial CE"/>
      <charset val="238"/>
    </font>
    <font>
      <sz val="9"/>
      <name val="Arial CE"/>
      <charset val="238"/>
    </font>
    <font>
      <sz val="9"/>
      <color rgb="FF0070C0"/>
      <name val="Arial CE"/>
      <charset val="238"/>
    </font>
    <font>
      <sz val="9"/>
      <color rgb="FFFF0000"/>
      <name val="Arial CE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b/>
      <sz val="9"/>
      <color rgb="FFFF0000"/>
      <name val="Arial CE"/>
      <charset val="238"/>
    </font>
    <font>
      <sz val="10"/>
      <name val="Arial CE"/>
      <charset val="238"/>
    </font>
    <font>
      <sz val="9"/>
      <color rgb="FFFF0000"/>
      <name val="Arial"/>
      <family val="2"/>
      <charset val="238"/>
    </font>
    <font>
      <b/>
      <vertAlign val="superscript"/>
      <sz val="9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theme="6"/>
      <name val="Arial"/>
      <family val="2"/>
      <charset val="238"/>
    </font>
    <font>
      <b/>
      <sz val="8"/>
      <name val="Arial"/>
      <family val="2"/>
      <charset val="238"/>
    </font>
    <font>
      <sz val="9"/>
      <color rgb="FF0070C0"/>
      <name val="Arial"/>
      <family val="2"/>
      <charset val="238"/>
    </font>
    <font>
      <sz val="9"/>
      <name val="Calibri"/>
      <family val="2"/>
      <charset val="238"/>
    </font>
    <font>
      <sz val="9"/>
      <color rgb="FF000000"/>
      <name val="Calibri"/>
      <family val="2"/>
      <charset val="238"/>
    </font>
    <font>
      <sz val="11"/>
      <color rgb="FF000000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8">
    <xf numFmtId="0" fontId="0" fillId="0" borderId="0"/>
    <xf numFmtId="165" fontId="1" fillId="0" borderId="0" applyBorder="0" applyProtection="0"/>
    <xf numFmtId="164" fontId="1" fillId="0" borderId="0" applyBorder="0" applyProtection="0"/>
    <xf numFmtId="166" fontId="1" fillId="0" borderId="0" applyBorder="0" applyProtection="0"/>
    <xf numFmtId="0" fontId="20" fillId="0" borderId="0"/>
    <xf numFmtId="0" fontId="22" fillId="0" borderId="0"/>
    <xf numFmtId="166" fontId="1" fillId="0" borderId="0" applyBorder="0" applyProtection="0"/>
    <xf numFmtId="164" fontId="1" fillId="0" borderId="0" applyBorder="0" applyProtection="0"/>
    <xf numFmtId="165" fontId="1" fillId="0" borderId="0" applyBorder="0" applyProtection="0"/>
    <xf numFmtId="0" fontId="20" fillId="0" borderId="0"/>
    <xf numFmtId="0" fontId="20" fillId="0" borderId="0"/>
    <xf numFmtId="0" fontId="22" fillId="0" borderId="0"/>
    <xf numFmtId="0" fontId="33" fillId="0" borderId="0"/>
    <xf numFmtId="0" fontId="33" fillId="0" borderId="0"/>
    <xf numFmtId="0" fontId="1" fillId="0" borderId="0"/>
    <xf numFmtId="0" fontId="33" fillId="0" borderId="0"/>
    <xf numFmtId="9" fontId="1" fillId="0" borderId="0" applyBorder="0" applyProtection="0"/>
    <xf numFmtId="44" fontId="22" fillId="0" borderId="0" applyFont="0" applyFill="0" applyBorder="0" applyAlignment="0" applyProtection="0"/>
  </cellStyleXfs>
  <cellXfs count="176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/>
    <xf numFmtId="0" fontId="2" fillId="0" borderId="0" xfId="0" applyFont="1"/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5" fillId="0" borderId="0" xfId="0" applyFont="1" applyFill="1"/>
    <xf numFmtId="0" fontId="6" fillId="0" borderId="0" xfId="0" applyFont="1" applyFill="1"/>
    <xf numFmtId="0" fontId="4" fillId="0" borderId="0" xfId="0" applyFont="1"/>
    <xf numFmtId="0" fontId="7" fillId="0" borderId="0" xfId="0" applyFont="1" applyAlignment="1">
      <alignment vertical="center" wrapText="1"/>
    </xf>
    <xf numFmtId="0" fontId="9" fillId="0" borderId="0" xfId="0" applyFont="1"/>
    <xf numFmtId="0" fontId="9" fillId="0" borderId="0" xfId="0" applyFont="1" applyFill="1"/>
    <xf numFmtId="0" fontId="10" fillId="0" borderId="0" xfId="0" applyFont="1" applyFill="1"/>
    <xf numFmtId="0" fontId="11" fillId="0" borderId="0" xfId="0" applyFont="1" applyFill="1" applyAlignment="1"/>
    <xf numFmtId="0" fontId="11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6" fillId="0" borderId="0" xfId="0" applyFont="1"/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3" xfId="2" applyNumberFormat="1" applyFont="1" applyFill="1" applyBorder="1" applyAlignment="1" applyProtection="1">
      <alignment horizontal="center" vertical="center"/>
    </xf>
    <xf numFmtId="164" fontId="5" fillId="0" borderId="3" xfId="2" applyFont="1" applyFill="1" applyBorder="1" applyAlignment="1" applyProtection="1">
      <alignment horizontal="center" vertical="center"/>
    </xf>
    <xf numFmtId="164" fontId="5" fillId="0" borderId="3" xfId="2" applyFont="1" applyFill="1" applyBorder="1" applyAlignment="1" applyProtection="1">
      <alignment horizontal="right" vertical="center"/>
    </xf>
    <xf numFmtId="0" fontId="5" fillId="0" borderId="0" xfId="0" applyFont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11" fillId="0" borderId="0" xfId="0" applyFont="1" applyFill="1" applyAlignment="1">
      <alignment horizontal="left"/>
    </xf>
    <xf numFmtId="0" fontId="5" fillId="0" borderId="3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/>
    </xf>
    <xf numFmtId="164" fontId="5" fillId="0" borderId="3" xfId="3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0" fontId="5" fillId="0" borderId="0" xfId="0" applyNumberFormat="1" applyFont="1" applyFill="1" applyAlignment="1">
      <alignment horizontal="center" vertical="center"/>
    </xf>
    <xf numFmtId="0" fontId="5" fillId="0" borderId="0" xfId="0" applyNumberFormat="1" applyFont="1" applyFill="1" applyAlignment="1">
      <alignment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center" vertical="center"/>
    </xf>
    <xf numFmtId="0" fontId="5" fillId="0" borderId="10" xfId="2" applyNumberFormat="1" applyFont="1" applyFill="1" applyBorder="1" applyAlignment="1">
      <alignment horizontal="center" vertical="center"/>
    </xf>
    <xf numFmtId="44" fontId="5" fillId="0" borderId="10" xfId="2" applyNumberFormat="1" applyFont="1" applyFill="1" applyBorder="1" applyAlignment="1">
      <alignment horizontal="center" vertical="center"/>
    </xf>
    <xf numFmtId="44" fontId="5" fillId="0" borderId="10" xfId="2" applyNumberFormat="1" applyFont="1" applyFill="1" applyBorder="1" applyAlignment="1">
      <alignment horizontal="right" vertical="center"/>
    </xf>
    <xf numFmtId="0" fontId="13" fillId="0" borderId="10" xfId="2" applyNumberFormat="1" applyFont="1" applyFill="1" applyBorder="1" applyAlignment="1">
      <alignment horizontal="center" vertical="center"/>
    </xf>
    <xf numFmtId="44" fontId="5" fillId="0" borderId="2" xfId="0" applyNumberFormat="1" applyFont="1" applyFill="1" applyBorder="1" applyAlignment="1">
      <alignment horizontal="center" vertical="center"/>
    </xf>
    <xf numFmtId="44" fontId="5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5" fillId="0" borderId="7" xfId="0" applyFont="1" applyFill="1" applyBorder="1" applyAlignment="1">
      <alignment horizontal="left" vertical="center" wrapText="1"/>
    </xf>
    <xf numFmtId="0" fontId="5" fillId="0" borderId="10" xfId="2" applyNumberFormat="1" applyFont="1" applyFill="1" applyBorder="1" applyAlignment="1" applyProtection="1">
      <alignment horizontal="center" vertical="center" wrapText="1"/>
    </xf>
    <xf numFmtId="0" fontId="5" fillId="0" borderId="10" xfId="2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11" xfId="0" applyNumberFormat="1" applyFont="1" applyFill="1" applyBorder="1" applyAlignment="1">
      <alignment horizontal="left" vertical="center" wrapText="1"/>
    </xf>
    <xf numFmtId="0" fontId="5" fillId="0" borderId="3" xfId="2" applyNumberFormat="1" applyFont="1" applyFill="1" applyBorder="1" applyAlignment="1">
      <alignment horizontal="center" vertical="center"/>
    </xf>
    <xf numFmtId="44" fontId="5" fillId="0" borderId="3" xfId="2" applyNumberFormat="1" applyFont="1" applyFill="1" applyBorder="1" applyAlignment="1">
      <alignment horizontal="center" vertical="center"/>
    </xf>
    <xf numFmtId="44" fontId="5" fillId="0" borderId="3" xfId="2" applyNumberFormat="1" applyFont="1" applyFill="1" applyBorder="1" applyAlignment="1">
      <alignment horizontal="right" vertical="center"/>
    </xf>
    <xf numFmtId="0" fontId="5" fillId="0" borderId="3" xfId="2" applyNumberFormat="1" applyFont="1" applyFill="1" applyBorder="1" applyAlignment="1" applyProtection="1">
      <alignment horizontal="center" vertical="center" wrapText="1"/>
    </xf>
    <xf numFmtId="0" fontId="5" fillId="0" borderId="10" xfId="2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center"/>
    </xf>
    <xf numFmtId="0" fontId="0" fillId="0" borderId="0" xfId="0" applyFill="1"/>
    <xf numFmtId="0" fontId="5" fillId="0" borderId="0" xfId="0" applyFont="1" applyFill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vertical="center"/>
      <protection locked="0"/>
    </xf>
    <xf numFmtId="164" fontId="5" fillId="0" borderId="0" xfId="0" applyNumberFormat="1" applyFont="1" applyFill="1" applyAlignment="1" applyProtection="1">
      <alignment vertical="center"/>
      <protection locked="0"/>
    </xf>
    <xf numFmtId="0" fontId="5" fillId="0" borderId="0" xfId="0" applyFont="1"/>
    <xf numFmtId="0" fontId="5" fillId="0" borderId="4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166" fontId="5" fillId="0" borderId="3" xfId="1" applyNumberFormat="1" applyFont="1" applyFill="1" applyBorder="1" applyAlignment="1" applyProtection="1">
      <alignment horizontal="center" vertical="center"/>
      <protection locked="0"/>
    </xf>
    <xf numFmtId="167" fontId="5" fillId="0" borderId="3" xfId="0" applyNumberFormat="1" applyFont="1" applyFill="1" applyBorder="1" applyAlignment="1">
      <alignment horizontal="center" vertical="center"/>
    </xf>
    <xf numFmtId="164" fontId="5" fillId="0" borderId="4" xfId="2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 applyProtection="1">
      <alignment horizontal="center" vertical="center" textRotation="90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Alignment="1" applyProtection="1">
      <alignment vertical="center" wrapText="1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left"/>
    </xf>
    <xf numFmtId="0" fontId="16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0" fontId="17" fillId="0" borderId="0" xfId="0" applyFont="1" applyFill="1" applyAlignment="1">
      <alignment vertical="center" wrapText="1"/>
    </xf>
    <xf numFmtId="0" fontId="5" fillId="0" borderId="12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/>
    </xf>
    <xf numFmtId="3" fontId="5" fillId="0" borderId="10" xfId="2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 wrapText="1"/>
    </xf>
    <xf numFmtId="164" fontId="16" fillId="0" borderId="2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vertical="center" wrapText="1"/>
    </xf>
    <xf numFmtId="0" fontId="18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19" fillId="0" borderId="0" xfId="0" applyFont="1" applyAlignment="1">
      <alignment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0" xfId="4" applyFont="1" applyFill="1" applyBorder="1" applyAlignment="1">
      <alignment vertical="center" wrapText="1"/>
    </xf>
    <xf numFmtId="0" fontId="16" fillId="0" borderId="6" xfId="0" applyFont="1" applyFill="1" applyBorder="1" applyAlignment="1">
      <alignment horizontal="center" vertical="center"/>
    </xf>
    <xf numFmtId="0" fontId="16" fillId="0" borderId="10" xfId="2" applyNumberFormat="1" applyFont="1" applyFill="1" applyBorder="1" applyAlignment="1" applyProtection="1">
      <alignment horizontal="center" vertical="center"/>
    </xf>
    <xf numFmtId="164" fontId="16" fillId="0" borderId="10" xfId="2" applyNumberFormat="1" applyFont="1" applyFill="1" applyBorder="1" applyAlignment="1" applyProtection="1">
      <alignment horizontal="center" vertical="center"/>
    </xf>
    <xf numFmtId="164" fontId="16" fillId="0" borderId="10" xfId="2" applyNumberFormat="1" applyFont="1" applyFill="1" applyBorder="1" applyAlignment="1" applyProtection="1">
      <alignment horizontal="right" vertical="center"/>
    </xf>
    <xf numFmtId="0" fontId="16" fillId="0" borderId="10" xfId="2" applyNumberFormat="1" applyFont="1" applyFill="1" applyBorder="1" applyAlignment="1" applyProtection="1">
      <alignment horizontal="center" vertical="center" wrapText="1"/>
    </xf>
    <xf numFmtId="0" fontId="21" fillId="0" borderId="0" xfId="0" applyFont="1" applyFill="1" applyAlignment="1"/>
    <xf numFmtId="0" fontId="21" fillId="0" borderId="0" xfId="0" applyFont="1" applyAlignment="1"/>
    <xf numFmtId="0" fontId="5" fillId="0" borderId="7" xfId="5" applyFont="1" applyFill="1" applyBorder="1" applyAlignment="1">
      <alignment horizontal="left" vertical="center" wrapText="1"/>
    </xf>
    <xf numFmtId="0" fontId="5" fillId="0" borderId="7" xfId="5" applyFont="1" applyFill="1" applyBorder="1" applyAlignment="1">
      <alignment horizontal="center" vertical="center"/>
    </xf>
    <xf numFmtId="0" fontId="5" fillId="0" borderId="10" xfId="6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vertical="center" wrapText="1"/>
    </xf>
    <xf numFmtId="0" fontId="23" fillId="0" borderId="0" xfId="0" applyFont="1" applyFill="1" applyAlignment="1">
      <alignment vertical="center"/>
    </xf>
    <xf numFmtId="0" fontId="5" fillId="0" borderId="9" xfId="0" applyFont="1" applyFill="1" applyBorder="1" applyAlignment="1">
      <alignment vertical="center" wrapText="1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vertical="center" wrapText="1"/>
    </xf>
    <xf numFmtId="44" fontId="5" fillId="0" borderId="16" xfId="2" applyNumberFormat="1" applyFont="1" applyFill="1" applyBorder="1" applyAlignment="1">
      <alignment horizontal="right" vertical="center"/>
    </xf>
    <xf numFmtId="0" fontId="25" fillId="0" borderId="0" xfId="0" applyFont="1" applyFill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/>
    </xf>
    <xf numFmtId="168" fontId="27" fillId="0" borderId="0" xfId="0" applyNumberFormat="1" applyFont="1" applyFill="1" applyBorder="1" applyAlignment="1">
      <alignment vertical="center"/>
    </xf>
    <xf numFmtId="0" fontId="5" fillId="0" borderId="17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horizontal="center" vertical="center"/>
    </xf>
    <xf numFmtId="44" fontId="5" fillId="0" borderId="16" xfId="2" applyNumberFormat="1" applyFont="1" applyFill="1" applyBorder="1" applyAlignment="1">
      <alignment horizontal="center" vertical="center"/>
    </xf>
    <xf numFmtId="0" fontId="5" fillId="0" borderId="16" xfId="2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vertical="center" wrapText="1"/>
    </xf>
    <xf numFmtId="0" fontId="11" fillId="0" borderId="0" xfId="0" applyFont="1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10" xfId="0" applyNumberFormat="1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vertical="center" wrapText="1"/>
    </xf>
    <xf numFmtId="0" fontId="6" fillId="0" borderId="0" xfId="0" applyNumberFormat="1" applyFont="1" applyFill="1" applyAlignment="1">
      <alignment horizontal="center" vertical="center"/>
    </xf>
    <xf numFmtId="0" fontId="6" fillId="0" borderId="0" xfId="0" applyNumberFormat="1" applyFont="1" applyFill="1"/>
    <xf numFmtId="0" fontId="16" fillId="0" borderId="10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vertical="center" wrapText="1"/>
    </xf>
    <xf numFmtId="0" fontId="16" fillId="0" borderId="21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44" fontId="16" fillId="0" borderId="10" xfId="2" applyNumberFormat="1" applyFont="1" applyFill="1" applyBorder="1" applyAlignment="1">
      <alignment horizontal="center" vertical="center"/>
    </xf>
    <xf numFmtId="44" fontId="16" fillId="0" borderId="10" xfId="2" applyNumberFormat="1" applyFont="1" applyFill="1" applyBorder="1" applyAlignment="1">
      <alignment horizontal="right" vertical="center" wrapText="1"/>
    </xf>
    <xf numFmtId="0" fontId="16" fillId="0" borderId="10" xfId="2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wrapText="1"/>
    </xf>
    <xf numFmtId="0" fontId="16" fillId="0" borderId="10" xfId="0" applyFont="1" applyFill="1" applyBorder="1" applyAlignment="1">
      <alignment vertical="center" wrapText="1"/>
    </xf>
    <xf numFmtId="169" fontId="16" fillId="0" borderId="10" xfId="2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44" fontId="5" fillId="0" borderId="2" xfId="0" applyNumberFormat="1" applyFont="1" applyFill="1" applyBorder="1"/>
    <xf numFmtId="0" fontId="5" fillId="0" borderId="0" xfId="0" applyNumberFormat="1" applyFont="1" applyFill="1"/>
    <xf numFmtId="44" fontId="5" fillId="0" borderId="0" xfId="0" applyNumberFormat="1" applyFont="1" applyFill="1" applyBorder="1"/>
    <xf numFmtId="169" fontId="5" fillId="0" borderId="10" xfId="0" applyNumberFormat="1" applyFont="1" applyBorder="1" applyAlignment="1">
      <alignment horizontal="center" vertical="center"/>
    </xf>
    <xf numFmtId="0" fontId="23" fillId="0" borderId="0" xfId="0" applyFont="1" applyFill="1" applyAlignment="1">
      <alignment wrapText="1"/>
    </xf>
    <xf numFmtId="169" fontId="5" fillId="0" borderId="19" xfId="0" applyNumberFormat="1" applyFont="1" applyBorder="1" applyAlignment="1">
      <alignment horizontal="center" vertical="center"/>
    </xf>
    <xf numFmtId="0" fontId="29" fillId="0" borderId="0" xfId="0" applyFont="1" applyFill="1" applyAlignment="1"/>
    <xf numFmtId="0" fontId="30" fillId="0" borderId="0" xfId="0" applyFont="1" applyFill="1" applyBorder="1" applyAlignment="1">
      <alignment vertical="center"/>
    </xf>
    <xf numFmtId="0" fontId="11" fillId="0" borderId="0" xfId="0" applyFont="1" applyFill="1" applyAlignment="1">
      <alignment horizontal="left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vertical="center" wrapText="1"/>
    </xf>
    <xf numFmtId="0" fontId="5" fillId="0" borderId="23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31" fillId="0" borderId="0" xfId="0" applyFont="1" applyFill="1"/>
    <xf numFmtId="0" fontId="32" fillId="0" borderId="0" xfId="0" applyFont="1" applyFill="1"/>
    <xf numFmtId="0" fontId="30" fillId="0" borderId="0" xfId="0" applyFont="1" applyFill="1" applyAlignment="1">
      <alignment vertical="center"/>
    </xf>
    <xf numFmtId="0" fontId="0" fillId="0" borderId="0" xfId="0" applyFill="1" applyAlignment="1"/>
    <xf numFmtId="0" fontId="25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</cellXfs>
  <cellStyles count="18">
    <cellStyle name="Currency 2" xfId="7"/>
    <cellStyle name="Dziesiętny" xfId="1" builtinId="3"/>
    <cellStyle name="Dziesiętny 2" xfId="8"/>
    <cellStyle name="Normal 2" xfId="9"/>
    <cellStyle name="Normalny" xfId="0" builtinId="0"/>
    <cellStyle name="Normalny 2" xfId="10"/>
    <cellStyle name="Normalny 2 2" xfId="11"/>
    <cellStyle name="Normalny 3" xfId="5"/>
    <cellStyle name="Normalny 4" xfId="4"/>
    <cellStyle name="Normalny 4 2" xfId="12"/>
    <cellStyle name="Normalny 4 2 2" xfId="13"/>
    <cellStyle name="Normalny 5" xfId="14"/>
    <cellStyle name="Normalny 7 2" xfId="15"/>
    <cellStyle name="Procentowy 2" xfId="16"/>
    <cellStyle name="Walutowy" xfId="2" builtinId="4"/>
    <cellStyle name="Walutowy 2" xfId="6"/>
    <cellStyle name="Walutowy 3" xfId="3"/>
    <cellStyle name="Walutowy 3 2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Y227"/>
  <sheetViews>
    <sheetView tabSelected="1" topLeftCell="A174" zoomScale="120" zoomScaleNormal="120" workbookViewId="0">
      <selection activeCell="I85" sqref="I85"/>
    </sheetView>
  </sheetViews>
  <sheetFormatPr defaultRowHeight="15"/>
  <cols>
    <col min="1" max="1" width="3.5703125" customWidth="1"/>
    <col min="2" max="2" width="53.7109375" bestFit="1" customWidth="1"/>
    <col min="3" max="3" width="4.5703125" bestFit="1" customWidth="1"/>
    <col min="4" max="4" width="6.42578125" customWidth="1"/>
    <col min="5" max="5" width="10.5703125" bestFit="1" customWidth="1"/>
    <col min="6" max="6" width="13.140625" customWidth="1"/>
    <col min="7" max="7" width="6" customWidth="1"/>
    <col min="8" max="8" width="14.140625" bestFit="1" customWidth="1"/>
    <col min="9" max="9" width="7.5703125" customWidth="1"/>
    <col min="10" max="10" width="11.42578125" customWidth="1"/>
    <col min="12" max="12" width="10.42578125" customWidth="1"/>
  </cols>
  <sheetData>
    <row r="1" spans="1:23" s="4" customFormat="1" ht="12.75">
      <c r="A1" s="1" t="s">
        <v>0</v>
      </c>
      <c r="B1" s="2"/>
      <c r="C1" s="1"/>
      <c r="D1" s="3"/>
      <c r="E1" s="3"/>
      <c r="F1" s="1"/>
      <c r="G1" s="1"/>
      <c r="H1" s="1"/>
      <c r="I1" s="1"/>
      <c r="J1" s="1"/>
    </row>
    <row r="2" spans="1:23" s="4" customFormat="1" ht="12.75">
      <c r="A2" s="3" t="s">
        <v>1</v>
      </c>
      <c r="B2" s="5"/>
      <c r="C2" s="1"/>
      <c r="D2" s="3"/>
      <c r="E2" s="3"/>
      <c r="F2" s="1"/>
      <c r="G2" s="1"/>
      <c r="H2" s="1"/>
      <c r="I2" s="1"/>
      <c r="J2" s="1"/>
    </row>
    <row r="3" spans="1:23" s="10" customFormat="1" ht="15" customHeight="1">
      <c r="A3" s="6"/>
      <c r="B3" s="7"/>
      <c r="C3" s="6"/>
      <c r="D3" s="8"/>
      <c r="E3" s="8"/>
      <c r="F3" s="9"/>
      <c r="G3" s="9"/>
      <c r="H3" s="9"/>
      <c r="I3" s="6"/>
      <c r="J3" s="6"/>
      <c r="N3" s="11"/>
      <c r="O3" s="11"/>
      <c r="P3" s="11"/>
      <c r="Q3" s="11"/>
      <c r="R3" s="11"/>
      <c r="S3" s="11"/>
      <c r="T3" s="11"/>
      <c r="U3" s="11"/>
      <c r="V3" s="11"/>
      <c r="W3" s="11"/>
    </row>
    <row r="4" spans="1:23" s="12" customFormat="1" ht="15.75" customHeight="1">
      <c r="A4" s="172" t="s">
        <v>2</v>
      </c>
      <c r="B4" s="172"/>
      <c r="C4" s="172"/>
      <c r="D4" s="172"/>
      <c r="E4" s="172"/>
      <c r="F4" s="172"/>
      <c r="G4" s="172"/>
      <c r="H4" s="172"/>
      <c r="I4" s="172"/>
      <c r="J4" s="172"/>
      <c r="M4" s="13"/>
      <c r="N4" s="11"/>
      <c r="O4" s="11"/>
      <c r="P4" s="11"/>
      <c r="Q4" s="11"/>
      <c r="R4" s="11"/>
      <c r="S4" s="11"/>
      <c r="T4" s="11"/>
      <c r="U4" s="11"/>
      <c r="V4" s="11"/>
      <c r="W4" s="11"/>
    </row>
    <row r="5" spans="1:23" s="10" customFormat="1" ht="18.75" customHeight="1">
      <c r="A5" s="6"/>
      <c r="B5" s="7"/>
      <c r="C5" s="6"/>
      <c r="D5" s="8"/>
      <c r="E5" s="8"/>
      <c r="F5" s="9"/>
      <c r="G5" s="9"/>
      <c r="H5" s="9"/>
      <c r="I5" s="6"/>
      <c r="J5" s="6"/>
      <c r="K5" s="6"/>
      <c r="L5" s="14"/>
      <c r="M5" s="6"/>
      <c r="N5" s="11"/>
      <c r="O5" s="11"/>
      <c r="P5" s="11"/>
      <c r="Q5" s="11"/>
      <c r="R5" s="11"/>
      <c r="S5" s="11"/>
      <c r="T5" s="11"/>
      <c r="U5" s="11"/>
      <c r="V5" s="11"/>
      <c r="W5" s="11"/>
    </row>
    <row r="6" spans="1:23" s="15" customFormat="1" ht="12.75" thickBot="1">
      <c r="A6" s="15" t="s">
        <v>3</v>
      </c>
      <c r="B6" s="16"/>
    </row>
    <row r="7" spans="1:23" s="23" customFormat="1" ht="24.75" thickBot="1">
      <c r="A7" s="17" t="s">
        <v>4</v>
      </c>
      <c r="B7" s="18" t="s">
        <v>5</v>
      </c>
      <c r="C7" s="18" t="s">
        <v>6</v>
      </c>
      <c r="D7" s="19" t="s">
        <v>7</v>
      </c>
      <c r="E7" s="20" t="s">
        <v>8</v>
      </c>
      <c r="F7" s="21" t="s">
        <v>9</v>
      </c>
      <c r="G7" s="21" t="s">
        <v>10</v>
      </c>
      <c r="H7" s="21" t="s">
        <v>11</v>
      </c>
      <c r="I7" s="21" t="s">
        <v>12</v>
      </c>
      <c r="J7" s="21" t="s">
        <v>13</v>
      </c>
      <c r="K7" s="9"/>
      <c r="L7" s="22"/>
      <c r="M7" s="22"/>
      <c r="N7" s="22"/>
      <c r="O7" s="22"/>
      <c r="P7" s="9"/>
      <c r="Q7" s="9"/>
      <c r="R7" s="9"/>
      <c r="S7" s="9"/>
      <c r="T7" s="9"/>
      <c r="U7" s="9"/>
      <c r="V7" s="9"/>
      <c r="W7" s="9"/>
    </row>
    <row r="8" spans="1:23" s="30" customFormat="1" ht="36" customHeight="1">
      <c r="A8" s="24">
        <v>1</v>
      </c>
      <c r="B8" s="25" t="s">
        <v>14</v>
      </c>
      <c r="C8" s="26" t="s">
        <v>15</v>
      </c>
      <c r="D8" s="27">
        <v>40</v>
      </c>
      <c r="E8" s="28">
        <v>0</v>
      </c>
      <c r="F8" s="29">
        <f>ROUND(PRODUCT(D8:E8),2)</f>
        <v>0</v>
      </c>
      <c r="G8" s="27">
        <v>8</v>
      </c>
      <c r="H8" s="29">
        <f>ROUND(PRODUCT(F8,1+G8/100),2)</f>
        <v>0</v>
      </c>
      <c r="I8" s="27"/>
      <c r="J8" s="27"/>
      <c r="K8" s="22"/>
      <c r="L8" s="9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</row>
    <row r="9" spans="1:23" s="30" customFormat="1" ht="12">
      <c r="A9" s="24">
        <v>2</v>
      </c>
      <c r="B9" s="25" t="s">
        <v>16</v>
      </c>
      <c r="C9" s="26" t="s">
        <v>15</v>
      </c>
      <c r="D9" s="27">
        <v>10</v>
      </c>
      <c r="E9" s="28">
        <v>0</v>
      </c>
      <c r="F9" s="29">
        <f>ROUND(PRODUCT(D9:E9),2)</f>
        <v>0</v>
      </c>
      <c r="G9" s="27">
        <v>8</v>
      </c>
      <c r="H9" s="29">
        <f>ROUND(PRODUCT(F9,1+G9/100),2)</f>
        <v>0</v>
      </c>
      <c r="I9" s="27"/>
      <c r="J9" s="27"/>
      <c r="K9" s="22"/>
      <c r="L9" s="9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</row>
    <row r="10" spans="1:23" s="30" customFormat="1" ht="12.75" thickBot="1">
      <c r="A10" s="24">
        <v>3</v>
      </c>
      <c r="B10" s="25" t="s">
        <v>17</v>
      </c>
      <c r="C10" s="26" t="s">
        <v>15</v>
      </c>
      <c r="D10" s="27">
        <v>20</v>
      </c>
      <c r="E10" s="28">
        <v>0</v>
      </c>
      <c r="F10" s="29">
        <f>ROUND(PRODUCT(D10:E10),2)</f>
        <v>0</v>
      </c>
      <c r="G10" s="27">
        <v>8</v>
      </c>
      <c r="H10" s="29">
        <f>ROUND(PRODUCT(F10,1+G10/100),2)</f>
        <v>0</v>
      </c>
      <c r="I10" s="27"/>
      <c r="J10" s="27"/>
      <c r="K10" s="22"/>
      <c r="L10" s="9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</row>
    <row r="11" spans="1:23" s="30" customFormat="1" ht="14.25" customHeight="1" thickBot="1">
      <c r="A11" s="31"/>
      <c r="B11" s="32"/>
      <c r="C11" s="31"/>
      <c r="D11" s="31"/>
      <c r="E11" s="31" t="s">
        <v>18</v>
      </c>
      <c r="F11" s="33">
        <f>SUM(F8:F10)</f>
        <v>0</v>
      </c>
      <c r="G11" s="22"/>
      <c r="H11" s="33">
        <f>SUM(H8:H10)</f>
        <v>0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</row>
    <row r="12" spans="1:23" s="23" customFormat="1" ht="11.25" customHeight="1">
      <c r="A12" s="9"/>
      <c r="B12" s="34"/>
      <c r="C12" s="9"/>
      <c r="D12" s="8"/>
      <c r="E12" s="8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</row>
    <row r="13" spans="1:23" s="22" customFormat="1" ht="15.75" customHeight="1" thickBot="1">
      <c r="A13" s="35" t="s">
        <v>19</v>
      </c>
    </row>
    <row r="14" spans="1:23" s="23" customFormat="1" ht="24.75" thickBot="1">
      <c r="A14" s="17" t="s">
        <v>4</v>
      </c>
      <c r="B14" s="18" t="s">
        <v>5</v>
      </c>
      <c r="C14" s="18" t="s">
        <v>6</v>
      </c>
      <c r="D14" s="19" t="s">
        <v>7</v>
      </c>
      <c r="E14" s="20" t="s">
        <v>8</v>
      </c>
      <c r="F14" s="21" t="s">
        <v>9</v>
      </c>
      <c r="G14" s="21" t="s">
        <v>10</v>
      </c>
      <c r="H14" s="21" t="s">
        <v>11</v>
      </c>
      <c r="I14" s="21" t="s">
        <v>12</v>
      </c>
      <c r="J14" s="21" t="s">
        <v>13</v>
      </c>
      <c r="K14" s="9"/>
      <c r="L14" s="22"/>
      <c r="M14" s="22"/>
      <c r="N14" s="22"/>
      <c r="O14" s="22"/>
      <c r="P14" s="9"/>
      <c r="Q14" s="9"/>
      <c r="R14" s="9"/>
      <c r="S14" s="9"/>
      <c r="T14" s="9"/>
      <c r="U14" s="9"/>
      <c r="V14" s="9"/>
      <c r="W14" s="9"/>
    </row>
    <row r="15" spans="1:23" s="30" customFormat="1" ht="36" customHeight="1">
      <c r="A15" s="24">
        <v>1</v>
      </c>
      <c r="B15" s="36" t="s">
        <v>20</v>
      </c>
      <c r="C15" s="37" t="s">
        <v>15</v>
      </c>
      <c r="D15" s="27">
        <v>10</v>
      </c>
      <c r="E15" s="38">
        <v>0</v>
      </c>
      <c r="F15" s="29">
        <f>ROUND(PRODUCT(D15:E15),2)</f>
        <v>0</v>
      </c>
      <c r="G15" s="27">
        <v>8</v>
      </c>
      <c r="H15" s="29">
        <f>ROUND(PRODUCT(F15,1+G15/100),2)</f>
        <v>0</v>
      </c>
      <c r="I15" s="27"/>
      <c r="J15" s="27"/>
      <c r="K15" s="22"/>
      <c r="L15" s="9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</row>
    <row r="16" spans="1:23" s="30" customFormat="1" ht="36">
      <c r="A16" s="24">
        <v>2</v>
      </c>
      <c r="B16" s="36" t="s">
        <v>21</v>
      </c>
      <c r="C16" s="24" t="s">
        <v>15</v>
      </c>
      <c r="D16" s="27">
        <v>4</v>
      </c>
      <c r="E16" s="38">
        <v>0</v>
      </c>
      <c r="F16" s="29">
        <f>ROUND(PRODUCT(D16:E16),2)</f>
        <v>0</v>
      </c>
      <c r="G16" s="27">
        <v>8</v>
      </c>
      <c r="H16" s="29">
        <f>ROUND(PRODUCT(F16,1+G16/100),2)</f>
        <v>0</v>
      </c>
      <c r="I16" s="27"/>
      <c r="J16" s="27"/>
      <c r="K16" s="22"/>
      <c r="L16" s="9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</row>
    <row r="17" spans="1:177" s="30" customFormat="1" ht="61.5">
      <c r="A17" s="24">
        <v>3</v>
      </c>
      <c r="B17" s="39" t="s">
        <v>22</v>
      </c>
      <c r="C17" s="24" t="s">
        <v>15</v>
      </c>
      <c r="D17" s="27">
        <v>30</v>
      </c>
      <c r="E17" s="38">
        <v>0</v>
      </c>
      <c r="F17" s="29">
        <f>ROUND(PRODUCT(D17:E17),2)</f>
        <v>0</v>
      </c>
      <c r="G17" s="27">
        <v>8</v>
      </c>
      <c r="H17" s="29">
        <f>ROUND(PRODUCT(F17,1+G17/100),2)</f>
        <v>0</v>
      </c>
      <c r="I17" s="27"/>
      <c r="J17" s="27"/>
      <c r="K17" s="22"/>
      <c r="L17" s="9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</row>
    <row r="18" spans="1:177" s="30" customFormat="1" ht="50.25" thickBot="1">
      <c r="A18" s="24">
        <v>4</v>
      </c>
      <c r="B18" s="39" t="s">
        <v>23</v>
      </c>
      <c r="C18" s="24" t="s">
        <v>15</v>
      </c>
      <c r="D18" s="27">
        <v>4</v>
      </c>
      <c r="E18" s="38">
        <v>0</v>
      </c>
      <c r="F18" s="29">
        <f>ROUND(PRODUCT(D18:E18),2)</f>
        <v>0</v>
      </c>
      <c r="G18" s="27">
        <v>8</v>
      </c>
      <c r="H18" s="29">
        <f>ROUND(PRODUCT(F18,1+G18/100),2)</f>
        <v>0</v>
      </c>
      <c r="I18" s="27"/>
      <c r="J18" s="27"/>
      <c r="K18" s="22"/>
      <c r="L18" s="9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</row>
    <row r="19" spans="1:177" s="30" customFormat="1" ht="13.5" customHeight="1" thickBot="1">
      <c r="A19" s="31"/>
      <c r="B19" s="32"/>
      <c r="C19" s="31"/>
      <c r="D19" s="31"/>
      <c r="E19" s="31" t="s">
        <v>18</v>
      </c>
      <c r="F19" s="33">
        <f>SUM(F15:F18)</f>
        <v>0</v>
      </c>
      <c r="G19" s="22"/>
      <c r="H19" s="33">
        <f>SUM(H15:H18)</f>
        <v>0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</row>
    <row r="20" spans="1:177" s="23" customFormat="1" ht="12">
      <c r="A20" s="9"/>
      <c r="B20" s="34"/>
      <c r="C20" s="9"/>
      <c r="D20" s="8"/>
      <c r="E20" s="8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</row>
    <row r="21" spans="1:177" s="30" customFormat="1" ht="14.25" customHeight="1" thickBot="1">
      <c r="A21" s="35" t="s">
        <v>24</v>
      </c>
      <c r="B21" s="22"/>
      <c r="C21" s="22"/>
      <c r="D21" s="40"/>
      <c r="E21" s="41"/>
      <c r="F21" s="41"/>
      <c r="G21" s="41"/>
      <c r="H21" s="41"/>
      <c r="I21" s="41"/>
      <c r="J21" s="41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</row>
    <row r="22" spans="1:177" s="23" customFormat="1" ht="24.75" thickBot="1">
      <c r="A22" s="17" t="s">
        <v>4</v>
      </c>
      <c r="B22" s="18" t="s">
        <v>5</v>
      </c>
      <c r="C22" s="18" t="s">
        <v>6</v>
      </c>
      <c r="D22" s="19" t="s">
        <v>7</v>
      </c>
      <c r="E22" s="20" t="s">
        <v>8</v>
      </c>
      <c r="F22" s="21" t="s">
        <v>9</v>
      </c>
      <c r="G22" s="21" t="s">
        <v>10</v>
      </c>
      <c r="H22" s="21" t="s">
        <v>11</v>
      </c>
      <c r="I22" s="21" t="s">
        <v>12</v>
      </c>
      <c r="J22" s="21" t="s">
        <v>13</v>
      </c>
      <c r="K22" s="9"/>
      <c r="L22" s="22"/>
      <c r="M22" s="22"/>
      <c r="N22" s="22"/>
      <c r="O22" s="22"/>
      <c r="P22" s="9"/>
      <c r="Q22" s="9"/>
      <c r="R22" s="9"/>
      <c r="S22" s="9"/>
      <c r="T22" s="9"/>
      <c r="U22" s="9"/>
      <c r="V22" s="9"/>
      <c r="W22" s="9"/>
    </row>
    <row r="23" spans="1:177" s="22" customFormat="1" ht="14.25" customHeight="1">
      <c r="A23" s="42">
        <v>1</v>
      </c>
      <c r="B23" s="43" t="s">
        <v>25</v>
      </c>
      <c r="C23" s="44" t="s">
        <v>26</v>
      </c>
      <c r="D23" s="45">
        <v>2</v>
      </c>
      <c r="E23" s="46">
        <v>0</v>
      </c>
      <c r="F23" s="47">
        <f>ROUND(PRODUCT(D23:E23),2)</f>
        <v>0</v>
      </c>
      <c r="G23" s="45">
        <v>8</v>
      </c>
      <c r="H23" s="47">
        <f>ROUND(PRODUCT(F23,1+G23/100),2)</f>
        <v>0</v>
      </c>
      <c r="I23" s="45"/>
      <c r="J23" s="45"/>
    </row>
    <row r="24" spans="1:177" s="30" customFormat="1" ht="24.75" thickBot="1">
      <c r="A24" s="42">
        <v>2</v>
      </c>
      <c r="B24" s="43" t="s">
        <v>27</v>
      </c>
      <c r="C24" s="44" t="s">
        <v>26</v>
      </c>
      <c r="D24" s="48">
        <v>1</v>
      </c>
      <c r="E24" s="46">
        <v>0</v>
      </c>
      <c r="F24" s="47">
        <f>ROUND(PRODUCT(D24:E24),2)</f>
        <v>0</v>
      </c>
      <c r="G24" s="45">
        <v>8</v>
      </c>
      <c r="H24" s="47">
        <f>ROUND(PRODUCT(F24,1+G24/100),2)</f>
        <v>0</v>
      </c>
      <c r="I24" s="45"/>
      <c r="J24" s="45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</row>
    <row r="25" spans="1:177" s="30" customFormat="1" ht="12.75" thickBot="1">
      <c r="A25" s="31"/>
      <c r="B25" s="32"/>
      <c r="C25" s="31"/>
      <c r="D25" s="31"/>
      <c r="E25" s="31" t="s">
        <v>18</v>
      </c>
      <c r="F25" s="49">
        <f>SUM(F23:F24)</f>
        <v>0</v>
      </c>
      <c r="G25" s="22"/>
      <c r="H25" s="49">
        <f>SUM(H23:H24)</f>
        <v>0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</row>
    <row r="26" spans="1:177" s="30" customFormat="1" ht="12">
      <c r="A26" s="31"/>
      <c r="B26" s="32"/>
      <c r="C26" s="31"/>
      <c r="D26" s="31"/>
      <c r="E26" s="31"/>
      <c r="F26" s="50"/>
      <c r="G26" s="22"/>
      <c r="H26" s="50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</row>
    <row r="27" spans="1:177" s="54" customFormat="1" ht="12.75" thickBot="1">
      <c r="A27" s="16" t="s">
        <v>28</v>
      </c>
      <c r="B27" s="51"/>
      <c r="C27" s="52"/>
      <c r="D27" s="53"/>
      <c r="E27" s="53"/>
      <c r="F27" s="53"/>
      <c r="G27" s="53"/>
      <c r="H27" s="53"/>
      <c r="I27" s="53"/>
      <c r="J27" s="53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0"/>
      <c r="BK27" s="30"/>
      <c r="BL27" s="30"/>
      <c r="BM27" s="30"/>
      <c r="BN27" s="30"/>
      <c r="BO27" s="30"/>
      <c r="BP27" s="30"/>
      <c r="BQ27" s="30"/>
      <c r="BR27" s="30"/>
      <c r="BS27" s="30"/>
      <c r="BT27" s="30"/>
      <c r="BU27" s="30"/>
      <c r="BV27" s="30"/>
      <c r="BW27" s="30"/>
      <c r="BX27" s="30"/>
      <c r="BY27" s="30"/>
      <c r="BZ27" s="30"/>
      <c r="CA27" s="30"/>
      <c r="CB27" s="30"/>
      <c r="CC27" s="30"/>
      <c r="CD27" s="30"/>
      <c r="CE27" s="30"/>
      <c r="CF27" s="30"/>
      <c r="CG27" s="30"/>
      <c r="CH27" s="30"/>
      <c r="CI27" s="30"/>
      <c r="CJ27" s="30"/>
      <c r="CK27" s="30"/>
      <c r="CL27" s="30"/>
      <c r="CM27" s="30"/>
      <c r="CN27" s="30"/>
      <c r="CO27" s="30"/>
      <c r="CP27" s="30"/>
      <c r="CQ27" s="30"/>
      <c r="CR27" s="30"/>
      <c r="CS27" s="30"/>
      <c r="CT27" s="30"/>
      <c r="CU27" s="30"/>
      <c r="CV27" s="30"/>
      <c r="CW27" s="30"/>
      <c r="CX27" s="30"/>
      <c r="CY27" s="30"/>
      <c r="CZ27" s="30"/>
      <c r="DA27" s="30"/>
      <c r="DB27" s="30"/>
      <c r="DC27" s="30"/>
      <c r="DD27" s="30"/>
      <c r="DE27" s="30"/>
      <c r="DF27" s="30"/>
      <c r="DG27" s="30"/>
      <c r="DH27" s="30"/>
      <c r="DI27" s="30"/>
      <c r="DJ27" s="30"/>
      <c r="DK27" s="30"/>
      <c r="DL27" s="30"/>
      <c r="DM27" s="30"/>
      <c r="DN27" s="30"/>
      <c r="DO27" s="30"/>
      <c r="DP27" s="30"/>
      <c r="DQ27" s="30"/>
      <c r="DR27" s="30"/>
      <c r="DS27" s="30"/>
      <c r="DT27" s="30"/>
      <c r="DU27" s="30"/>
      <c r="DV27" s="30"/>
      <c r="DW27" s="30"/>
      <c r="DX27" s="30"/>
      <c r="DY27" s="30"/>
      <c r="DZ27" s="30"/>
      <c r="EA27" s="30"/>
      <c r="EB27" s="30"/>
      <c r="EC27" s="30"/>
      <c r="ED27" s="30"/>
      <c r="EE27" s="30"/>
      <c r="EF27" s="30"/>
      <c r="EG27" s="30"/>
      <c r="EH27" s="30"/>
      <c r="EI27" s="30"/>
      <c r="EJ27" s="30"/>
      <c r="EK27" s="30"/>
      <c r="EL27" s="30"/>
      <c r="EM27" s="30"/>
      <c r="EN27" s="30"/>
      <c r="EO27" s="30"/>
      <c r="EP27" s="30"/>
      <c r="EQ27" s="30"/>
      <c r="ER27" s="30"/>
      <c r="ES27" s="30"/>
      <c r="ET27" s="30"/>
      <c r="EU27" s="30"/>
      <c r="EV27" s="30"/>
      <c r="EW27" s="30"/>
      <c r="EX27" s="30"/>
      <c r="EY27" s="30"/>
      <c r="EZ27" s="30"/>
      <c r="FA27" s="30"/>
      <c r="FB27" s="30"/>
      <c r="FC27" s="30"/>
      <c r="FD27" s="30"/>
      <c r="FE27" s="30"/>
      <c r="FF27" s="30"/>
      <c r="FG27" s="30"/>
      <c r="FH27" s="30"/>
      <c r="FI27" s="30"/>
      <c r="FJ27" s="30"/>
      <c r="FK27" s="30"/>
      <c r="FL27" s="30"/>
      <c r="FM27" s="30"/>
      <c r="FN27" s="30"/>
      <c r="FO27" s="30"/>
      <c r="FP27" s="30"/>
      <c r="FQ27" s="30"/>
      <c r="FR27" s="30"/>
      <c r="FS27" s="30"/>
      <c r="FT27" s="30"/>
      <c r="FU27" s="30"/>
    </row>
    <row r="28" spans="1:177" s="23" customFormat="1" ht="24.75" thickBot="1">
      <c r="A28" s="17" t="s">
        <v>4</v>
      </c>
      <c r="B28" s="18" t="s">
        <v>5</v>
      </c>
      <c r="C28" s="18" t="s">
        <v>6</v>
      </c>
      <c r="D28" s="19" t="s">
        <v>7</v>
      </c>
      <c r="E28" s="20" t="s">
        <v>8</v>
      </c>
      <c r="F28" s="21" t="s">
        <v>9</v>
      </c>
      <c r="G28" s="21" t="s">
        <v>10</v>
      </c>
      <c r="H28" s="21" t="s">
        <v>11</v>
      </c>
      <c r="I28" s="21" t="s">
        <v>12</v>
      </c>
      <c r="J28" s="21" t="s">
        <v>13</v>
      </c>
      <c r="K28" s="9"/>
      <c r="L28" s="22"/>
      <c r="M28" s="22"/>
      <c r="N28" s="22"/>
      <c r="O28" s="22"/>
      <c r="P28" s="9"/>
      <c r="Q28" s="9"/>
      <c r="R28" s="9"/>
      <c r="S28" s="9"/>
      <c r="T28" s="9"/>
      <c r="U28" s="9"/>
      <c r="V28" s="9"/>
      <c r="W28" s="9"/>
    </row>
    <row r="29" spans="1:177" s="54" customFormat="1" ht="72">
      <c r="A29" s="42">
        <v>1</v>
      </c>
      <c r="B29" s="55" t="s">
        <v>29</v>
      </c>
      <c r="C29" s="42" t="s">
        <v>30</v>
      </c>
      <c r="D29" s="45">
        <v>1</v>
      </c>
      <c r="E29" s="46">
        <v>0</v>
      </c>
      <c r="F29" s="47">
        <f t="shared" ref="F29:F36" si="0">ROUND(PRODUCT(D29:E29),2)</f>
        <v>0</v>
      </c>
      <c r="G29" s="45">
        <v>23</v>
      </c>
      <c r="H29" s="47">
        <f t="shared" ref="H29:H36" si="1">ROUND(PRODUCT(F29,1+G29/100),2)</f>
        <v>0</v>
      </c>
      <c r="I29" s="56"/>
      <c r="J29" s="56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  <c r="BM29" s="30"/>
      <c r="BN29" s="30"/>
      <c r="BO29" s="30"/>
      <c r="BP29" s="30"/>
      <c r="BQ29" s="30"/>
      <c r="BR29" s="30"/>
      <c r="BS29" s="30"/>
      <c r="BT29" s="30"/>
      <c r="BU29" s="30"/>
      <c r="BV29" s="30"/>
      <c r="BW29" s="30"/>
      <c r="BX29" s="30"/>
      <c r="BY29" s="30"/>
      <c r="BZ29" s="30"/>
      <c r="CA29" s="30"/>
      <c r="CB29" s="30"/>
      <c r="CC29" s="30"/>
      <c r="CD29" s="30"/>
      <c r="CE29" s="30"/>
      <c r="CF29" s="30"/>
      <c r="CG29" s="30"/>
      <c r="CH29" s="30"/>
      <c r="CI29" s="30"/>
      <c r="CJ29" s="30"/>
      <c r="CK29" s="30"/>
      <c r="CL29" s="30"/>
      <c r="CM29" s="30"/>
      <c r="CN29" s="30"/>
      <c r="CO29" s="30"/>
      <c r="CP29" s="30"/>
      <c r="CQ29" s="30"/>
      <c r="CR29" s="30"/>
      <c r="CS29" s="30"/>
      <c r="CT29" s="30"/>
      <c r="CU29" s="30"/>
      <c r="CV29" s="30"/>
      <c r="CW29" s="30"/>
      <c r="CX29" s="30"/>
      <c r="CY29" s="30"/>
      <c r="CZ29" s="30"/>
      <c r="DA29" s="30"/>
      <c r="DB29" s="30"/>
      <c r="DC29" s="30"/>
      <c r="DD29" s="30"/>
      <c r="DE29" s="30"/>
      <c r="DF29" s="30"/>
      <c r="DG29" s="30"/>
      <c r="DH29" s="30"/>
      <c r="DI29" s="30"/>
      <c r="DJ29" s="30"/>
      <c r="DK29" s="30"/>
      <c r="DL29" s="30"/>
      <c r="DM29" s="30"/>
      <c r="DN29" s="30"/>
      <c r="DO29" s="30"/>
      <c r="DP29" s="30"/>
      <c r="DQ29" s="30"/>
      <c r="DR29" s="30"/>
      <c r="DS29" s="30"/>
      <c r="DT29" s="30"/>
      <c r="DU29" s="30"/>
      <c r="DV29" s="30"/>
      <c r="DW29" s="30"/>
      <c r="DX29" s="30"/>
      <c r="DY29" s="30"/>
      <c r="DZ29" s="30"/>
      <c r="EA29" s="30"/>
      <c r="EB29" s="30"/>
      <c r="EC29" s="30"/>
      <c r="ED29" s="30"/>
      <c r="EE29" s="30"/>
      <c r="EF29" s="30"/>
      <c r="EG29" s="30"/>
      <c r="EH29" s="30"/>
      <c r="EI29" s="30"/>
      <c r="EJ29" s="30"/>
      <c r="EK29" s="30"/>
      <c r="EL29" s="30"/>
      <c r="EM29" s="30"/>
      <c r="EN29" s="30"/>
      <c r="EO29" s="30"/>
      <c r="EP29" s="30"/>
      <c r="EQ29" s="30"/>
      <c r="ER29" s="30"/>
      <c r="ES29" s="30"/>
      <c r="ET29" s="30"/>
      <c r="EU29" s="30"/>
      <c r="EV29" s="30"/>
      <c r="EW29" s="30"/>
      <c r="EX29" s="30"/>
      <c r="EY29" s="30"/>
      <c r="EZ29" s="30"/>
      <c r="FA29" s="30"/>
      <c r="FB29" s="30"/>
      <c r="FC29" s="30"/>
      <c r="FD29" s="30"/>
      <c r="FE29" s="30"/>
      <c r="FF29" s="30"/>
      <c r="FG29" s="30"/>
      <c r="FH29" s="30"/>
      <c r="FI29" s="30"/>
      <c r="FJ29" s="30"/>
      <c r="FK29" s="30"/>
      <c r="FL29" s="30"/>
      <c r="FM29" s="30"/>
      <c r="FN29" s="30"/>
      <c r="FO29" s="30"/>
      <c r="FP29" s="30"/>
      <c r="FQ29" s="30"/>
      <c r="FR29" s="30"/>
      <c r="FS29" s="30"/>
      <c r="FT29" s="30"/>
      <c r="FU29" s="30"/>
    </row>
    <row r="30" spans="1:177" s="30" customFormat="1" ht="84">
      <c r="A30" s="42">
        <f>A29+1</f>
        <v>2</v>
      </c>
      <c r="B30" s="55" t="s">
        <v>31</v>
      </c>
      <c r="C30" s="42" t="s">
        <v>26</v>
      </c>
      <c r="D30" s="45">
        <v>4</v>
      </c>
      <c r="E30" s="46">
        <v>0</v>
      </c>
      <c r="F30" s="47">
        <f t="shared" si="0"/>
        <v>0</v>
      </c>
      <c r="G30" s="45">
        <v>23</v>
      </c>
      <c r="H30" s="47">
        <f t="shared" si="1"/>
        <v>0</v>
      </c>
      <c r="I30" s="57"/>
      <c r="J30" s="56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58"/>
      <c r="AM30" s="58"/>
      <c r="AN30" s="58"/>
      <c r="AO30" s="58"/>
      <c r="AP30" s="58"/>
      <c r="AQ30" s="58"/>
      <c r="AR30" s="58"/>
      <c r="AS30" s="58"/>
      <c r="AT30" s="58"/>
      <c r="AU30" s="58"/>
      <c r="AV30" s="58"/>
      <c r="AW30" s="58"/>
      <c r="AX30" s="58"/>
      <c r="AY30" s="58"/>
      <c r="AZ30" s="58"/>
      <c r="BA30" s="58"/>
      <c r="BB30" s="58"/>
      <c r="BC30" s="58"/>
      <c r="BD30" s="58"/>
      <c r="BE30" s="58"/>
      <c r="BF30" s="58"/>
      <c r="BG30" s="58"/>
      <c r="BH30" s="58"/>
      <c r="BI30" s="58"/>
      <c r="BJ30" s="58"/>
      <c r="BK30" s="58"/>
      <c r="BL30" s="58"/>
      <c r="BM30" s="58"/>
      <c r="BN30" s="58"/>
      <c r="BO30" s="58"/>
      <c r="BP30" s="58"/>
      <c r="BQ30" s="58"/>
      <c r="BR30" s="58"/>
      <c r="BS30" s="58"/>
      <c r="BT30" s="58"/>
      <c r="BU30" s="58"/>
      <c r="BV30" s="58"/>
      <c r="BW30" s="58"/>
      <c r="BX30" s="58"/>
      <c r="BY30" s="58"/>
      <c r="BZ30" s="58"/>
      <c r="CA30" s="58"/>
      <c r="CB30" s="58"/>
      <c r="CC30" s="58"/>
      <c r="CD30" s="58"/>
      <c r="CE30" s="58"/>
      <c r="CF30" s="58"/>
      <c r="CG30" s="58"/>
      <c r="CH30" s="58"/>
      <c r="CI30" s="58"/>
      <c r="CJ30" s="58"/>
      <c r="CK30" s="58"/>
      <c r="CL30" s="58"/>
      <c r="CM30" s="58"/>
      <c r="CN30" s="58"/>
      <c r="CO30" s="58"/>
      <c r="CP30" s="58"/>
      <c r="CQ30" s="58"/>
      <c r="CR30" s="58"/>
      <c r="CS30" s="58"/>
      <c r="CT30" s="58"/>
      <c r="CU30" s="58"/>
      <c r="CV30" s="58"/>
      <c r="CW30" s="58"/>
      <c r="CX30" s="58"/>
      <c r="CY30" s="58"/>
      <c r="CZ30" s="58"/>
      <c r="DA30" s="58"/>
      <c r="DB30" s="58"/>
      <c r="DC30" s="58"/>
      <c r="DD30" s="58"/>
      <c r="DE30" s="58"/>
      <c r="DF30" s="58"/>
      <c r="DG30" s="58"/>
      <c r="DH30" s="58"/>
      <c r="DI30" s="58"/>
      <c r="DJ30" s="58"/>
      <c r="DK30" s="58"/>
      <c r="DL30" s="58"/>
      <c r="DM30" s="58"/>
      <c r="DN30" s="58"/>
      <c r="DO30" s="58"/>
      <c r="DP30" s="58"/>
      <c r="DQ30" s="58"/>
      <c r="DR30" s="58"/>
      <c r="DS30" s="58"/>
      <c r="DT30" s="58"/>
      <c r="DU30" s="58"/>
      <c r="DV30" s="58"/>
      <c r="DW30" s="58"/>
      <c r="DX30" s="58"/>
      <c r="DY30" s="58"/>
      <c r="DZ30" s="58"/>
      <c r="EA30" s="58"/>
      <c r="EB30" s="58"/>
      <c r="EC30" s="58"/>
      <c r="ED30" s="58"/>
      <c r="EE30" s="58"/>
      <c r="EF30" s="58"/>
      <c r="EG30" s="58"/>
      <c r="EH30" s="58"/>
      <c r="EI30" s="58"/>
      <c r="EJ30" s="58"/>
      <c r="EK30" s="58"/>
      <c r="EL30" s="58"/>
      <c r="EM30" s="58"/>
      <c r="EN30" s="58"/>
      <c r="EO30" s="58"/>
      <c r="EP30" s="58"/>
      <c r="EQ30" s="58"/>
      <c r="ER30" s="58"/>
      <c r="ES30" s="58"/>
      <c r="ET30" s="58"/>
      <c r="EU30" s="58"/>
      <c r="EV30" s="58"/>
      <c r="EW30" s="58"/>
      <c r="EX30" s="58"/>
      <c r="EY30" s="58"/>
      <c r="EZ30" s="58"/>
      <c r="FA30" s="58"/>
      <c r="FB30" s="58"/>
      <c r="FC30" s="58"/>
      <c r="FD30" s="58"/>
      <c r="FE30" s="58"/>
      <c r="FF30" s="58"/>
      <c r="FG30" s="58"/>
      <c r="FH30" s="58"/>
      <c r="FI30" s="58"/>
      <c r="FJ30" s="58"/>
      <c r="FK30" s="58"/>
      <c r="FL30" s="58"/>
      <c r="FM30" s="58"/>
      <c r="FN30" s="58"/>
      <c r="FO30" s="58"/>
      <c r="FP30" s="58"/>
      <c r="FQ30" s="58"/>
      <c r="FR30" s="58"/>
      <c r="FS30" s="58"/>
      <c r="FT30" s="58"/>
      <c r="FU30" s="58"/>
    </row>
    <row r="31" spans="1:177" s="30" customFormat="1" ht="84">
      <c r="A31" s="42">
        <f>A30+1</f>
        <v>3</v>
      </c>
      <c r="B31" s="55" t="s">
        <v>32</v>
      </c>
      <c r="C31" s="42" t="s">
        <v>26</v>
      </c>
      <c r="D31" s="45">
        <v>1</v>
      </c>
      <c r="E31" s="46">
        <v>0</v>
      </c>
      <c r="F31" s="47">
        <f t="shared" si="0"/>
        <v>0</v>
      </c>
      <c r="G31" s="45">
        <v>23</v>
      </c>
      <c r="H31" s="47">
        <f t="shared" si="1"/>
        <v>0</v>
      </c>
      <c r="I31" s="57"/>
      <c r="J31" s="56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</row>
    <row r="32" spans="1:177" s="30" customFormat="1" ht="72">
      <c r="A32" s="42">
        <f>A31+1</f>
        <v>4</v>
      </c>
      <c r="B32" s="55" t="s">
        <v>33</v>
      </c>
      <c r="C32" s="42" t="s">
        <v>26</v>
      </c>
      <c r="D32" s="45">
        <v>1</v>
      </c>
      <c r="E32" s="46">
        <v>0</v>
      </c>
      <c r="F32" s="47">
        <f t="shared" si="0"/>
        <v>0</v>
      </c>
      <c r="G32" s="45">
        <v>23</v>
      </c>
      <c r="H32" s="47">
        <f t="shared" si="1"/>
        <v>0</v>
      </c>
      <c r="I32" s="56"/>
      <c r="J32" s="56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</row>
    <row r="33" spans="1:181" s="30" customFormat="1" ht="72">
      <c r="A33" s="42">
        <f>A32+1</f>
        <v>5</v>
      </c>
      <c r="B33" s="59" t="s">
        <v>34</v>
      </c>
      <c r="C33" s="42" t="s">
        <v>26</v>
      </c>
      <c r="D33" s="60">
        <v>14</v>
      </c>
      <c r="E33" s="61">
        <v>0</v>
      </c>
      <c r="F33" s="62">
        <f t="shared" si="0"/>
        <v>0</v>
      </c>
      <c r="G33" s="60">
        <v>23</v>
      </c>
      <c r="H33" s="62">
        <f t="shared" si="1"/>
        <v>0</v>
      </c>
      <c r="I33" s="27"/>
      <c r="J33" s="63"/>
      <c r="K33" s="58"/>
      <c r="L33" s="58"/>
      <c r="M33" s="58"/>
      <c r="N33" s="22"/>
      <c r="O33" s="58"/>
      <c r="P33" s="58"/>
      <c r="Q33" s="58"/>
      <c r="R33" s="58"/>
      <c r="S33" s="58"/>
      <c r="T33" s="58"/>
      <c r="U33" s="58"/>
      <c r="V33" s="22"/>
      <c r="W33" s="22"/>
    </row>
    <row r="34" spans="1:181" s="22" customFormat="1" ht="108">
      <c r="A34" s="42">
        <v>7</v>
      </c>
      <c r="B34" s="55" t="s">
        <v>35</v>
      </c>
      <c r="C34" s="42" t="s">
        <v>26</v>
      </c>
      <c r="D34" s="45">
        <v>3</v>
      </c>
      <c r="E34" s="46">
        <v>0</v>
      </c>
      <c r="F34" s="47">
        <f t="shared" si="0"/>
        <v>0</v>
      </c>
      <c r="G34" s="45">
        <v>23</v>
      </c>
      <c r="H34" s="47">
        <f t="shared" si="1"/>
        <v>0</v>
      </c>
      <c r="I34" s="56"/>
      <c r="J34" s="56"/>
    </row>
    <row r="35" spans="1:181" s="54" customFormat="1" ht="48">
      <c r="A35" s="42">
        <v>8</v>
      </c>
      <c r="B35" s="55" t="s">
        <v>36</v>
      </c>
      <c r="C35" s="42" t="s">
        <v>26</v>
      </c>
      <c r="D35" s="45">
        <v>1</v>
      </c>
      <c r="E35" s="46">
        <v>0</v>
      </c>
      <c r="F35" s="47">
        <f t="shared" si="0"/>
        <v>0</v>
      </c>
      <c r="G35" s="45">
        <v>23</v>
      </c>
      <c r="H35" s="47">
        <f t="shared" si="1"/>
        <v>0</v>
      </c>
      <c r="I35" s="45"/>
      <c r="J35" s="64"/>
      <c r="K35" s="22"/>
      <c r="L35" s="65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  <c r="BL35" s="30"/>
      <c r="BM35" s="30"/>
      <c r="BN35" s="30"/>
      <c r="BO35" s="30"/>
      <c r="BP35" s="30"/>
      <c r="BQ35" s="30"/>
      <c r="BR35" s="30"/>
      <c r="BS35" s="30"/>
      <c r="BT35" s="30"/>
      <c r="BU35" s="30"/>
      <c r="BV35" s="30"/>
      <c r="BW35" s="30"/>
      <c r="BX35" s="30"/>
      <c r="BY35" s="30"/>
      <c r="BZ35" s="30"/>
      <c r="CA35" s="30"/>
      <c r="CB35" s="30"/>
      <c r="CC35" s="30"/>
      <c r="CD35" s="30"/>
      <c r="CE35" s="30"/>
      <c r="CF35" s="30"/>
      <c r="CG35" s="30"/>
      <c r="CH35" s="30"/>
      <c r="CI35" s="30"/>
      <c r="CJ35" s="30"/>
      <c r="CK35" s="30"/>
      <c r="CL35" s="30"/>
      <c r="CM35" s="30"/>
      <c r="CN35" s="30"/>
      <c r="CO35" s="30"/>
      <c r="CP35" s="30"/>
      <c r="CQ35" s="30"/>
      <c r="CR35" s="30"/>
      <c r="CS35" s="30"/>
      <c r="CT35" s="30"/>
      <c r="CU35" s="30"/>
      <c r="CV35" s="30"/>
      <c r="CW35" s="30"/>
      <c r="CX35" s="30"/>
      <c r="CY35" s="30"/>
      <c r="CZ35" s="30"/>
      <c r="DA35" s="30"/>
      <c r="DB35" s="30"/>
      <c r="DC35" s="30"/>
      <c r="DD35" s="30"/>
      <c r="DE35" s="30"/>
      <c r="DF35" s="30"/>
      <c r="DG35" s="30"/>
      <c r="DH35" s="30"/>
      <c r="DI35" s="30"/>
      <c r="DJ35" s="30"/>
      <c r="DK35" s="30"/>
      <c r="DL35" s="30"/>
      <c r="DM35" s="30"/>
      <c r="DN35" s="30"/>
      <c r="DO35" s="30"/>
      <c r="DP35" s="30"/>
      <c r="DQ35" s="30"/>
      <c r="DR35" s="30"/>
      <c r="DS35" s="30"/>
      <c r="DT35" s="30"/>
      <c r="DU35" s="30"/>
      <c r="DV35" s="30"/>
      <c r="DW35" s="30"/>
      <c r="DX35" s="30"/>
      <c r="DY35" s="30"/>
      <c r="DZ35" s="30"/>
      <c r="EA35" s="30"/>
      <c r="EB35" s="30"/>
      <c r="EC35" s="30"/>
      <c r="ED35" s="30"/>
      <c r="EE35" s="30"/>
      <c r="EF35" s="30"/>
      <c r="EG35" s="30"/>
      <c r="EH35" s="30"/>
      <c r="EI35" s="30"/>
      <c r="EJ35" s="30"/>
      <c r="EK35" s="30"/>
      <c r="EL35" s="30"/>
      <c r="EM35" s="30"/>
      <c r="EN35" s="30"/>
      <c r="EO35" s="30"/>
      <c r="EP35" s="30"/>
      <c r="EQ35" s="30"/>
      <c r="ER35" s="30"/>
      <c r="ES35" s="30"/>
      <c r="ET35" s="30"/>
      <c r="EU35" s="30"/>
      <c r="EV35" s="30"/>
      <c r="EW35" s="30"/>
      <c r="EX35" s="30"/>
      <c r="EY35" s="30"/>
      <c r="EZ35" s="30"/>
      <c r="FA35" s="30"/>
      <c r="FB35" s="30"/>
      <c r="FC35" s="30"/>
      <c r="FD35" s="30"/>
      <c r="FE35" s="30"/>
      <c r="FF35" s="30"/>
      <c r="FG35" s="30"/>
      <c r="FH35" s="30"/>
      <c r="FI35" s="30"/>
      <c r="FJ35" s="30"/>
      <c r="FK35" s="30"/>
      <c r="FL35" s="30"/>
      <c r="FM35" s="30"/>
      <c r="FN35" s="30"/>
      <c r="FO35" s="30"/>
      <c r="FP35" s="30"/>
      <c r="FQ35" s="30"/>
      <c r="FR35" s="30"/>
      <c r="FS35" s="30"/>
      <c r="FT35" s="30"/>
      <c r="FU35" s="30"/>
      <c r="FV35" s="30"/>
      <c r="FW35" s="30"/>
      <c r="FX35" s="30"/>
      <c r="FY35" s="30"/>
    </row>
    <row r="36" spans="1:181" s="54" customFormat="1" ht="24.75" thickBot="1">
      <c r="A36" s="42">
        <v>9</v>
      </c>
      <c r="B36" s="55" t="s">
        <v>37</v>
      </c>
      <c r="C36" s="42" t="s">
        <v>26</v>
      </c>
      <c r="D36" s="45">
        <v>1</v>
      </c>
      <c r="E36" s="46">
        <v>0</v>
      </c>
      <c r="F36" s="47">
        <f t="shared" si="0"/>
        <v>0</v>
      </c>
      <c r="G36" s="45">
        <v>23</v>
      </c>
      <c r="H36" s="47">
        <f t="shared" si="1"/>
        <v>0</v>
      </c>
      <c r="I36" s="45"/>
      <c r="J36" s="64"/>
      <c r="K36" s="22"/>
      <c r="L36" s="65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0"/>
      <c r="BK36" s="30"/>
      <c r="BL36" s="30"/>
      <c r="BM36" s="30"/>
      <c r="BN36" s="30"/>
      <c r="BO36" s="30"/>
      <c r="BP36" s="30"/>
      <c r="BQ36" s="30"/>
      <c r="BR36" s="30"/>
      <c r="BS36" s="30"/>
      <c r="BT36" s="30"/>
      <c r="BU36" s="30"/>
      <c r="BV36" s="30"/>
      <c r="BW36" s="30"/>
      <c r="BX36" s="30"/>
      <c r="BY36" s="30"/>
      <c r="BZ36" s="30"/>
      <c r="CA36" s="30"/>
      <c r="CB36" s="30"/>
      <c r="CC36" s="30"/>
      <c r="CD36" s="30"/>
      <c r="CE36" s="30"/>
      <c r="CF36" s="30"/>
      <c r="CG36" s="30"/>
      <c r="CH36" s="30"/>
      <c r="CI36" s="30"/>
      <c r="CJ36" s="30"/>
      <c r="CK36" s="30"/>
      <c r="CL36" s="30"/>
      <c r="CM36" s="30"/>
      <c r="CN36" s="30"/>
      <c r="CO36" s="30"/>
      <c r="CP36" s="30"/>
      <c r="CQ36" s="30"/>
      <c r="CR36" s="30"/>
      <c r="CS36" s="30"/>
      <c r="CT36" s="30"/>
      <c r="CU36" s="30"/>
      <c r="CV36" s="30"/>
      <c r="CW36" s="30"/>
      <c r="CX36" s="30"/>
      <c r="CY36" s="30"/>
      <c r="CZ36" s="30"/>
      <c r="DA36" s="30"/>
      <c r="DB36" s="30"/>
      <c r="DC36" s="30"/>
      <c r="DD36" s="30"/>
      <c r="DE36" s="30"/>
      <c r="DF36" s="30"/>
      <c r="DG36" s="30"/>
      <c r="DH36" s="30"/>
      <c r="DI36" s="30"/>
      <c r="DJ36" s="30"/>
      <c r="DK36" s="30"/>
      <c r="DL36" s="30"/>
      <c r="DM36" s="30"/>
      <c r="DN36" s="30"/>
      <c r="DO36" s="30"/>
      <c r="DP36" s="30"/>
      <c r="DQ36" s="30"/>
      <c r="DR36" s="30"/>
      <c r="DS36" s="30"/>
      <c r="DT36" s="30"/>
      <c r="DU36" s="30"/>
      <c r="DV36" s="30"/>
      <c r="DW36" s="30"/>
      <c r="DX36" s="30"/>
      <c r="DY36" s="30"/>
      <c r="DZ36" s="30"/>
      <c r="EA36" s="30"/>
      <c r="EB36" s="30"/>
      <c r="EC36" s="30"/>
      <c r="ED36" s="30"/>
      <c r="EE36" s="30"/>
      <c r="EF36" s="30"/>
      <c r="EG36" s="30"/>
      <c r="EH36" s="30"/>
      <c r="EI36" s="30"/>
      <c r="EJ36" s="30"/>
      <c r="EK36" s="30"/>
      <c r="EL36" s="30"/>
      <c r="EM36" s="30"/>
      <c r="EN36" s="30"/>
      <c r="EO36" s="30"/>
      <c r="EP36" s="30"/>
      <c r="EQ36" s="30"/>
      <c r="ER36" s="30"/>
      <c r="ES36" s="30"/>
      <c r="ET36" s="30"/>
      <c r="EU36" s="30"/>
      <c r="EV36" s="30"/>
      <c r="EW36" s="30"/>
      <c r="EX36" s="30"/>
      <c r="EY36" s="30"/>
      <c r="EZ36" s="30"/>
      <c r="FA36" s="30"/>
      <c r="FB36" s="30"/>
      <c r="FC36" s="30"/>
      <c r="FD36" s="30"/>
      <c r="FE36" s="30"/>
      <c r="FF36" s="30"/>
      <c r="FG36" s="30"/>
      <c r="FH36" s="30"/>
      <c r="FI36" s="30"/>
      <c r="FJ36" s="30"/>
      <c r="FK36" s="30"/>
      <c r="FL36" s="30"/>
      <c r="FM36" s="30"/>
      <c r="FN36" s="30"/>
      <c r="FO36" s="30"/>
      <c r="FP36" s="30"/>
      <c r="FQ36" s="30"/>
      <c r="FR36" s="30"/>
      <c r="FS36" s="30"/>
      <c r="FT36" s="30"/>
      <c r="FU36" s="30"/>
      <c r="FV36" s="30"/>
      <c r="FW36" s="30"/>
      <c r="FX36" s="30"/>
      <c r="FY36" s="30"/>
    </row>
    <row r="37" spans="1:181" s="58" customFormat="1" ht="12.75" thickBot="1">
      <c r="A37" s="31"/>
      <c r="B37" s="32"/>
      <c r="C37" s="31"/>
      <c r="D37" s="31"/>
      <c r="E37" s="31" t="s">
        <v>18</v>
      </c>
      <c r="F37" s="49">
        <f>SUM(F29:F36)</f>
        <v>0</v>
      </c>
      <c r="G37" s="22"/>
      <c r="H37" s="49">
        <f>SUM(H29:H36)</f>
        <v>0</v>
      </c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0"/>
      <c r="BJ37" s="30"/>
      <c r="BK37" s="30"/>
      <c r="BL37" s="30"/>
      <c r="BM37" s="30"/>
      <c r="BN37" s="30"/>
      <c r="BO37" s="30"/>
      <c r="BP37" s="30"/>
      <c r="BQ37" s="30"/>
      <c r="BR37" s="30"/>
      <c r="BS37" s="30"/>
      <c r="BT37" s="30"/>
      <c r="BU37" s="30"/>
      <c r="BV37" s="30"/>
      <c r="BW37" s="30"/>
      <c r="BX37" s="30"/>
      <c r="BY37" s="30"/>
      <c r="BZ37" s="30"/>
      <c r="CA37" s="30"/>
      <c r="CB37" s="30"/>
      <c r="CC37" s="30"/>
      <c r="CD37" s="30"/>
      <c r="CE37" s="30"/>
      <c r="CF37" s="30"/>
      <c r="CG37" s="30"/>
      <c r="CH37" s="30"/>
      <c r="CI37" s="30"/>
      <c r="CJ37" s="30"/>
      <c r="CK37" s="30"/>
      <c r="CL37" s="30"/>
      <c r="CM37" s="30"/>
      <c r="CN37" s="30"/>
      <c r="CO37" s="30"/>
      <c r="CP37" s="30"/>
      <c r="CQ37" s="30"/>
      <c r="CR37" s="30"/>
      <c r="CS37" s="30"/>
      <c r="CT37" s="30"/>
      <c r="CU37" s="30"/>
      <c r="CV37" s="30"/>
      <c r="CW37" s="30"/>
      <c r="CX37" s="30"/>
      <c r="CY37" s="30"/>
      <c r="CZ37" s="30"/>
      <c r="DA37" s="30"/>
      <c r="DB37" s="30"/>
      <c r="DC37" s="30"/>
      <c r="DD37" s="30"/>
      <c r="DE37" s="30"/>
      <c r="DF37" s="30"/>
      <c r="DG37" s="30"/>
      <c r="DH37" s="30"/>
      <c r="DI37" s="30"/>
      <c r="DJ37" s="30"/>
      <c r="DK37" s="30"/>
      <c r="DL37" s="30"/>
      <c r="DM37" s="30"/>
      <c r="DN37" s="30"/>
      <c r="DO37" s="30"/>
      <c r="DP37" s="30"/>
      <c r="DQ37" s="30"/>
      <c r="DR37" s="30"/>
      <c r="DS37" s="30"/>
      <c r="DT37" s="30"/>
      <c r="DU37" s="30"/>
      <c r="DV37" s="30"/>
      <c r="DW37" s="30"/>
      <c r="DX37" s="30"/>
      <c r="DY37" s="30"/>
      <c r="DZ37" s="30"/>
      <c r="EA37" s="30"/>
      <c r="EB37" s="30"/>
      <c r="EC37" s="30"/>
      <c r="ED37" s="30"/>
      <c r="EE37" s="30"/>
      <c r="EF37" s="30"/>
      <c r="EG37" s="30"/>
      <c r="EH37" s="30"/>
      <c r="EI37" s="30"/>
      <c r="EJ37" s="30"/>
      <c r="EK37" s="30"/>
      <c r="EL37" s="30"/>
      <c r="EM37" s="30"/>
      <c r="EN37" s="30"/>
      <c r="EO37" s="30"/>
      <c r="EP37" s="30"/>
      <c r="EQ37" s="30"/>
      <c r="ER37" s="30"/>
      <c r="ES37" s="30"/>
      <c r="ET37" s="30"/>
      <c r="EU37" s="30"/>
      <c r="EV37" s="30"/>
      <c r="EW37" s="30"/>
      <c r="EX37" s="30"/>
      <c r="EY37" s="30"/>
      <c r="EZ37" s="30"/>
      <c r="FA37" s="30"/>
      <c r="FB37" s="30"/>
      <c r="FC37" s="30"/>
      <c r="FD37" s="30"/>
      <c r="FE37" s="30"/>
      <c r="FF37" s="30"/>
      <c r="FG37" s="30"/>
      <c r="FH37" s="30"/>
      <c r="FI37" s="30"/>
      <c r="FJ37" s="30"/>
      <c r="FK37" s="30"/>
      <c r="FL37" s="30"/>
      <c r="FM37" s="30"/>
      <c r="FN37" s="30"/>
      <c r="FO37" s="30"/>
      <c r="FP37" s="30"/>
      <c r="FQ37" s="30"/>
      <c r="FR37" s="30"/>
      <c r="FS37" s="30"/>
      <c r="FT37" s="30"/>
      <c r="FU37" s="30"/>
      <c r="FV37" s="30"/>
      <c r="FW37" s="30"/>
      <c r="FX37" s="30"/>
      <c r="FY37" s="30"/>
    </row>
    <row r="38" spans="1:181">
      <c r="A38" s="66"/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</row>
    <row r="39" spans="1:181" s="70" customFormat="1" ht="12.75" thickBot="1">
      <c r="A39" s="35" t="s">
        <v>38</v>
      </c>
      <c r="B39" s="67"/>
      <c r="C39" s="67"/>
      <c r="D39" s="67"/>
      <c r="E39" s="67"/>
      <c r="F39" s="68"/>
      <c r="G39" s="68"/>
      <c r="H39" s="68"/>
      <c r="I39" s="67"/>
      <c r="J39" s="69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</row>
    <row r="40" spans="1:181" s="23" customFormat="1" ht="24.75" thickBot="1">
      <c r="A40" s="17" t="s">
        <v>4</v>
      </c>
      <c r="B40" s="18" t="s">
        <v>5</v>
      </c>
      <c r="C40" s="18" t="s">
        <v>6</v>
      </c>
      <c r="D40" s="19" t="s">
        <v>7</v>
      </c>
      <c r="E40" s="20" t="s">
        <v>8</v>
      </c>
      <c r="F40" s="21" t="s">
        <v>9</v>
      </c>
      <c r="G40" s="21" t="s">
        <v>10</v>
      </c>
      <c r="H40" s="21" t="s">
        <v>11</v>
      </c>
      <c r="I40" s="21" t="s">
        <v>12</v>
      </c>
      <c r="J40" s="21" t="s">
        <v>13</v>
      </c>
      <c r="K40" s="9"/>
      <c r="L40" s="22"/>
      <c r="M40" s="22"/>
      <c r="N40" s="22"/>
      <c r="O40" s="22"/>
      <c r="P40" s="9"/>
      <c r="Q40" s="9"/>
      <c r="R40" s="9"/>
      <c r="S40" s="9"/>
      <c r="T40" s="9"/>
      <c r="U40" s="9"/>
      <c r="V40" s="9"/>
      <c r="W40" s="9"/>
    </row>
    <row r="41" spans="1:181" s="23" customFormat="1" ht="96">
      <c r="A41" s="71">
        <v>1</v>
      </c>
      <c r="B41" s="36" t="s">
        <v>39</v>
      </c>
      <c r="C41" s="72" t="s">
        <v>15</v>
      </c>
      <c r="D41" s="73">
        <v>25</v>
      </c>
      <c r="E41" s="74">
        <v>0</v>
      </c>
      <c r="F41" s="75">
        <f t="shared" ref="F41:F48" si="2">ROUND(PRODUCT(D41:E41),2)</f>
        <v>0</v>
      </c>
      <c r="G41" s="76">
        <v>8</v>
      </c>
      <c r="H41" s="29">
        <f t="shared" ref="H41:H48" si="3">ROUND(PRODUCT(F41,1+G41/100),2)</f>
        <v>0</v>
      </c>
      <c r="I41" s="76"/>
      <c r="J41" s="76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</row>
    <row r="42" spans="1:181" s="23" customFormat="1" ht="120">
      <c r="A42" s="72">
        <v>2</v>
      </c>
      <c r="B42" s="36" t="s">
        <v>40</v>
      </c>
      <c r="C42" s="72" t="s">
        <v>15</v>
      </c>
      <c r="D42" s="73">
        <v>144</v>
      </c>
      <c r="E42" s="74">
        <v>0</v>
      </c>
      <c r="F42" s="75">
        <f t="shared" si="2"/>
        <v>0</v>
      </c>
      <c r="G42" s="76">
        <v>8</v>
      </c>
      <c r="H42" s="29">
        <f t="shared" si="3"/>
        <v>0</v>
      </c>
      <c r="I42" s="77"/>
      <c r="J42" s="77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</row>
    <row r="43" spans="1:181" s="23" customFormat="1" ht="96">
      <c r="A43" s="72">
        <v>3</v>
      </c>
      <c r="B43" s="36" t="s">
        <v>41</v>
      </c>
      <c r="C43" s="72" t="s">
        <v>15</v>
      </c>
      <c r="D43" s="73">
        <v>5</v>
      </c>
      <c r="E43" s="74">
        <v>0</v>
      </c>
      <c r="F43" s="75">
        <f t="shared" si="2"/>
        <v>0</v>
      </c>
      <c r="G43" s="76">
        <v>8</v>
      </c>
      <c r="H43" s="29">
        <f t="shared" si="3"/>
        <v>0</v>
      </c>
      <c r="I43" s="77"/>
      <c r="J43" s="77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</row>
    <row r="44" spans="1:181" s="23" customFormat="1" ht="72">
      <c r="A44" s="72">
        <v>4</v>
      </c>
      <c r="B44" s="36" t="s">
        <v>42</v>
      </c>
      <c r="C44" s="72" t="s">
        <v>15</v>
      </c>
      <c r="D44" s="73">
        <v>5</v>
      </c>
      <c r="E44" s="74">
        <v>0</v>
      </c>
      <c r="F44" s="75">
        <f t="shared" si="2"/>
        <v>0</v>
      </c>
      <c r="G44" s="76">
        <v>8</v>
      </c>
      <c r="H44" s="29">
        <f t="shared" si="3"/>
        <v>0</v>
      </c>
      <c r="I44" s="77"/>
      <c r="J44" s="77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</row>
    <row r="45" spans="1:181" s="23" customFormat="1" ht="24">
      <c r="A45" s="72">
        <v>5</v>
      </c>
      <c r="B45" s="36" t="s">
        <v>43</v>
      </c>
      <c r="C45" s="72" t="s">
        <v>15</v>
      </c>
      <c r="D45" s="73">
        <v>2</v>
      </c>
      <c r="E45" s="74">
        <v>0</v>
      </c>
      <c r="F45" s="75">
        <f t="shared" si="2"/>
        <v>0</v>
      </c>
      <c r="G45" s="76">
        <v>8</v>
      </c>
      <c r="H45" s="29">
        <f t="shared" si="3"/>
        <v>0</v>
      </c>
      <c r="I45" s="77"/>
      <c r="J45" s="77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</row>
    <row r="46" spans="1:181" s="23" customFormat="1" ht="192">
      <c r="A46" s="72">
        <v>6</v>
      </c>
      <c r="B46" s="36" t="s">
        <v>44</v>
      </c>
      <c r="C46" s="78" t="s">
        <v>45</v>
      </c>
      <c r="D46" s="73">
        <v>12</v>
      </c>
      <c r="E46" s="74">
        <v>0</v>
      </c>
      <c r="F46" s="75">
        <f t="shared" si="2"/>
        <v>0</v>
      </c>
      <c r="G46" s="76">
        <v>8</v>
      </c>
      <c r="H46" s="29">
        <f t="shared" si="3"/>
        <v>0</v>
      </c>
      <c r="I46" s="77"/>
      <c r="J46" s="77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</row>
    <row r="47" spans="1:181" s="23" customFormat="1" ht="36">
      <c r="A47" s="72">
        <v>8</v>
      </c>
      <c r="B47" s="36" t="s">
        <v>46</v>
      </c>
      <c r="C47" s="72" t="s">
        <v>15</v>
      </c>
      <c r="D47" s="73">
        <v>10</v>
      </c>
      <c r="E47" s="74">
        <v>0</v>
      </c>
      <c r="F47" s="75">
        <f t="shared" si="2"/>
        <v>0</v>
      </c>
      <c r="G47" s="76">
        <v>8</v>
      </c>
      <c r="H47" s="29">
        <f t="shared" si="3"/>
        <v>0</v>
      </c>
      <c r="I47" s="77"/>
      <c r="J47" s="77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</row>
    <row r="48" spans="1:181" s="23" customFormat="1" ht="12.75" thickBot="1">
      <c r="A48" s="72">
        <v>9</v>
      </c>
      <c r="B48" s="36" t="s">
        <v>47</v>
      </c>
      <c r="C48" s="72" t="s">
        <v>15</v>
      </c>
      <c r="D48" s="79">
        <v>10</v>
      </c>
      <c r="E48" s="74">
        <v>0</v>
      </c>
      <c r="F48" s="75">
        <f t="shared" si="2"/>
        <v>0</v>
      </c>
      <c r="G48" s="76">
        <v>8</v>
      </c>
      <c r="H48" s="29">
        <f t="shared" si="3"/>
        <v>0</v>
      </c>
      <c r="I48" s="77"/>
      <c r="J48" s="77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</row>
    <row r="49" spans="1:23" s="23" customFormat="1" ht="12.75" thickBot="1">
      <c r="A49" s="80"/>
      <c r="B49" s="81"/>
      <c r="C49" s="82"/>
      <c r="D49" s="83"/>
      <c r="E49" s="84" t="s">
        <v>18</v>
      </c>
      <c r="F49" s="85">
        <f>SUM(F41:F48)</f>
        <v>0</v>
      </c>
      <c r="G49" s="86"/>
      <c r="H49" s="85">
        <f>SUM(H41:H48)</f>
        <v>0</v>
      </c>
      <c r="I49" s="87"/>
      <c r="J49" s="87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</row>
    <row r="50" spans="1:23" s="23" customFormat="1" ht="11.25" customHeight="1">
      <c r="A50" s="9"/>
      <c r="B50" s="34"/>
      <c r="C50" s="9"/>
      <c r="D50" s="8"/>
      <c r="E50" s="8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</row>
    <row r="51" spans="1:23" s="70" customFormat="1" ht="12.75" thickBot="1">
      <c r="A51" s="35" t="s">
        <v>48</v>
      </c>
      <c r="B51" s="67"/>
      <c r="C51" s="67"/>
      <c r="D51" s="67"/>
      <c r="E51" s="67"/>
      <c r="F51" s="68"/>
      <c r="G51" s="68"/>
      <c r="H51" s="68"/>
      <c r="I51" s="67"/>
      <c r="J51" s="69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</row>
    <row r="52" spans="1:23" s="23" customFormat="1" ht="24.75" thickBot="1">
      <c r="A52" s="17" t="s">
        <v>4</v>
      </c>
      <c r="B52" s="18" t="s">
        <v>5</v>
      </c>
      <c r="C52" s="18" t="s">
        <v>6</v>
      </c>
      <c r="D52" s="19" t="s">
        <v>7</v>
      </c>
      <c r="E52" s="20" t="s">
        <v>8</v>
      </c>
      <c r="F52" s="21" t="s">
        <v>9</v>
      </c>
      <c r="G52" s="21" t="s">
        <v>10</v>
      </c>
      <c r="H52" s="21" t="s">
        <v>11</v>
      </c>
      <c r="I52" s="21" t="s">
        <v>12</v>
      </c>
      <c r="J52" s="21" t="s">
        <v>13</v>
      </c>
      <c r="K52" s="9"/>
      <c r="L52" s="22"/>
      <c r="M52" s="22"/>
      <c r="N52" s="22"/>
      <c r="O52" s="22"/>
      <c r="P52" s="9"/>
      <c r="Q52" s="9"/>
      <c r="R52" s="9"/>
      <c r="S52" s="9"/>
      <c r="T52" s="9"/>
      <c r="U52" s="9"/>
      <c r="V52" s="9"/>
      <c r="W52" s="9"/>
    </row>
    <row r="53" spans="1:23" s="23" customFormat="1" ht="228">
      <c r="A53" s="71">
        <v>1</v>
      </c>
      <c r="B53" s="36" t="s">
        <v>49</v>
      </c>
      <c r="C53" s="72" t="s">
        <v>15</v>
      </c>
      <c r="D53" s="73">
        <v>24</v>
      </c>
      <c r="E53" s="74">
        <v>0</v>
      </c>
      <c r="F53" s="75">
        <f t="shared" ref="F53:F57" si="4">ROUND(PRODUCT(D53:E53),2)</f>
        <v>0</v>
      </c>
      <c r="G53" s="76">
        <v>8</v>
      </c>
      <c r="H53" s="29">
        <f t="shared" ref="H53:H57" si="5">ROUND(PRODUCT(F53,1+G53/100),2)</f>
        <v>0</v>
      </c>
      <c r="I53" s="76"/>
      <c r="J53" s="76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</row>
    <row r="54" spans="1:23" s="23" customFormat="1" ht="156">
      <c r="A54" s="72">
        <v>2</v>
      </c>
      <c r="B54" s="36" t="s">
        <v>50</v>
      </c>
      <c r="C54" s="72" t="s">
        <v>15</v>
      </c>
      <c r="D54" s="73">
        <v>144</v>
      </c>
      <c r="E54" s="74">
        <v>0</v>
      </c>
      <c r="F54" s="75">
        <f t="shared" si="4"/>
        <v>0</v>
      </c>
      <c r="G54" s="76">
        <v>8</v>
      </c>
      <c r="H54" s="29">
        <f t="shared" si="5"/>
        <v>0</v>
      </c>
      <c r="I54" s="77"/>
      <c r="J54" s="77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</row>
    <row r="55" spans="1:23" s="23" customFormat="1" ht="60">
      <c r="A55" s="72">
        <v>3</v>
      </c>
      <c r="B55" s="36" t="s">
        <v>51</v>
      </c>
      <c r="C55" s="78" t="s">
        <v>45</v>
      </c>
      <c r="D55" s="73">
        <v>12</v>
      </c>
      <c r="E55" s="74">
        <v>0</v>
      </c>
      <c r="F55" s="75">
        <f t="shared" si="4"/>
        <v>0</v>
      </c>
      <c r="G55" s="76">
        <v>8</v>
      </c>
      <c r="H55" s="29">
        <f t="shared" si="5"/>
        <v>0</v>
      </c>
      <c r="I55" s="77"/>
      <c r="J55" s="77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</row>
    <row r="56" spans="1:23" s="23" customFormat="1" ht="108">
      <c r="A56" s="72">
        <v>4</v>
      </c>
      <c r="B56" s="36" t="s">
        <v>52</v>
      </c>
      <c r="C56" s="72" t="s">
        <v>15</v>
      </c>
      <c r="D56" s="73">
        <v>30</v>
      </c>
      <c r="E56" s="74">
        <v>0</v>
      </c>
      <c r="F56" s="75">
        <f t="shared" si="4"/>
        <v>0</v>
      </c>
      <c r="G56" s="76">
        <v>8</v>
      </c>
      <c r="H56" s="29">
        <f t="shared" si="5"/>
        <v>0</v>
      </c>
      <c r="I56" s="77"/>
      <c r="J56" s="77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</row>
    <row r="57" spans="1:23" s="23" customFormat="1" ht="96.75" thickBot="1">
      <c r="A57" s="72">
        <v>5</v>
      </c>
      <c r="B57" s="36" t="s">
        <v>53</v>
      </c>
      <c r="C57" s="72" t="s">
        <v>15</v>
      </c>
      <c r="D57" s="79">
        <v>3</v>
      </c>
      <c r="E57" s="74">
        <v>0</v>
      </c>
      <c r="F57" s="75">
        <f t="shared" si="4"/>
        <v>0</v>
      </c>
      <c r="G57" s="76">
        <v>8</v>
      </c>
      <c r="H57" s="29">
        <f t="shared" si="5"/>
        <v>0</v>
      </c>
      <c r="I57" s="77"/>
      <c r="J57" s="77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</row>
    <row r="58" spans="1:23" s="23" customFormat="1" ht="12.75" thickBot="1">
      <c r="A58" s="80"/>
      <c r="B58" s="81"/>
      <c r="C58" s="82"/>
      <c r="D58" s="83"/>
      <c r="E58" s="84" t="s">
        <v>18</v>
      </c>
      <c r="F58" s="85">
        <f>SUM(F53:F57)</f>
        <v>0</v>
      </c>
      <c r="G58" s="86"/>
      <c r="H58" s="85">
        <f>SUM(H53:H57)</f>
        <v>0</v>
      </c>
      <c r="I58" s="87"/>
      <c r="J58" s="87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</row>
    <row r="59" spans="1:23" s="23" customFormat="1" ht="12">
      <c r="A59" s="80"/>
      <c r="B59" s="81"/>
      <c r="C59" s="82"/>
      <c r="D59" s="83"/>
      <c r="E59" s="84"/>
      <c r="F59" s="88"/>
      <c r="G59" s="86"/>
      <c r="H59" s="88"/>
      <c r="I59" s="87"/>
      <c r="J59" s="87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</row>
    <row r="60" spans="1:23" ht="15.75" thickBot="1">
      <c r="A60" s="89" t="s">
        <v>54</v>
      </c>
      <c r="B60" s="90"/>
      <c r="C60" s="91"/>
      <c r="D60" s="91"/>
      <c r="E60" s="91"/>
      <c r="F60" s="91"/>
      <c r="G60" s="91"/>
      <c r="H60" s="91"/>
      <c r="I60" s="92"/>
      <c r="J60" s="91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</row>
    <row r="61" spans="1:23" s="23" customFormat="1" ht="24.75" thickBot="1">
      <c r="A61" s="17" t="s">
        <v>4</v>
      </c>
      <c r="B61" s="18" t="s">
        <v>5</v>
      </c>
      <c r="C61" s="18" t="s">
        <v>6</v>
      </c>
      <c r="D61" s="19" t="s">
        <v>7</v>
      </c>
      <c r="E61" s="20" t="s">
        <v>8</v>
      </c>
      <c r="F61" s="21" t="s">
        <v>9</v>
      </c>
      <c r="G61" s="21" t="s">
        <v>10</v>
      </c>
      <c r="H61" s="21" t="s">
        <v>11</v>
      </c>
      <c r="I61" s="21" t="s">
        <v>12</v>
      </c>
      <c r="J61" s="21" t="s">
        <v>13</v>
      </c>
      <c r="K61" s="9"/>
      <c r="L61" s="22"/>
      <c r="M61" s="22"/>
      <c r="N61" s="22"/>
      <c r="O61" s="22"/>
      <c r="P61" s="9"/>
      <c r="Q61" s="9"/>
      <c r="R61" s="9"/>
      <c r="S61" s="9"/>
      <c r="T61" s="9"/>
      <c r="U61" s="9"/>
      <c r="V61" s="9"/>
      <c r="W61" s="9"/>
    </row>
    <row r="62" spans="1:23" ht="52.5" customHeight="1">
      <c r="A62" s="93">
        <v>1</v>
      </c>
      <c r="B62" s="94" t="s">
        <v>55</v>
      </c>
      <c r="C62" s="95" t="s">
        <v>15</v>
      </c>
      <c r="D62" s="45">
        <v>100</v>
      </c>
      <c r="E62" s="46">
        <v>0</v>
      </c>
      <c r="F62" s="46">
        <f t="shared" ref="F62:F63" si="6">ROUND(PRODUCT(D62:E62),2)</f>
        <v>0</v>
      </c>
      <c r="G62" s="45">
        <v>8</v>
      </c>
      <c r="H62" s="46">
        <f t="shared" ref="H62:H63" si="7">ROUND(PRODUCT(F62,1+G62/100),2)</f>
        <v>0</v>
      </c>
      <c r="I62" s="96"/>
      <c r="J62" s="64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</row>
    <row r="63" spans="1:23" ht="84.75" thickBot="1">
      <c r="A63" s="93">
        <v>2</v>
      </c>
      <c r="B63" s="94" t="s">
        <v>56</v>
      </c>
      <c r="C63" s="95" t="s">
        <v>15</v>
      </c>
      <c r="D63" s="45">
        <v>10</v>
      </c>
      <c r="E63" s="46">
        <v>0</v>
      </c>
      <c r="F63" s="46">
        <f t="shared" si="6"/>
        <v>0</v>
      </c>
      <c r="G63" s="45">
        <v>8</v>
      </c>
      <c r="H63" s="46">
        <f t="shared" si="7"/>
        <v>0</v>
      </c>
      <c r="I63" s="96"/>
      <c r="J63" s="64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</row>
    <row r="64" spans="1:23" ht="15.75" thickBot="1">
      <c r="A64" s="97"/>
      <c r="B64" s="98"/>
      <c r="C64" s="97"/>
      <c r="D64" s="97"/>
      <c r="E64" s="97" t="s">
        <v>18</v>
      </c>
      <c r="F64" s="99">
        <f>SUM(F62:F63)</f>
        <v>0</v>
      </c>
      <c r="G64" s="90"/>
      <c r="H64" s="99">
        <f>SUM(H62)</f>
        <v>0</v>
      </c>
      <c r="I64" s="100"/>
      <c r="J64" s="90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</row>
    <row r="65" spans="1:23" s="103" customFormat="1" ht="12.75" thickBot="1">
      <c r="A65" s="89" t="s">
        <v>57</v>
      </c>
      <c r="B65" s="101"/>
      <c r="C65" s="91"/>
      <c r="D65" s="91"/>
      <c r="E65" s="91"/>
      <c r="F65" s="91"/>
      <c r="G65" s="91"/>
      <c r="H65" s="91"/>
      <c r="I65" s="92"/>
      <c r="J65" s="91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2"/>
      <c r="W65" s="102"/>
    </row>
    <row r="66" spans="1:23" s="23" customFormat="1" ht="24.75" thickBot="1">
      <c r="A66" s="17" t="s">
        <v>4</v>
      </c>
      <c r="B66" s="18" t="s">
        <v>5</v>
      </c>
      <c r="C66" s="18" t="s">
        <v>6</v>
      </c>
      <c r="D66" s="19" t="s">
        <v>7</v>
      </c>
      <c r="E66" s="20" t="s">
        <v>8</v>
      </c>
      <c r="F66" s="21" t="s">
        <v>9</v>
      </c>
      <c r="G66" s="21" t="s">
        <v>10</v>
      </c>
      <c r="H66" s="21" t="s">
        <v>11</v>
      </c>
      <c r="I66" s="21" t="s">
        <v>12</v>
      </c>
      <c r="J66" s="21" t="s">
        <v>13</v>
      </c>
      <c r="K66" s="9"/>
      <c r="L66" s="22"/>
      <c r="M66" s="22"/>
      <c r="N66" s="22"/>
      <c r="O66" s="22"/>
      <c r="P66" s="9"/>
      <c r="Q66" s="9"/>
      <c r="R66" s="9"/>
      <c r="S66" s="9"/>
      <c r="T66" s="9"/>
      <c r="U66" s="9"/>
      <c r="V66" s="9"/>
      <c r="W66" s="9"/>
    </row>
    <row r="67" spans="1:23" s="112" customFormat="1" ht="24.75" thickBot="1">
      <c r="A67" s="104">
        <v>1</v>
      </c>
      <c r="B67" s="105" t="s">
        <v>58</v>
      </c>
      <c r="C67" s="106" t="s">
        <v>15</v>
      </c>
      <c r="D67" s="107">
        <v>2</v>
      </c>
      <c r="E67" s="108">
        <v>0</v>
      </c>
      <c r="F67" s="109">
        <f>ROUND(PRODUCT(D67:E67),2)</f>
        <v>0</v>
      </c>
      <c r="G67" s="107">
        <v>8</v>
      </c>
      <c r="H67" s="109">
        <f>ROUND(PRODUCT(F67,1+G67/100),2)</f>
        <v>0</v>
      </c>
      <c r="I67" s="110"/>
      <c r="J67" s="107"/>
      <c r="K67" s="111"/>
      <c r="L67" s="111"/>
      <c r="M67" s="111"/>
      <c r="N67" s="111"/>
      <c r="O67" s="111"/>
      <c r="P67" s="111"/>
      <c r="Q67" s="111"/>
      <c r="R67" s="111"/>
      <c r="S67" s="111"/>
      <c r="T67" s="111"/>
      <c r="U67" s="111"/>
      <c r="V67" s="111"/>
      <c r="W67" s="111"/>
    </row>
    <row r="68" spans="1:23" s="23" customFormat="1" ht="12.75" thickBot="1">
      <c r="A68" s="97"/>
      <c r="B68" s="98"/>
      <c r="C68" s="97"/>
      <c r="D68" s="97"/>
      <c r="E68" s="97" t="s">
        <v>18</v>
      </c>
      <c r="F68" s="99">
        <f>SUM(F67)</f>
        <v>0</v>
      </c>
      <c r="G68" s="90"/>
      <c r="H68" s="99">
        <f>SUM(H67)</f>
        <v>0</v>
      </c>
      <c r="I68" s="100"/>
      <c r="J68" s="90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</row>
    <row r="69" spans="1:23" s="23" customFormat="1" ht="11.25" customHeight="1">
      <c r="A69" s="9"/>
      <c r="B69" s="34"/>
      <c r="C69" s="9"/>
      <c r="D69" s="8"/>
      <c r="E69" s="8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</row>
    <row r="70" spans="1:23" s="22" customFormat="1" ht="12.75" thickBot="1">
      <c r="A70" s="15" t="s">
        <v>59</v>
      </c>
      <c r="D70" s="40"/>
      <c r="E70" s="41"/>
      <c r="F70" s="41"/>
      <c r="G70" s="41"/>
      <c r="H70" s="41"/>
      <c r="I70" s="41"/>
      <c r="J70" s="41"/>
    </row>
    <row r="71" spans="1:23" s="23" customFormat="1" ht="24.75" thickBot="1">
      <c r="A71" s="17" t="s">
        <v>4</v>
      </c>
      <c r="B71" s="18" t="s">
        <v>5</v>
      </c>
      <c r="C71" s="18" t="s">
        <v>6</v>
      </c>
      <c r="D71" s="19" t="s">
        <v>7</v>
      </c>
      <c r="E71" s="20" t="s">
        <v>8</v>
      </c>
      <c r="F71" s="21" t="s">
        <v>9</v>
      </c>
      <c r="G71" s="21" t="s">
        <v>10</v>
      </c>
      <c r="H71" s="21" t="s">
        <v>11</v>
      </c>
      <c r="I71" s="21" t="s">
        <v>12</v>
      </c>
      <c r="J71" s="21" t="s">
        <v>13</v>
      </c>
      <c r="K71" s="9"/>
      <c r="L71" s="22"/>
      <c r="M71" s="22"/>
      <c r="N71" s="22"/>
      <c r="O71" s="22"/>
      <c r="P71" s="9"/>
      <c r="Q71" s="9"/>
      <c r="R71" s="9"/>
      <c r="S71" s="9"/>
      <c r="T71" s="9"/>
      <c r="U71" s="9"/>
      <c r="V71" s="9"/>
      <c r="W71" s="9"/>
    </row>
    <row r="72" spans="1:23" s="30" customFormat="1" ht="31.5" customHeight="1">
      <c r="A72" s="42">
        <v>1</v>
      </c>
      <c r="B72" s="55" t="s">
        <v>60</v>
      </c>
      <c r="C72" s="42" t="s">
        <v>30</v>
      </c>
      <c r="D72" s="45">
        <v>20</v>
      </c>
      <c r="E72" s="46">
        <v>0</v>
      </c>
      <c r="F72" s="47">
        <f t="shared" ref="F72:F80" si="8">ROUND(PRODUCT(D72:E72),2)</f>
        <v>0</v>
      </c>
      <c r="G72" s="45">
        <v>8</v>
      </c>
      <c r="H72" s="47">
        <f t="shared" ref="H72:H80" si="9">ROUND(PRODUCT(F72,1+G72/100),2)</f>
        <v>0</v>
      </c>
      <c r="I72" s="45"/>
      <c r="J72" s="45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</row>
    <row r="73" spans="1:23" s="30" customFormat="1" ht="24">
      <c r="A73" s="42">
        <v>2</v>
      </c>
      <c r="B73" s="55" t="s">
        <v>61</v>
      </c>
      <c r="C73" s="42" t="s">
        <v>30</v>
      </c>
      <c r="D73" s="45">
        <v>100</v>
      </c>
      <c r="E73" s="46">
        <v>0</v>
      </c>
      <c r="F73" s="47">
        <f t="shared" si="8"/>
        <v>0</v>
      </c>
      <c r="G73" s="45">
        <v>8</v>
      </c>
      <c r="H73" s="47">
        <f t="shared" si="9"/>
        <v>0</v>
      </c>
      <c r="I73" s="45"/>
      <c r="J73" s="45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</row>
    <row r="74" spans="1:23" s="30" customFormat="1" ht="24">
      <c r="A74" s="42">
        <v>3</v>
      </c>
      <c r="B74" s="113" t="s">
        <v>62</v>
      </c>
      <c r="C74" s="114" t="s">
        <v>30</v>
      </c>
      <c r="D74" s="115">
        <v>10</v>
      </c>
      <c r="E74" s="46">
        <v>0</v>
      </c>
      <c r="F74" s="47">
        <f t="shared" si="8"/>
        <v>0</v>
      </c>
      <c r="G74" s="45">
        <v>8</v>
      </c>
      <c r="H74" s="47">
        <f t="shared" si="9"/>
        <v>0</v>
      </c>
      <c r="I74" s="45"/>
      <c r="J74" s="45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</row>
    <row r="75" spans="1:23" s="30" customFormat="1" ht="24">
      <c r="A75" s="42">
        <v>4</v>
      </c>
      <c r="B75" s="55" t="s">
        <v>63</v>
      </c>
      <c r="C75" s="42" t="s">
        <v>15</v>
      </c>
      <c r="D75" s="45">
        <v>4</v>
      </c>
      <c r="E75" s="46">
        <v>0</v>
      </c>
      <c r="F75" s="47">
        <f t="shared" si="8"/>
        <v>0</v>
      </c>
      <c r="G75" s="45">
        <v>8</v>
      </c>
      <c r="H75" s="47">
        <f t="shared" si="9"/>
        <v>0</v>
      </c>
      <c r="I75" s="45"/>
      <c r="J75" s="45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</row>
    <row r="76" spans="1:23" s="30" customFormat="1" ht="12">
      <c r="A76" s="42">
        <v>5</v>
      </c>
      <c r="B76" s="55" t="s">
        <v>64</v>
      </c>
      <c r="C76" s="42" t="s">
        <v>30</v>
      </c>
      <c r="D76" s="45">
        <v>1</v>
      </c>
      <c r="E76" s="46">
        <v>0</v>
      </c>
      <c r="F76" s="47">
        <f t="shared" si="8"/>
        <v>0</v>
      </c>
      <c r="G76" s="45">
        <v>8</v>
      </c>
      <c r="H76" s="47">
        <f t="shared" si="9"/>
        <v>0</v>
      </c>
      <c r="I76" s="45"/>
      <c r="J76" s="45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</row>
    <row r="77" spans="1:23" s="30" customFormat="1" ht="18.600000000000001" customHeight="1">
      <c r="A77" s="42">
        <v>6</v>
      </c>
      <c r="B77" s="55" t="s">
        <v>65</v>
      </c>
      <c r="C77" s="42" t="s">
        <v>30</v>
      </c>
      <c r="D77" s="45">
        <v>20</v>
      </c>
      <c r="E77" s="46">
        <v>0</v>
      </c>
      <c r="F77" s="47">
        <f t="shared" si="8"/>
        <v>0</v>
      </c>
      <c r="G77" s="45">
        <v>8</v>
      </c>
      <c r="H77" s="47">
        <f t="shared" si="9"/>
        <v>0</v>
      </c>
      <c r="I77" s="45"/>
      <c r="J77" s="45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</row>
    <row r="78" spans="1:23" s="30" customFormat="1" ht="24">
      <c r="A78" s="42">
        <v>7</v>
      </c>
      <c r="B78" s="55" t="s">
        <v>159</v>
      </c>
      <c r="C78" s="42" t="s">
        <v>30</v>
      </c>
      <c r="D78" s="45">
        <v>4</v>
      </c>
      <c r="E78" s="46">
        <v>0</v>
      </c>
      <c r="F78" s="47">
        <f t="shared" si="8"/>
        <v>0</v>
      </c>
      <c r="G78" s="45">
        <v>8</v>
      </c>
      <c r="H78" s="47">
        <f t="shared" si="9"/>
        <v>0</v>
      </c>
      <c r="I78" s="45"/>
      <c r="J78" s="45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</row>
    <row r="79" spans="1:23" s="30" customFormat="1" ht="24">
      <c r="A79" s="42">
        <v>8</v>
      </c>
      <c r="B79" s="116" t="s">
        <v>66</v>
      </c>
      <c r="C79" s="42" t="s">
        <v>15</v>
      </c>
      <c r="D79" s="45">
        <v>1</v>
      </c>
      <c r="E79" s="46">
        <v>0</v>
      </c>
      <c r="F79" s="47">
        <f t="shared" si="8"/>
        <v>0</v>
      </c>
      <c r="G79" s="45">
        <v>8</v>
      </c>
      <c r="H79" s="47">
        <f t="shared" si="9"/>
        <v>0</v>
      </c>
      <c r="I79" s="45"/>
      <c r="J79" s="45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</row>
    <row r="80" spans="1:23" s="30" customFormat="1" ht="14.25" customHeight="1" thickBot="1">
      <c r="A80" s="42">
        <v>9</v>
      </c>
      <c r="B80" s="116" t="s">
        <v>67</v>
      </c>
      <c r="C80" s="42" t="s">
        <v>15</v>
      </c>
      <c r="D80" s="45">
        <v>25</v>
      </c>
      <c r="E80" s="46">
        <v>0</v>
      </c>
      <c r="F80" s="47">
        <f t="shared" si="8"/>
        <v>0</v>
      </c>
      <c r="G80" s="45">
        <v>8</v>
      </c>
      <c r="H80" s="47">
        <f t="shared" si="9"/>
        <v>0</v>
      </c>
      <c r="I80" s="45"/>
      <c r="J80" s="45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</row>
    <row r="81" spans="1:23" s="30" customFormat="1" ht="12" customHeight="1" thickBot="1">
      <c r="A81" s="31"/>
      <c r="B81" s="32"/>
      <c r="C81" s="31"/>
      <c r="D81" s="31"/>
      <c r="E81" s="31" t="s">
        <v>18</v>
      </c>
      <c r="F81" s="49">
        <f>SUM(F72:F80)</f>
        <v>0</v>
      </c>
      <c r="G81" s="22"/>
      <c r="H81" s="49">
        <f>SUM(H72:H80)</f>
        <v>0</v>
      </c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</row>
    <row r="82" spans="1:23" s="30" customFormat="1" ht="12" customHeight="1">
      <c r="A82" s="31"/>
      <c r="B82" s="32"/>
      <c r="C82" s="31"/>
      <c r="D82" s="31"/>
      <c r="E82" s="31"/>
      <c r="F82" s="50"/>
      <c r="G82" s="22"/>
      <c r="H82" s="50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</row>
    <row r="83" spans="1:23" s="22" customFormat="1" ht="15" customHeight="1" thickBot="1">
      <c r="A83" s="35" t="s">
        <v>68</v>
      </c>
      <c r="D83" s="40"/>
      <c r="E83" s="41"/>
      <c r="F83" s="41"/>
      <c r="G83" s="41"/>
      <c r="H83" s="41"/>
      <c r="I83" s="41"/>
      <c r="J83" s="41"/>
      <c r="M83" s="117"/>
      <c r="N83" s="117"/>
      <c r="O83" s="117"/>
      <c r="P83" s="117"/>
    </row>
    <row r="84" spans="1:23" s="23" customFormat="1" ht="24.75" thickBot="1">
      <c r="A84" s="17" t="s">
        <v>4</v>
      </c>
      <c r="B84" s="18" t="s">
        <v>5</v>
      </c>
      <c r="C84" s="18" t="s">
        <v>6</v>
      </c>
      <c r="D84" s="19" t="s">
        <v>7</v>
      </c>
      <c r="E84" s="20" t="s">
        <v>8</v>
      </c>
      <c r="F84" s="21" t="s">
        <v>9</v>
      </c>
      <c r="G84" s="21" t="s">
        <v>10</v>
      </c>
      <c r="H84" s="21" t="s">
        <v>11</v>
      </c>
      <c r="I84" s="21" t="s">
        <v>12</v>
      </c>
      <c r="J84" s="21" t="s">
        <v>13</v>
      </c>
      <c r="K84" s="9"/>
      <c r="L84" s="22"/>
      <c r="M84" s="22"/>
      <c r="N84" s="22"/>
      <c r="O84" s="22"/>
      <c r="P84" s="9"/>
      <c r="Q84" s="9"/>
      <c r="R84" s="9"/>
      <c r="S84" s="9"/>
      <c r="T84" s="9"/>
      <c r="U84" s="9"/>
      <c r="V84" s="9"/>
      <c r="W84" s="9"/>
    </row>
    <row r="85" spans="1:23" s="30" customFormat="1" ht="67.5" customHeight="1">
      <c r="A85" s="42">
        <v>1</v>
      </c>
      <c r="B85" s="116" t="s">
        <v>69</v>
      </c>
      <c r="C85" s="42" t="s">
        <v>15</v>
      </c>
      <c r="D85" s="45">
        <v>8</v>
      </c>
      <c r="E85" s="46">
        <v>0</v>
      </c>
      <c r="F85" s="47">
        <f>ROUND(PRODUCT(D85:E85),2)</f>
        <v>0</v>
      </c>
      <c r="G85" s="45">
        <v>8</v>
      </c>
      <c r="H85" s="47">
        <f>ROUND(PRODUCT(F85,1+G85/100),2)</f>
        <v>0</v>
      </c>
      <c r="I85" s="45"/>
      <c r="J85" s="45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</row>
    <row r="86" spans="1:23" s="22" customFormat="1" ht="48">
      <c r="A86" s="42">
        <v>2</v>
      </c>
      <c r="B86" s="55" t="s">
        <v>70</v>
      </c>
      <c r="C86" s="45" t="s">
        <v>15</v>
      </c>
      <c r="D86" s="45">
        <v>200</v>
      </c>
      <c r="E86" s="46">
        <v>0</v>
      </c>
      <c r="F86" s="47">
        <f>ROUND(PRODUCT(D86:E86),2)</f>
        <v>0</v>
      </c>
      <c r="G86" s="45">
        <v>8</v>
      </c>
      <c r="H86" s="47">
        <f>ROUND(PRODUCT(F86,1+G86/100),2)</f>
        <v>0</v>
      </c>
      <c r="I86" s="42"/>
      <c r="J86" s="45"/>
    </row>
    <row r="87" spans="1:23" s="22" customFormat="1" ht="48.75" thickBot="1">
      <c r="A87" s="42">
        <v>3</v>
      </c>
      <c r="B87" s="55" t="s">
        <v>71</v>
      </c>
      <c r="C87" s="45" t="s">
        <v>15</v>
      </c>
      <c r="D87" s="45">
        <v>140</v>
      </c>
      <c r="E87" s="46">
        <v>0</v>
      </c>
      <c r="F87" s="47">
        <f>ROUND(PRODUCT(D87:E87),2)</f>
        <v>0</v>
      </c>
      <c r="G87" s="45">
        <v>8</v>
      </c>
      <c r="H87" s="47">
        <f>ROUND(PRODUCT(F87,1+G87/100),2)</f>
        <v>0</v>
      </c>
      <c r="I87" s="42"/>
      <c r="J87" s="45"/>
    </row>
    <row r="88" spans="1:23" s="30" customFormat="1" ht="13.5" customHeight="1" thickBot="1">
      <c r="A88" s="31"/>
      <c r="B88" s="32"/>
      <c r="C88" s="31"/>
      <c r="D88" s="31"/>
      <c r="E88" s="31" t="s">
        <v>18</v>
      </c>
      <c r="F88" s="49">
        <f>SUM(F85:F87)</f>
        <v>0</v>
      </c>
      <c r="G88" s="22"/>
      <c r="H88" s="49">
        <f>SUM(H85:H87)</f>
        <v>0</v>
      </c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</row>
    <row r="89" spans="1:23" s="22" customFormat="1" ht="15" customHeight="1" thickBot="1">
      <c r="A89" s="35" t="s">
        <v>72</v>
      </c>
      <c r="D89" s="40"/>
      <c r="E89" s="41"/>
      <c r="F89" s="41"/>
      <c r="G89" s="41"/>
      <c r="H89" s="41"/>
      <c r="I89" s="41"/>
      <c r="J89" s="41"/>
    </row>
    <row r="90" spans="1:23" s="23" customFormat="1" ht="24.75" thickBot="1">
      <c r="A90" s="17" t="s">
        <v>4</v>
      </c>
      <c r="B90" s="18" t="s">
        <v>5</v>
      </c>
      <c r="C90" s="18" t="s">
        <v>6</v>
      </c>
      <c r="D90" s="19" t="s">
        <v>7</v>
      </c>
      <c r="E90" s="20" t="s">
        <v>8</v>
      </c>
      <c r="F90" s="21" t="s">
        <v>9</v>
      </c>
      <c r="G90" s="21" t="s">
        <v>10</v>
      </c>
      <c r="H90" s="21" t="s">
        <v>11</v>
      </c>
      <c r="I90" s="21" t="s">
        <v>12</v>
      </c>
      <c r="J90" s="21" t="s">
        <v>13</v>
      </c>
      <c r="K90" s="9"/>
      <c r="L90" s="22"/>
      <c r="M90" s="22"/>
      <c r="N90" s="22"/>
      <c r="O90" s="22"/>
      <c r="P90" s="9"/>
      <c r="Q90" s="9"/>
      <c r="R90" s="9"/>
      <c r="S90" s="9"/>
      <c r="T90" s="9"/>
      <c r="U90" s="9"/>
      <c r="V90" s="9"/>
      <c r="W90" s="9"/>
    </row>
    <row r="91" spans="1:23" s="30" customFormat="1" ht="24">
      <c r="A91" s="42">
        <v>1</v>
      </c>
      <c r="B91" s="116" t="s">
        <v>73</v>
      </c>
      <c r="C91" s="42" t="s">
        <v>15</v>
      </c>
      <c r="D91" s="45">
        <v>100</v>
      </c>
      <c r="E91" s="46">
        <v>0</v>
      </c>
      <c r="F91" s="47">
        <f>ROUND(PRODUCT(D91:E91),2)</f>
        <v>0</v>
      </c>
      <c r="G91" s="45">
        <v>23</v>
      </c>
      <c r="H91" s="47">
        <f>ROUND(PRODUCT(F91,1+G91/100),2)</f>
        <v>0</v>
      </c>
      <c r="I91" s="45"/>
      <c r="J91" s="45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</row>
    <row r="92" spans="1:23" s="30" customFormat="1" ht="60">
      <c r="A92" s="42">
        <f>A91+1</f>
        <v>2</v>
      </c>
      <c r="B92" s="116" t="s">
        <v>74</v>
      </c>
      <c r="C92" s="42" t="s">
        <v>15</v>
      </c>
      <c r="D92" s="45">
        <v>400</v>
      </c>
      <c r="E92" s="46">
        <v>0</v>
      </c>
      <c r="F92" s="47">
        <f>ROUND(PRODUCT(D92:E92),2)</f>
        <v>0</v>
      </c>
      <c r="G92" s="45">
        <v>23</v>
      </c>
      <c r="H92" s="47">
        <f>ROUND(PRODUCT(F92,1+G92/100),2)</f>
        <v>0</v>
      </c>
      <c r="I92" s="45"/>
      <c r="J92" s="45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</row>
    <row r="93" spans="1:23" s="30" customFormat="1" ht="36">
      <c r="A93" s="42">
        <f>A92+1</f>
        <v>3</v>
      </c>
      <c r="B93" s="116" t="s">
        <v>75</v>
      </c>
      <c r="C93" s="42" t="s">
        <v>15</v>
      </c>
      <c r="D93" s="45">
        <v>1000</v>
      </c>
      <c r="E93" s="46">
        <v>0</v>
      </c>
      <c r="F93" s="47">
        <f>ROUND(PRODUCT(D93:E93),2)</f>
        <v>0</v>
      </c>
      <c r="G93" s="45">
        <v>23</v>
      </c>
      <c r="H93" s="47">
        <f>ROUND(PRODUCT(F93,1+G93/100),2)</f>
        <v>0</v>
      </c>
      <c r="I93" s="45"/>
      <c r="J93" s="45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</row>
    <row r="94" spans="1:23" s="30" customFormat="1" ht="24">
      <c r="A94" s="42">
        <f>A93+1</f>
        <v>4</v>
      </c>
      <c r="B94" s="118" t="s">
        <v>76</v>
      </c>
      <c r="C94" s="42" t="s">
        <v>15</v>
      </c>
      <c r="D94" s="45">
        <v>2000</v>
      </c>
      <c r="E94" s="46">
        <v>0</v>
      </c>
      <c r="F94" s="47">
        <f>ROUND(PRODUCT(D94:E94),2)</f>
        <v>0</v>
      </c>
      <c r="G94" s="45">
        <v>23</v>
      </c>
      <c r="H94" s="47">
        <f>ROUND(PRODUCT(F94,1+G94/100),2)</f>
        <v>0</v>
      </c>
      <c r="I94" s="45"/>
      <c r="J94" s="45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</row>
    <row r="95" spans="1:23" s="30" customFormat="1" ht="47.25" customHeight="1" thickBot="1">
      <c r="A95" s="119">
        <f>A94+1</f>
        <v>5</v>
      </c>
      <c r="B95" s="120" t="s">
        <v>77</v>
      </c>
      <c r="C95" s="119" t="s">
        <v>15</v>
      </c>
      <c r="D95" s="45">
        <v>200</v>
      </c>
      <c r="E95" s="46">
        <v>0</v>
      </c>
      <c r="F95" s="121">
        <f>ROUND(PRODUCT(D95:E95),2)</f>
        <v>0</v>
      </c>
      <c r="G95" s="45">
        <v>23</v>
      </c>
      <c r="H95" s="121">
        <f>ROUND(PRODUCT(F95,1+G95/100),2)</f>
        <v>0</v>
      </c>
      <c r="I95" s="45"/>
      <c r="J95" s="45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</row>
    <row r="96" spans="1:23" s="30" customFormat="1" ht="12.75" thickBot="1">
      <c r="A96" s="31"/>
      <c r="B96" s="32"/>
      <c r="C96" s="31"/>
      <c r="D96" s="31"/>
      <c r="E96" s="31" t="s">
        <v>18</v>
      </c>
      <c r="F96" s="49">
        <f>SUM(F91:F95)</f>
        <v>0</v>
      </c>
      <c r="G96" s="22"/>
      <c r="H96" s="49">
        <f>SUM(H91:H95)</f>
        <v>0</v>
      </c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</row>
    <row r="97" spans="1:23" s="123" customFormat="1" ht="30" customHeight="1">
      <c r="A97" s="171" t="s">
        <v>78</v>
      </c>
      <c r="B97" s="171"/>
      <c r="C97" s="171"/>
      <c r="D97" s="171"/>
      <c r="E97" s="171"/>
      <c r="F97" s="171"/>
      <c r="G97" s="171"/>
      <c r="H97" s="171"/>
      <c r="I97" s="171"/>
      <c r="J97" s="171"/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</row>
    <row r="98" spans="1:23" s="123" customFormat="1" ht="34.5" customHeight="1">
      <c r="A98" s="171" t="s">
        <v>79</v>
      </c>
      <c r="B98" s="171"/>
      <c r="C98" s="171"/>
      <c r="D98" s="171"/>
      <c r="E98" s="171"/>
      <c r="F98" s="171"/>
      <c r="G98" s="171"/>
      <c r="H98" s="171"/>
      <c r="I98" s="171"/>
      <c r="J98" s="171"/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</row>
    <row r="99" spans="1:23" s="123" customFormat="1" ht="39.75" customHeight="1">
      <c r="A99" s="171" t="s">
        <v>80</v>
      </c>
      <c r="B99" s="171"/>
      <c r="C99" s="171"/>
      <c r="D99" s="171"/>
      <c r="E99" s="171"/>
      <c r="F99" s="171"/>
      <c r="G99" s="171"/>
      <c r="H99" s="171"/>
      <c r="I99" s="171"/>
      <c r="J99" s="171"/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</row>
    <row r="100" spans="1:23" s="123" customFormat="1" ht="12">
      <c r="A100" s="124"/>
      <c r="B100" s="124"/>
      <c r="C100" s="124"/>
      <c r="D100" s="124"/>
      <c r="E100" s="124"/>
      <c r="F100" s="124"/>
      <c r="G100" s="124"/>
      <c r="H100" s="124"/>
      <c r="I100" s="124"/>
      <c r="J100" s="124"/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</row>
    <row r="101" spans="1:23" s="30" customFormat="1" ht="12.75" thickBot="1">
      <c r="A101" s="35" t="s">
        <v>81</v>
      </c>
      <c r="B101" s="22"/>
      <c r="C101" s="22"/>
      <c r="D101" s="40"/>
      <c r="E101" s="41"/>
      <c r="F101" s="41"/>
      <c r="G101" s="41"/>
      <c r="H101" s="41"/>
      <c r="I101" s="41"/>
      <c r="J101" s="41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</row>
    <row r="102" spans="1:23" s="23" customFormat="1" ht="24.75" thickBot="1">
      <c r="A102" s="17" t="s">
        <v>4</v>
      </c>
      <c r="B102" s="18" t="s">
        <v>5</v>
      </c>
      <c r="C102" s="18" t="s">
        <v>6</v>
      </c>
      <c r="D102" s="19" t="s">
        <v>7</v>
      </c>
      <c r="E102" s="20" t="s">
        <v>8</v>
      </c>
      <c r="F102" s="21" t="s">
        <v>9</v>
      </c>
      <c r="G102" s="21" t="s">
        <v>10</v>
      </c>
      <c r="H102" s="21" t="s">
        <v>11</v>
      </c>
      <c r="I102" s="21" t="s">
        <v>12</v>
      </c>
      <c r="J102" s="21" t="s">
        <v>13</v>
      </c>
      <c r="K102" s="9"/>
      <c r="L102" s="22"/>
      <c r="M102" s="22"/>
      <c r="N102" s="22"/>
      <c r="O102" s="22"/>
      <c r="P102" s="9"/>
      <c r="Q102" s="9"/>
      <c r="R102" s="9"/>
      <c r="S102" s="9"/>
      <c r="T102" s="9"/>
      <c r="U102" s="9"/>
      <c r="V102" s="9"/>
      <c r="W102" s="9"/>
    </row>
    <row r="103" spans="1:23" s="30" customFormat="1" ht="28.5" customHeight="1">
      <c r="A103" s="42">
        <v>1</v>
      </c>
      <c r="B103" s="116" t="s">
        <v>82</v>
      </c>
      <c r="C103" s="42" t="s">
        <v>83</v>
      </c>
      <c r="D103" s="45">
        <v>1</v>
      </c>
      <c r="E103" s="46">
        <v>0</v>
      </c>
      <c r="F103" s="47">
        <f t="shared" ref="F103:F106" si="10">ROUND(PRODUCT(D103:E103),2)</f>
        <v>0</v>
      </c>
      <c r="G103" s="45">
        <v>8</v>
      </c>
      <c r="H103" s="47">
        <f t="shared" ref="H103:H106" si="11">ROUND(PRODUCT(F103,1+G103/100),2)</f>
        <v>0</v>
      </c>
      <c r="I103" s="45"/>
      <c r="J103" s="45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</row>
    <row r="104" spans="1:23" s="30" customFormat="1" ht="36">
      <c r="A104" s="42">
        <v>2</v>
      </c>
      <c r="B104" s="116" t="s">
        <v>84</v>
      </c>
      <c r="C104" s="42" t="s">
        <v>83</v>
      </c>
      <c r="D104" s="45">
        <v>2</v>
      </c>
      <c r="E104" s="46">
        <v>0</v>
      </c>
      <c r="F104" s="47">
        <f t="shared" si="10"/>
        <v>0</v>
      </c>
      <c r="G104" s="45">
        <v>8</v>
      </c>
      <c r="H104" s="47">
        <f t="shared" si="11"/>
        <v>0</v>
      </c>
      <c r="I104" s="45"/>
      <c r="J104" s="45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</row>
    <row r="105" spans="1:23" s="30" customFormat="1" ht="39.75" customHeight="1">
      <c r="A105" s="42">
        <v>3</v>
      </c>
      <c r="B105" s="116" t="s">
        <v>85</v>
      </c>
      <c r="C105" s="125" t="s">
        <v>83</v>
      </c>
      <c r="D105" s="45">
        <v>8</v>
      </c>
      <c r="E105" s="46">
        <v>0</v>
      </c>
      <c r="F105" s="47">
        <f t="shared" si="10"/>
        <v>0</v>
      </c>
      <c r="G105" s="45">
        <v>8</v>
      </c>
      <c r="H105" s="47">
        <f t="shared" si="11"/>
        <v>0</v>
      </c>
      <c r="I105" s="45"/>
      <c r="J105" s="45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</row>
    <row r="106" spans="1:23" s="30" customFormat="1" ht="36.75" thickBot="1">
      <c r="A106" s="42">
        <v>4</v>
      </c>
      <c r="B106" s="116" t="s">
        <v>86</v>
      </c>
      <c r="C106" s="125" t="s">
        <v>83</v>
      </c>
      <c r="D106" s="45">
        <v>4</v>
      </c>
      <c r="E106" s="46">
        <v>0</v>
      </c>
      <c r="F106" s="47">
        <f t="shared" si="10"/>
        <v>0</v>
      </c>
      <c r="G106" s="45">
        <v>23</v>
      </c>
      <c r="H106" s="47">
        <f t="shared" si="11"/>
        <v>0</v>
      </c>
      <c r="I106" s="45"/>
      <c r="J106" s="45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</row>
    <row r="107" spans="1:23" s="30" customFormat="1" ht="12.75" thickBot="1">
      <c r="A107" s="31"/>
      <c r="B107" s="32"/>
      <c r="C107" s="31"/>
      <c r="D107" s="31"/>
      <c r="E107" s="31" t="s">
        <v>18</v>
      </c>
      <c r="F107" s="49">
        <f>SUM(F103:F106)</f>
        <v>0</v>
      </c>
      <c r="G107" s="22"/>
      <c r="H107" s="49">
        <f>SUM(H103:H106)</f>
        <v>0</v>
      </c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</row>
    <row r="108" spans="1:23" s="30" customFormat="1" ht="12">
      <c r="A108" s="31"/>
      <c r="B108" s="32"/>
      <c r="C108" s="31"/>
      <c r="D108" s="31"/>
      <c r="E108" s="31"/>
      <c r="F108" s="50"/>
      <c r="G108" s="22"/>
      <c r="H108" s="50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</row>
    <row r="109" spans="1:23" s="70" customFormat="1" ht="12.75" thickBot="1">
      <c r="A109" s="15" t="s">
        <v>87</v>
      </c>
      <c r="B109" s="22"/>
      <c r="C109" s="22"/>
      <c r="D109" s="40"/>
      <c r="E109" s="41"/>
      <c r="F109" s="41"/>
      <c r="G109" s="41"/>
      <c r="H109" s="41"/>
      <c r="I109" s="41"/>
      <c r="J109" s="41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</row>
    <row r="110" spans="1:23" s="23" customFormat="1" ht="24.75" thickBot="1">
      <c r="A110" s="17" t="s">
        <v>4</v>
      </c>
      <c r="B110" s="18" t="s">
        <v>5</v>
      </c>
      <c r="C110" s="18" t="s">
        <v>6</v>
      </c>
      <c r="D110" s="19" t="s">
        <v>7</v>
      </c>
      <c r="E110" s="20" t="s">
        <v>8</v>
      </c>
      <c r="F110" s="21" t="s">
        <v>9</v>
      </c>
      <c r="G110" s="21" t="s">
        <v>10</v>
      </c>
      <c r="H110" s="21" t="s">
        <v>11</v>
      </c>
      <c r="I110" s="21" t="s">
        <v>12</v>
      </c>
      <c r="J110" s="21" t="s">
        <v>13</v>
      </c>
      <c r="K110" s="9"/>
      <c r="L110" s="22"/>
      <c r="M110" s="22"/>
      <c r="N110" s="22"/>
      <c r="O110" s="22"/>
      <c r="P110" s="9"/>
      <c r="Q110" s="9"/>
      <c r="R110" s="9"/>
      <c r="S110" s="9"/>
      <c r="T110" s="9"/>
      <c r="U110" s="9"/>
      <c r="V110" s="9"/>
      <c r="W110" s="9"/>
    </row>
    <row r="111" spans="1:23" s="70" customFormat="1" ht="24.75" thickBot="1">
      <c r="A111" s="42">
        <v>1</v>
      </c>
      <c r="B111" s="118" t="s">
        <v>88</v>
      </c>
      <c r="C111" s="95" t="s">
        <v>83</v>
      </c>
      <c r="D111" s="45">
        <v>1</v>
      </c>
      <c r="E111" s="46">
        <v>0</v>
      </c>
      <c r="F111" s="47">
        <f>ROUND(PRODUCT(D111:E111),2)</f>
        <v>0</v>
      </c>
      <c r="G111" s="45">
        <v>8</v>
      </c>
      <c r="H111" s="47">
        <f>ROUND(PRODUCT(F111,1+G111/100),2)</f>
        <v>0</v>
      </c>
      <c r="I111" s="45"/>
      <c r="J111" s="45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8"/>
      <c r="W111" s="8"/>
    </row>
    <row r="112" spans="1:23" s="30" customFormat="1" ht="12.75" thickBot="1">
      <c r="A112" s="31"/>
      <c r="B112" s="32"/>
      <c r="C112" s="31"/>
      <c r="D112" s="31"/>
      <c r="E112" s="31" t="s">
        <v>18</v>
      </c>
      <c r="F112" s="49">
        <f>SUM(F111)</f>
        <v>0</v>
      </c>
      <c r="G112" s="22"/>
      <c r="H112" s="49">
        <f>SUM(H111:H111)</f>
        <v>0</v>
      </c>
      <c r="I112" s="22"/>
      <c r="J112" s="22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22"/>
      <c r="W112" s="22"/>
    </row>
    <row r="113" spans="1:23" s="30" customFormat="1" ht="12">
      <c r="A113" s="31"/>
      <c r="B113" s="32"/>
      <c r="C113" s="31"/>
      <c r="D113" s="31"/>
      <c r="E113" s="31"/>
      <c r="F113" s="126"/>
      <c r="G113" s="22"/>
      <c r="H113" s="50"/>
      <c r="I113" s="22"/>
      <c r="J113" s="22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22"/>
      <c r="W113" s="22"/>
    </row>
    <row r="114" spans="1:23" s="30" customFormat="1" ht="12.75" thickBot="1">
      <c r="A114" s="15" t="s">
        <v>89</v>
      </c>
      <c r="B114" s="22"/>
      <c r="C114" s="22"/>
      <c r="D114" s="40"/>
      <c r="E114" s="41"/>
      <c r="F114" s="41"/>
      <c r="G114" s="41"/>
      <c r="H114" s="41"/>
      <c r="I114" s="41"/>
      <c r="J114" s="41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22"/>
      <c r="W114" s="22"/>
    </row>
    <row r="115" spans="1:23" s="23" customFormat="1" ht="24.75" thickBot="1">
      <c r="A115" s="17" t="s">
        <v>4</v>
      </c>
      <c r="B115" s="18" t="s">
        <v>5</v>
      </c>
      <c r="C115" s="18" t="s">
        <v>6</v>
      </c>
      <c r="D115" s="19" t="s">
        <v>7</v>
      </c>
      <c r="E115" s="20" t="s">
        <v>8</v>
      </c>
      <c r="F115" s="21" t="s">
        <v>9</v>
      </c>
      <c r="G115" s="21" t="s">
        <v>10</v>
      </c>
      <c r="H115" s="21" t="s">
        <v>11</v>
      </c>
      <c r="I115" s="21" t="s">
        <v>12</v>
      </c>
      <c r="J115" s="21" t="s">
        <v>13</v>
      </c>
      <c r="K115" s="9"/>
      <c r="L115" s="22"/>
      <c r="M115" s="22"/>
      <c r="N115" s="22"/>
      <c r="O115" s="22"/>
      <c r="P115" s="9"/>
      <c r="Q115" s="9"/>
      <c r="R115" s="9"/>
      <c r="S115" s="9"/>
      <c r="T115" s="9"/>
      <c r="U115" s="9"/>
      <c r="V115" s="9"/>
      <c r="W115" s="9"/>
    </row>
    <row r="116" spans="1:23" s="70" customFormat="1" ht="180">
      <c r="A116" s="42">
        <v>1</v>
      </c>
      <c r="B116" s="127" t="s">
        <v>90</v>
      </c>
      <c r="C116" s="95" t="s">
        <v>91</v>
      </c>
      <c r="D116" s="95">
        <v>10</v>
      </c>
      <c r="E116" s="46">
        <v>0</v>
      </c>
      <c r="F116" s="47">
        <f>ROUND(PRODUCT(D116:E116),2)</f>
        <v>0</v>
      </c>
      <c r="G116" s="45">
        <v>8</v>
      </c>
      <c r="H116" s="47">
        <f>ROUND(PRODUCT(F116,1+G116/100),2)</f>
        <v>0</v>
      </c>
      <c r="I116" s="95"/>
      <c r="J116" s="95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8"/>
      <c r="W116" s="8"/>
    </row>
    <row r="117" spans="1:23" s="70" customFormat="1" ht="311.25" customHeight="1">
      <c r="A117" s="128">
        <v>2</v>
      </c>
      <c r="B117" s="129" t="s">
        <v>92</v>
      </c>
      <c r="C117" s="130" t="s">
        <v>91</v>
      </c>
      <c r="D117" s="130">
        <v>10</v>
      </c>
      <c r="E117" s="131">
        <v>0</v>
      </c>
      <c r="F117" s="121">
        <f>ROUND(PRODUCT(D117:E117),2)</f>
        <v>0</v>
      </c>
      <c r="G117" s="132">
        <v>8</v>
      </c>
      <c r="H117" s="121">
        <f>ROUND(PRODUCT(F117,1+G117/100),2)</f>
        <v>0</v>
      </c>
      <c r="I117" s="130"/>
      <c r="J117" s="130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8"/>
      <c r="W117" s="8"/>
    </row>
    <row r="118" spans="1:23" s="30" customFormat="1" ht="48.75" thickBot="1">
      <c r="A118" s="95">
        <v>3</v>
      </c>
      <c r="B118" s="133" t="s">
        <v>93</v>
      </c>
      <c r="C118" s="95" t="s">
        <v>94</v>
      </c>
      <c r="D118" s="95">
        <v>90</v>
      </c>
      <c r="E118" s="46">
        <v>0</v>
      </c>
      <c r="F118" s="121">
        <f>ROUND(PRODUCT(D118:E118),2)</f>
        <v>0</v>
      </c>
      <c r="G118" s="45">
        <v>8</v>
      </c>
      <c r="H118" s="121">
        <f>ROUND(PRODUCT(F118,1+G118/100),2)</f>
        <v>0</v>
      </c>
      <c r="I118" s="95"/>
      <c r="J118" s="95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</row>
    <row r="119" spans="1:23" s="30" customFormat="1" ht="12.75" thickBot="1">
      <c r="A119" s="31"/>
      <c r="B119" s="32"/>
      <c r="C119" s="31"/>
      <c r="D119" s="31"/>
      <c r="E119" s="31" t="s">
        <v>18</v>
      </c>
      <c r="F119" s="49">
        <f>SUM(F116:F118)</f>
        <v>0</v>
      </c>
      <c r="G119" s="22"/>
      <c r="H119" s="49">
        <f>SUM(H116:H118)</f>
        <v>0</v>
      </c>
      <c r="I119" s="22"/>
      <c r="J119" s="22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22"/>
      <c r="W119" s="22"/>
    </row>
    <row r="120" spans="1:23" s="30" customFormat="1" ht="12">
      <c r="A120" s="31"/>
      <c r="B120" s="32"/>
      <c r="C120" s="31"/>
      <c r="D120" s="31"/>
      <c r="E120" s="31"/>
      <c r="F120" s="50"/>
      <c r="G120" s="22"/>
      <c r="H120" s="50"/>
      <c r="I120" s="22"/>
      <c r="J120" s="22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22"/>
      <c r="W120" s="22"/>
    </row>
    <row r="121" spans="1:23" s="30" customFormat="1" ht="12.75" thickBot="1">
      <c r="A121" s="134" t="s">
        <v>95</v>
      </c>
      <c r="B121" s="22"/>
      <c r="C121" s="22"/>
      <c r="D121" s="84"/>
      <c r="E121" s="22"/>
      <c r="F121" s="22"/>
      <c r="G121" s="22"/>
      <c r="H121" s="22"/>
      <c r="I121" s="22"/>
      <c r="J121" s="22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22"/>
      <c r="W121" s="22"/>
    </row>
    <row r="122" spans="1:23" s="23" customFormat="1" ht="24.75" thickBot="1">
      <c r="A122" s="17" t="s">
        <v>4</v>
      </c>
      <c r="B122" s="18" t="s">
        <v>5</v>
      </c>
      <c r="C122" s="18" t="s">
        <v>6</v>
      </c>
      <c r="D122" s="19" t="s">
        <v>7</v>
      </c>
      <c r="E122" s="20" t="s">
        <v>8</v>
      </c>
      <c r="F122" s="21" t="s">
        <v>9</v>
      </c>
      <c r="G122" s="21" t="s">
        <v>10</v>
      </c>
      <c r="H122" s="21" t="s">
        <v>11</v>
      </c>
      <c r="I122" s="21" t="s">
        <v>12</v>
      </c>
      <c r="J122" s="21" t="s">
        <v>13</v>
      </c>
      <c r="K122" s="9"/>
      <c r="L122" s="22"/>
      <c r="M122" s="22"/>
      <c r="N122" s="22"/>
      <c r="O122" s="22"/>
      <c r="P122" s="9"/>
      <c r="Q122" s="9"/>
      <c r="R122" s="9"/>
      <c r="S122" s="9"/>
      <c r="T122" s="9"/>
      <c r="U122" s="9"/>
      <c r="V122" s="9"/>
      <c r="W122" s="9"/>
    </row>
    <row r="123" spans="1:23" s="30" customFormat="1" ht="211.5" customHeight="1">
      <c r="A123" s="42">
        <v>1</v>
      </c>
      <c r="B123" s="118" t="s">
        <v>96</v>
      </c>
      <c r="C123" s="95" t="s">
        <v>15</v>
      </c>
      <c r="D123" s="95">
        <v>30</v>
      </c>
      <c r="E123" s="46">
        <v>0</v>
      </c>
      <c r="F123" s="47">
        <f>ROUND(PRODUCT(D123:E123),2)</f>
        <v>0</v>
      </c>
      <c r="G123" s="45">
        <v>8</v>
      </c>
      <c r="H123" s="47">
        <f>ROUND(PRODUCT(F123,1+G123/100),2)</f>
        <v>0</v>
      </c>
      <c r="I123" s="95"/>
      <c r="J123" s="95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</row>
    <row r="124" spans="1:23" s="30" customFormat="1" ht="96.75" thickBot="1">
      <c r="A124" s="42">
        <v>2</v>
      </c>
      <c r="B124" s="118" t="s">
        <v>97</v>
      </c>
      <c r="C124" s="95" t="s">
        <v>15</v>
      </c>
      <c r="D124" s="95">
        <v>20</v>
      </c>
      <c r="E124" s="46">
        <v>0</v>
      </c>
      <c r="F124" s="47">
        <f>ROUND(PRODUCT(D124:E124),2)</f>
        <v>0</v>
      </c>
      <c r="G124" s="45">
        <v>8</v>
      </c>
      <c r="H124" s="47">
        <f>ROUND(PRODUCT(F124,1+G124/100),2)</f>
        <v>0</v>
      </c>
      <c r="I124" s="95"/>
      <c r="J124" s="135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</row>
    <row r="125" spans="1:23" s="30" customFormat="1" ht="12.75" thickBot="1">
      <c r="A125" s="84"/>
      <c r="B125" s="136"/>
      <c r="C125" s="84"/>
      <c r="D125" s="84"/>
      <c r="E125" s="84" t="s">
        <v>18</v>
      </c>
      <c r="F125" s="49">
        <f>SUM(F123:F124)</f>
        <v>0</v>
      </c>
      <c r="G125" s="22"/>
      <c r="H125" s="49">
        <f>SUM(H123:H124)</f>
        <v>0</v>
      </c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</row>
    <row r="126" spans="1:23" s="30" customFormat="1" ht="12">
      <c r="A126" s="84"/>
      <c r="B126" s="136"/>
      <c r="C126" s="84"/>
      <c r="D126" s="84"/>
      <c r="E126" s="84"/>
      <c r="F126" s="50"/>
      <c r="G126" s="22"/>
      <c r="H126" s="50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</row>
    <row r="127" spans="1:23" s="30" customFormat="1" ht="12.75" thickBot="1">
      <c r="A127" s="15" t="s">
        <v>98</v>
      </c>
      <c r="B127" s="22"/>
      <c r="C127" s="22"/>
      <c r="D127" s="40"/>
      <c r="E127" s="41"/>
      <c r="F127" s="41"/>
      <c r="G127" s="41"/>
      <c r="H127" s="41"/>
      <c r="I127" s="41"/>
      <c r="J127" s="41"/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</row>
    <row r="128" spans="1:23" s="23" customFormat="1" ht="24.75" thickBot="1">
      <c r="A128" s="17" t="s">
        <v>4</v>
      </c>
      <c r="B128" s="18" t="s">
        <v>5</v>
      </c>
      <c r="C128" s="18" t="s">
        <v>6</v>
      </c>
      <c r="D128" s="19" t="s">
        <v>7</v>
      </c>
      <c r="E128" s="20" t="s">
        <v>8</v>
      </c>
      <c r="F128" s="21" t="s">
        <v>9</v>
      </c>
      <c r="G128" s="21" t="s">
        <v>10</v>
      </c>
      <c r="H128" s="21" t="s">
        <v>11</v>
      </c>
      <c r="I128" s="21" t="s">
        <v>12</v>
      </c>
      <c r="J128" s="21" t="s">
        <v>13</v>
      </c>
      <c r="K128" s="9"/>
      <c r="L128" s="22"/>
      <c r="M128" s="22"/>
      <c r="N128" s="22"/>
      <c r="O128" s="22"/>
      <c r="P128" s="9"/>
      <c r="Q128" s="9"/>
      <c r="R128" s="9"/>
      <c r="S128" s="9"/>
      <c r="T128" s="9"/>
      <c r="U128" s="9"/>
      <c r="V128" s="9"/>
      <c r="W128" s="9"/>
    </row>
    <row r="129" spans="1:23" s="30" customFormat="1" ht="72">
      <c r="A129" s="42">
        <v>1</v>
      </c>
      <c r="B129" s="116" t="s">
        <v>99</v>
      </c>
      <c r="C129" s="42" t="s">
        <v>15</v>
      </c>
      <c r="D129" s="137">
        <v>50</v>
      </c>
      <c r="E129" s="46">
        <v>0</v>
      </c>
      <c r="F129" s="47">
        <f t="shared" ref="F129:F133" si="12">ROUND(PRODUCT(D129:E129),2)</f>
        <v>0</v>
      </c>
      <c r="G129" s="45">
        <v>8</v>
      </c>
      <c r="H129" s="47">
        <f t="shared" ref="H129:H133" si="13">ROUND(PRODUCT(F129,1+G129/100),2)</f>
        <v>0</v>
      </c>
      <c r="I129" s="137"/>
      <c r="J129" s="137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</row>
    <row r="130" spans="1:23" s="30" customFormat="1" ht="187.5" customHeight="1">
      <c r="A130" s="138">
        <v>2</v>
      </c>
      <c r="B130" s="139" t="s">
        <v>100</v>
      </c>
      <c r="C130" s="95" t="s">
        <v>15</v>
      </c>
      <c r="D130" s="45">
        <v>6000</v>
      </c>
      <c r="E130" s="46">
        <v>0</v>
      </c>
      <c r="F130" s="47">
        <f t="shared" si="12"/>
        <v>0</v>
      </c>
      <c r="G130" s="45">
        <v>8</v>
      </c>
      <c r="H130" s="47">
        <f t="shared" si="13"/>
        <v>0</v>
      </c>
      <c r="I130" s="45"/>
      <c r="J130" s="45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</row>
    <row r="131" spans="1:23" s="30" customFormat="1" ht="267.75" customHeight="1">
      <c r="A131" s="42">
        <v>3</v>
      </c>
      <c r="B131" s="116" t="s">
        <v>101</v>
      </c>
      <c r="C131" s="42" t="s">
        <v>15</v>
      </c>
      <c r="D131" s="45">
        <v>130</v>
      </c>
      <c r="E131" s="46">
        <v>0</v>
      </c>
      <c r="F131" s="46">
        <f t="shared" si="12"/>
        <v>0</v>
      </c>
      <c r="G131" s="45">
        <v>8</v>
      </c>
      <c r="H131" s="47">
        <f t="shared" si="13"/>
        <v>0</v>
      </c>
      <c r="I131" s="45"/>
      <c r="J131" s="45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</row>
    <row r="132" spans="1:23" s="30" customFormat="1" ht="336" customHeight="1">
      <c r="A132" s="42">
        <v>4</v>
      </c>
      <c r="B132" s="116" t="s">
        <v>102</v>
      </c>
      <c r="C132" s="42" t="s">
        <v>15</v>
      </c>
      <c r="D132" s="45">
        <v>65</v>
      </c>
      <c r="E132" s="46">
        <v>0</v>
      </c>
      <c r="F132" s="46">
        <f t="shared" si="12"/>
        <v>0</v>
      </c>
      <c r="G132" s="45">
        <v>8</v>
      </c>
      <c r="H132" s="47">
        <f t="shared" si="13"/>
        <v>0</v>
      </c>
      <c r="I132" s="45"/>
      <c r="J132" s="45"/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</row>
    <row r="133" spans="1:23" s="22" customFormat="1" ht="243.75" customHeight="1" thickBot="1">
      <c r="A133" s="42">
        <v>5</v>
      </c>
      <c r="B133" s="116" t="s">
        <v>103</v>
      </c>
      <c r="C133" s="42" t="s">
        <v>15</v>
      </c>
      <c r="D133" s="45">
        <v>300</v>
      </c>
      <c r="E133" s="46">
        <v>0</v>
      </c>
      <c r="F133" s="47">
        <f t="shared" si="12"/>
        <v>0</v>
      </c>
      <c r="G133" s="45">
        <v>8</v>
      </c>
      <c r="H133" s="47">
        <f t="shared" si="13"/>
        <v>0</v>
      </c>
      <c r="I133" s="45"/>
      <c r="J133" s="45"/>
    </row>
    <row r="134" spans="1:23" s="30" customFormat="1" ht="12.75" thickBot="1">
      <c r="A134" s="31"/>
      <c r="B134" s="32"/>
      <c r="C134" s="31"/>
      <c r="D134" s="31"/>
      <c r="E134" s="31" t="s">
        <v>18</v>
      </c>
      <c r="F134" s="49">
        <f>SUM(F129:F133)</f>
        <v>0</v>
      </c>
      <c r="G134" s="22"/>
      <c r="H134" s="49">
        <f>SUM(H129:H133)</f>
        <v>0</v>
      </c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</row>
    <row r="135" spans="1:23" s="30" customFormat="1" ht="12">
      <c r="A135" s="31"/>
      <c r="B135" s="32"/>
      <c r="C135" s="31"/>
      <c r="D135" s="31"/>
      <c r="E135" s="31"/>
      <c r="F135" s="50"/>
      <c r="G135" s="22"/>
      <c r="H135" s="50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</row>
    <row r="136" spans="1:23" s="23" customFormat="1" ht="42.75" customHeight="1">
      <c r="A136" s="173" t="s">
        <v>104</v>
      </c>
      <c r="B136" s="173"/>
      <c r="C136" s="173"/>
      <c r="D136" s="173"/>
      <c r="E136" s="173"/>
      <c r="F136" s="173"/>
      <c r="G136" s="173"/>
      <c r="H136" s="173"/>
      <c r="I136" s="173"/>
      <c r="J136" s="173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</row>
    <row r="137" spans="1:23" s="22" customFormat="1" ht="12">
      <c r="A137" s="9"/>
      <c r="B137" s="34"/>
      <c r="C137" s="9"/>
      <c r="D137" s="8"/>
      <c r="E137" s="8"/>
      <c r="F137" s="9"/>
      <c r="G137" s="9"/>
      <c r="H137" s="9"/>
      <c r="I137" s="9"/>
      <c r="J137" s="9"/>
    </row>
    <row r="138" spans="1:23" s="30" customFormat="1" ht="12.75" thickBot="1">
      <c r="A138" s="15" t="s">
        <v>105</v>
      </c>
      <c r="B138" s="22"/>
      <c r="C138" s="22"/>
      <c r="D138" s="40"/>
      <c r="E138" s="41"/>
      <c r="F138" s="41"/>
      <c r="G138" s="41"/>
      <c r="H138" s="41"/>
      <c r="I138" s="41"/>
      <c r="J138" s="41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</row>
    <row r="139" spans="1:23" s="23" customFormat="1" ht="24.75" thickBot="1">
      <c r="A139" s="17" t="s">
        <v>4</v>
      </c>
      <c r="B139" s="18" t="s">
        <v>5</v>
      </c>
      <c r="C139" s="18" t="s">
        <v>6</v>
      </c>
      <c r="D139" s="19" t="s">
        <v>7</v>
      </c>
      <c r="E139" s="20" t="s">
        <v>8</v>
      </c>
      <c r="F139" s="21" t="s">
        <v>9</v>
      </c>
      <c r="G139" s="21" t="s">
        <v>10</v>
      </c>
      <c r="H139" s="21" t="s">
        <v>11</v>
      </c>
      <c r="I139" s="21" t="s">
        <v>12</v>
      </c>
      <c r="J139" s="21" t="s">
        <v>13</v>
      </c>
      <c r="K139" s="9"/>
      <c r="L139" s="22"/>
      <c r="M139" s="22"/>
      <c r="N139" s="22"/>
      <c r="O139" s="22"/>
      <c r="P139" s="9"/>
      <c r="Q139" s="9"/>
      <c r="R139" s="9"/>
      <c r="S139" s="9"/>
      <c r="T139" s="9"/>
      <c r="U139" s="9"/>
      <c r="V139" s="9"/>
      <c r="W139" s="9"/>
    </row>
    <row r="140" spans="1:23" s="30" customFormat="1" ht="39" customHeight="1">
      <c r="A140" s="42">
        <v>1</v>
      </c>
      <c r="B140" s="116" t="s">
        <v>106</v>
      </c>
      <c r="C140" s="42" t="s">
        <v>15</v>
      </c>
      <c r="D140" s="137">
        <v>300</v>
      </c>
      <c r="E140" s="46">
        <v>0</v>
      </c>
      <c r="F140" s="47">
        <f>ROUND(PRODUCT(D140:E140),2)</f>
        <v>0</v>
      </c>
      <c r="G140" s="45">
        <v>8</v>
      </c>
      <c r="H140" s="47">
        <f>ROUND(PRODUCT(F140,1+G140/100),2)</f>
        <v>0</v>
      </c>
      <c r="I140" s="137"/>
      <c r="J140" s="137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</row>
    <row r="141" spans="1:23" s="30" customFormat="1" ht="36">
      <c r="A141" s="42">
        <v>2</v>
      </c>
      <c r="B141" s="116" t="s">
        <v>107</v>
      </c>
      <c r="C141" s="42" t="s">
        <v>15</v>
      </c>
      <c r="D141" s="137">
        <v>350</v>
      </c>
      <c r="E141" s="46">
        <v>0</v>
      </c>
      <c r="F141" s="47">
        <f>ROUND(PRODUCT(D141:E141),2)</f>
        <v>0</v>
      </c>
      <c r="G141" s="45">
        <v>8</v>
      </c>
      <c r="H141" s="47">
        <f>ROUND(PRODUCT(F141,1+G141/100),2)</f>
        <v>0</v>
      </c>
      <c r="I141" s="137"/>
      <c r="J141" s="137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</row>
    <row r="142" spans="1:23" s="123" customFormat="1" ht="72">
      <c r="A142" s="42">
        <v>3</v>
      </c>
      <c r="B142" s="116" t="s">
        <v>108</v>
      </c>
      <c r="C142" s="42" t="s">
        <v>15</v>
      </c>
      <c r="D142" s="137">
        <v>260</v>
      </c>
      <c r="E142" s="46">
        <v>0</v>
      </c>
      <c r="F142" s="47">
        <f>ROUND(PRODUCT(D142:E142),2)</f>
        <v>0</v>
      </c>
      <c r="G142" s="45">
        <v>8</v>
      </c>
      <c r="H142" s="47">
        <f>ROUND(PRODUCT(F142,1+G142/100),2)</f>
        <v>0</v>
      </c>
      <c r="I142" s="137"/>
      <c r="J142" s="137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122"/>
      <c r="W142" s="122"/>
    </row>
    <row r="143" spans="1:23" s="123" customFormat="1" ht="37.5">
      <c r="A143" s="42">
        <v>4</v>
      </c>
      <c r="B143" s="116" t="s">
        <v>109</v>
      </c>
      <c r="C143" s="42" t="s">
        <v>15</v>
      </c>
      <c r="D143" s="137">
        <v>2000</v>
      </c>
      <c r="E143" s="46">
        <v>0</v>
      </c>
      <c r="F143" s="47">
        <f>ROUND(PRODUCT(D143:E143),2)</f>
        <v>0</v>
      </c>
      <c r="G143" s="45">
        <v>8</v>
      </c>
      <c r="H143" s="47">
        <f>ROUND(PRODUCT(F143,1+G143/100),2)</f>
        <v>0</v>
      </c>
      <c r="I143" s="137"/>
      <c r="J143" s="137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122"/>
      <c r="W143" s="122"/>
    </row>
    <row r="144" spans="1:23" s="123" customFormat="1" ht="60.75" thickBot="1">
      <c r="A144" s="42">
        <v>5</v>
      </c>
      <c r="B144" s="116" t="s">
        <v>110</v>
      </c>
      <c r="C144" s="42" t="s">
        <v>15</v>
      </c>
      <c r="D144" s="137">
        <v>12</v>
      </c>
      <c r="E144" s="46">
        <v>0</v>
      </c>
      <c r="F144" s="47">
        <f>ROUND(PRODUCT(D144:E144),2)</f>
        <v>0</v>
      </c>
      <c r="G144" s="45">
        <v>8</v>
      </c>
      <c r="H144" s="47">
        <f>ROUND(PRODUCT(F144,1+G144/100),2)</f>
        <v>0</v>
      </c>
      <c r="I144" s="137"/>
      <c r="J144" s="137"/>
      <c r="K144" s="22"/>
      <c r="L144" s="22"/>
      <c r="M144" s="22"/>
      <c r="N144" s="22"/>
      <c r="O144" s="22"/>
      <c r="P144" s="22"/>
      <c r="Q144" s="22"/>
      <c r="R144" s="22"/>
      <c r="S144" s="22"/>
      <c r="T144" s="22"/>
      <c r="U144" s="22"/>
      <c r="V144" s="122"/>
      <c r="W144" s="122"/>
    </row>
    <row r="145" spans="1:23" s="30" customFormat="1" ht="12.75" thickBot="1">
      <c r="A145" s="31"/>
      <c r="B145" s="32"/>
      <c r="C145" s="31"/>
      <c r="D145" s="31"/>
      <c r="E145" s="31" t="s">
        <v>18</v>
      </c>
      <c r="F145" s="49">
        <f>SUM(F140:F144)</f>
        <v>0</v>
      </c>
      <c r="G145" s="22"/>
      <c r="H145" s="49">
        <f>SUM(H141:H144)</f>
        <v>0</v>
      </c>
      <c r="I145" s="22"/>
      <c r="J145" s="22"/>
      <c r="K145" s="122"/>
      <c r="L145" s="122"/>
      <c r="M145" s="122"/>
      <c r="N145" s="122"/>
      <c r="O145" s="122"/>
      <c r="P145" s="122"/>
      <c r="Q145" s="122"/>
      <c r="R145" s="122"/>
      <c r="S145" s="122"/>
      <c r="T145" s="122"/>
      <c r="U145" s="122"/>
      <c r="V145" s="22"/>
      <c r="W145" s="22"/>
    </row>
    <row r="146" spans="1:23" s="30" customFormat="1" ht="66" customHeight="1">
      <c r="A146" s="171" t="s">
        <v>111</v>
      </c>
      <c r="B146" s="171"/>
      <c r="C146" s="171"/>
      <c r="D146" s="171"/>
      <c r="E146" s="171"/>
      <c r="F146" s="171"/>
      <c r="G146" s="171"/>
      <c r="H146" s="171"/>
      <c r="I146" s="171"/>
      <c r="J146" s="171"/>
      <c r="K146" s="122"/>
      <c r="L146" s="122"/>
      <c r="M146" s="122"/>
      <c r="N146" s="122"/>
      <c r="O146" s="122"/>
      <c r="P146" s="122"/>
      <c r="Q146" s="122"/>
      <c r="R146" s="122"/>
      <c r="S146" s="122"/>
      <c r="T146" s="122"/>
      <c r="U146" s="122"/>
      <c r="V146" s="22"/>
      <c r="W146" s="22"/>
    </row>
    <row r="147" spans="1:23" s="30" customFormat="1" ht="18" customHeight="1">
      <c r="A147" s="171" t="s">
        <v>112</v>
      </c>
      <c r="B147" s="171"/>
      <c r="C147" s="171"/>
      <c r="D147" s="171"/>
      <c r="E147" s="171"/>
      <c r="F147" s="171"/>
      <c r="G147" s="171"/>
      <c r="H147" s="171"/>
      <c r="I147" s="171"/>
      <c r="J147" s="171"/>
      <c r="K147" s="22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</row>
    <row r="148" spans="1:23" ht="16.5" customHeight="1">
      <c r="A148" s="171"/>
      <c r="B148" s="171"/>
      <c r="C148" s="171"/>
      <c r="D148" s="171"/>
      <c r="E148" s="171"/>
      <c r="F148" s="171"/>
      <c r="G148" s="171"/>
      <c r="H148" s="171"/>
      <c r="I148" s="171"/>
      <c r="J148" s="171"/>
      <c r="K148" s="66"/>
      <c r="L148" s="66"/>
      <c r="M148" s="66"/>
      <c r="N148" s="66"/>
      <c r="O148" s="66"/>
      <c r="P148" s="66"/>
      <c r="Q148" s="66"/>
      <c r="R148" s="66"/>
      <c r="S148" s="66"/>
      <c r="T148" s="66"/>
      <c r="U148" s="66"/>
      <c r="V148" s="66"/>
      <c r="W148" s="66"/>
    </row>
    <row r="149" spans="1:23" ht="16.5" customHeight="1">
      <c r="A149" s="124"/>
      <c r="B149" s="124"/>
      <c r="C149" s="124"/>
      <c r="D149" s="124"/>
      <c r="E149" s="124"/>
      <c r="F149" s="124"/>
      <c r="G149" s="124"/>
      <c r="H149" s="124"/>
      <c r="I149" s="124"/>
      <c r="J149" s="124"/>
      <c r="K149" s="66"/>
      <c r="L149" s="66"/>
      <c r="M149" s="66"/>
      <c r="N149" s="66"/>
      <c r="O149" s="66"/>
      <c r="P149" s="66"/>
      <c r="Q149" s="66"/>
      <c r="R149" s="66"/>
      <c r="S149" s="66"/>
      <c r="T149" s="66"/>
      <c r="U149" s="66"/>
      <c r="V149" s="66"/>
      <c r="W149" s="66"/>
    </row>
    <row r="150" spans="1:23" s="70" customFormat="1" ht="12.75" thickBot="1">
      <c r="A150" s="15" t="s">
        <v>113</v>
      </c>
      <c r="B150" s="22"/>
      <c r="C150" s="22"/>
      <c r="D150" s="40"/>
      <c r="E150" s="41"/>
      <c r="F150" s="41"/>
      <c r="G150" s="41"/>
      <c r="H150" s="41"/>
      <c r="I150" s="41"/>
      <c r="J150" s="41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</row>
    <row r="151" spans="1:23" s="23" customFormat="1" ht="24.75" thickBot="1">
      <c r="A151" s="17" t="s">
        <v>4</v>
      </c>
      <c r="B151" s="18" t="s">
        <v>5</v>
      </c>
      <c r="C151" s="18" t="s">
        <v>6</v>
      </c>
      <c r="D151" s="19" t="s">
        <v>7</v>
      </c>
      <c r="E151" s="20" t="s">
        <v>8</v>
      </c>
      <c r="F151" s="21" t="s">
        <v>9</v>
      </c>
      <c r="G151" s="21" t="s">
        <v>10</v>
      </c>
      <c r="H151" s="21" t="s">
        <v>11</v>
      </c>
      <c r="I151" s="21" t="s">
        <v>12</v>
      </c>
      <c r="J151" s="21" t="s">
        <v>13</v>
      </c>
      <c r="K151" s="9"/>
      <c r="L151" s="22"/>
      <c r="M151" s="22"/>
      <c r="N151" s="22"/>
      <c r="O151" s="22"/>
      <c r="P151" s="9"/>
      <c r="Q151" s="9"/>
      <c r="R151" s="9"/>
      <c r="S151" s="9"/>
      <c r="T151" s="9"/>
      <c r="U151" s="9"/>
      <c r="V151" s="9"/>
      <c r="W151" s="9"/>
    </row>
    <row r="152" spans="1:23" s="30" customFormat="1" ht="39" customHeight="1">
      <c r="A152" s="42">
        <v>1</v>
      </c>
      <c r="B152" s="116" t="s">
        <v>114</v>
      </c>
      <c r="C152" s="42" t="s">
        <v>15</v>
      </c>
      <c r="D152" s="137">
        <v>300</v>
      </c>
      <c r="E152" s="46">
        <v>0</v>
      </c>
      <c r="F152" s="47">
        <f>ROUND(PRODUCT(D152:E152),2)</f>
        <v>0</v>
      </c>
      <c r="G152" s="45">
        <v>8</v>
      </c>
      <c r="H152" s="47">
        <f>ROUND(PRODUCT(F152,1+G152/100),2)</f>
        <v>0</v>
      </c>
      <c r="I152" s="137"/>
      <c r="J152" s="137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</row>
    <row r="153" spans="1:23" s="30" customFormat="1" ht="24.75" thickBot="1">
      <c r="A153" s="42">
        <v>2</v>
      </c>
      <c r="B153" s="116" t="s">
        <v>115</v>
      </c>
      <c r="C153" s="42" t="s">
        <v>15</v>
      </c>
      <c r="D153" s="137">
        <v>350</v>
      </c>
      <c r="E153" s="46">
        <v>0</v>
      </c>
      <c r="F153" s="47">
        <f>ROUND(PRODUCT(D153:E153),2)</f>
        <v>0</v>
      </c>
      <c r="G153" s="45">
        <v>8</v>
      </c>
      <c r="H153" s="47">
        <f>ROUND(PRODUCT(F153,1+G153/100),2)</f>
        <v>0</v>
      </c>
      <c r="I153" s="137"/>
      <c r="J153" s="137"/>
      <c r="K153" s="22"/>
      <c r="L153" s="22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</row>
    <row r="154" spans="1:23" s="30" customFormat="1" ht="12.75" thickBot="1">
      <c r="A154" s="31"/>
      <c r="B154" s="32"/>
      <c r="C154" s="31"/>
      <c r="D154" s="31"/>
      <c r="E154" s="31" t="s">
        <v>18</v>
      </c>
      <c r="F154" s="49">
        <f>SUM(F152:F153)</f>
        <v>0</v>
      </c>
      <c r="G154" s="22"/>
      <c r="H154" s="49">
        <f>SUM(H152,H153)</f>
        <v>0</v>
      </c>
      <c r="I154" s="22"/>
      <c r="J154" s="22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22"/>
      <c r="W154" s="22"/>
    </row>
    <row r="155" spans="1:23" s="30" customFormat="1" ht="61.5" customHeight="1">
      <c r="A155" s="171" t="s">
        <v>116</v>
      </c>
      <c r="B155" s="171"/>
      <c r="C155" s="171"/>
      <c r="D155" s="171"/>
      <c r="E155" s="171"/>
      <c r="F155" s="171"/>
      <c r="G155" s="171"/>
      <c r="H155" s="171"/>
      <c r="I155" s="171"/>
      <c r="J155" s="171"/>
      <c r="K155" s="122"/>
      <c r="L155" s="122"/>
      <c r="M155" s="122"/>
      <c r="N155" s="122"/>
      <c r="O155" s="122"/>
      <c r="P155" s="122"/>
      <c r="Q155" s="122"/>
      <c r="R155" s="122"/>
      <c r="S155" s="122"/>
      <c r="T155" s="122"/>
      <c r="U155" s="122"/>
      <c r="V155" s="22"/>
      <c r="W155" s="22"/>
    </row>
    <row r="156" spans="1:23" s="70" customFormat="1" ht="12.75" thickBot="1">
      <c r="A156" s="15" t="s">
        <v>117</v>
      </c>
      <c r="B156" s="22"/>
      <c r="C156" s="22"/>
      <c r="D156" s="40"/>
      <c r="E156" s="41"/>
      <c r="F156" s="41"/>
      <c r="G156" s="41"/>
      <c r="H156" s="41"/>
      <c r="I156" s="41"/>
      <c r="J156" s="41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</row>
    <row r="157" spans="1:23" s="23" customFormat="1" ht="24.75" thickBot="1">
      <c r="A157" s="17" t="s">
        <v>4</v>
      </c>
      <c r="B157" s="18" t="s">
        <v>5</v>
      </c>
      <c r="C157" s="18" t="s">
        <v>6</v>
      </c>
      <c r="D157" s="19" t="s">
        <v>7</v>
      </c>
      <c r="E157" s="20" t="s">
        <v>8</v>
      </c>
      <c r="F157" s="21" t="s">
        <v>9</v>
      </c>
      <c r="G157" s="21" t="s">
        <v>10</v>
      </c>
      <c r="H157" s="21" t="s">
        <v>11</v>
      </c>
      <c r="I157" s="21" t="s">
        <v>12</v>
      </c>
      <c r="J157" s="21" t="s">
        <v>13</v>
      </c>
      <c r="K157" s="9"/>
      <c r="L157" s="22"/>
      <c r="M157" s="22"/>
      <c r="N157" s="22"/>
      <c r="O157" s="22"/>
      <c r="P157" s="9"/>
      <c r="Q157" s="9"/>
      <c r="R157" s="9"/>
      <c r="S157" s="9"/>
      <c r="T157" s="9"/>
      <c r="U157" s="9"/>
      <c r="V157" s="9"/>
      <c r="W157" s="9"/>
    </row>
    <row r="158" spans="1:23" s="70" customFormat="1" ht="30.75" customHeight="1" thickBot="1">
      <c r="A158" s="42">
        <v>1</v>
      </c>
      <c r="B158" s="118" t="s">
        <v>118</v>
      </c>
      <c r="C158" s="95" t="s">
        <v>15</v>
      </c>
      <c r="D158" s="45">
        <v>30</v>
      </c>
      <c r="E158" s="46">
        <v>0</v>
      </c>
      <c r="F158" s="47">
        <f>ROUND(PRODUCT(D158:E158),2)</f>
        <v>0</v>
      </c>
      <c r="G158" s="45">
        <v>8</v>
      </c>
      <c r="H158" s="47">
        <f>ROUND(PRODUCT(F158,1+G158/100),2)</f>
        <v>0</v>
      </c>
      <c r="I158" s="45"/>
      <c r="J158" s="45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8"/>
      <c r="W158" s="8"/>
    </row>
    <row r="159" spans="1:23" s="30" customFormat="1" ht="12.75" thickBot="1">
      <c r="A159" s="31"/>
      <c r="B159" s="32"/>
      <c r="C159" s="31"/>
      <c r="D159" s="31"/>
      <c r="E159" s="31" t="s">
        <v>18</v>
      </c>
      <c r="F159" s="49">
        <f>SUM(F158)</f>
        <v>0</v>
      </c>
      <c r="G159" s="22"/>
      <c r="H159" s="49">
        <f>SUM(H158:H158)</f>
        <v>0</v>
      </c>
      <c r="I159" s="22"/>
      <c r="J159" s="22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22"/>
      <c r="W159" s="22"/>
    </row>
    <row r="160" spans="1:23">
      <c r="A160" s="124"/>
      <c r="B160" s="124"/>
      <c r="C160" s="124"/>
      <c r="D160" s="124"/>
      <c r="E160" s="124"/>
      <c r="F160" s="124"/>
      <c r="G160" s="124"/>
      <c r="H160" s="124"/>
      <c r="I160" s="124"/>
      <c r="J160" s="124"/>
      <c r="K160" s="66"/>
      <c r="L160" s="66"/>
      <c r="M160" s="66"/>
      <c r="N160" s="66"/>
      <c r="O160" s="66"/>
      <c r="P160" s="66"/>
      <c r="Q160" s="66"/>
      <c r="R160" s="66"/>
      <c r="S160" s="66"/>
      <c r="T160" s="66"/>
      <c r="U160" s="66"/>
      <c r="V160" s="66"/>
      <c r="W160" s="66"/>
    </row>
    <row r="161" spans="1:23" s="9" customFormat="1" ht="12.75" thickBot="1">
      <c r="A161" s="35" t="s">
        <v>119</v>
      </c>
      <c r="D161" s="140"/>
      <c r="E161" s="141"/>
      <c r="F161" s="141"/>
      <c r="G161" s="141"/>
      <c r="H161" s="141"/>
      <c r="I161" s="141"/>
      <c r="J161" s="141"/>
    </row>
    <row r="162" spans="1:23" s="23" customFormat="1" ht="24.75" thickBot="1">
      <c r="A162" s="17" t="s">
        <v>4</v>
      </c>
      <c r="B162" s="18" t="s">
        <v>5</v>
      </c>
      <c r="C162" s="18" t="s">
        <v>6</v>
      </c>
      <c r="D162" s="19" t="s">
        <v>7</v>
      </c>
      <c r="E162" s="20" t="s">
        <v>8</v>
      </c>
      <c r="F162" s="21" t="s">
        <v>9</v>
      </c>
      <c r="G162" s="21" t="s">
        <v>10</v>
      </c>
      <c r="H162" s="21" t="s">
        <v>11</v>
      </c>
      <c r="I162" s="21" t="s">
        <v>12</v>
      </c>
      <c r="J162" s="21" t="s">
        <v>13</v>
      </c>
      <c r="K162" s="9"/>
      <c r="L162" s="22"/>
      <c r="M162" s="22"/>
      <c r="N162" s="22"/>
      <c r="O162" s="22"/>
      <c r="P162" s="9"/>
      <c r="Q162" s="9"/>
      <c r="R162" s="9"/>
      <c r="S162" s="9"/>
      <c r="T162" s="9"/>
      <c r="U162" s="9"/>
      <c r="V162" s="9"/>
      <c r="W162" s="9"/>
    </row>
    <row r="163" spans="1:23" s="149" customFormat="1" ht="18" customHeight="1">
      <c r="A163" s="142">
        <v>1</v>
      </c>
      <c r="B163" s="143" t="s">
        <v>120</v>
      </c>
      <c r="C163" s="144" t="s">
        <v>15</v>
      </c>
      <c r="D163" s="145">
        <v>30</v>
      </c>
      <c r="E163" s="146">
        <v>0</v>
      </c>
      <c r="F163" s="147">
        <f>ROUND(PRODUCT(D163:E163),2)</f>
        <v>0</v>
      </c>
      <c r="G163" s="148">
        <v>8</v>
      </c>
      <c r="H163" s="147">
        <f t="shared" ref="H163:H175" si="14">ROUND(PRODUCT(F163,1+G163/100),2)</f>
        <v>0</v>
      </c>
      <c r="I163" s="148"/>
      <c r="J163" s="148"/>
      <c r="N163" s="22"/>
    </row>
    <row r="164" spans="1:23" s="149" customFormat="1" ht="24">
      <c r="A164" s="142">
        <v>2</v>
      </c>
      <c r="B164" s="150" t="s">
        <v>121</v>
      </c>
      <c r="C164" s="144" t="s">
        <v>15</v>
      </c>
      <c r="D164" s="142">
        <v>5</v>
      </c>
      <c r="E164" s="146">
        <v>0</v>
      </c>
      <c r="F164" s="147">
        <f t="shared" ref="F164:F175" si="15">ROUND(PRODUCT(D164:E164),2)</f>
        <v>0</v>
      </c>
      <c r="G164" s="148">
        <v>8</v>
      </c>
      <c r="H164" s="147">
        <f t="shared" si="14"/>
        <v>0</v>
      </c>
      <c r="I164" s="148"/>
      <c r="J164" s="148"/>
      <c r="K164" s="9"/>
      <c r="L164" s="9"/>
      <c r="M164" s="9"/>
      <c r="N164" s="22"/>
      <c r="O164" s="9"/>
      <c r="P164" s="9"/>
      <c r="Q164" s="9"/>
      <c r="R164" s="9"/>
      <c r="S164" s="9"/>
      <c r="T164" s="9"/>
      <c r="U164" s="9"/>
    </row>
    <row r="165" spans="1:23" s="149" customFormat="1" ht="24">
      <c r="A165" s="142">
        <v>3</v>
      </c>
      <c r="B165" s="150" t="s">
        <v>122</v>
      </c>
      <c r="C165" s="144" t="s">
        <v>15</v>
      </c>
      <c r="D165" s="142">
        <v>5</v>
      </c>
      <c r="E165" s="146">
        <v>0</v>
      </c>
      <c r="F165" s="147">
        <f t="shared" si="15"/>
        <v>0</v>
      </c>
      <c r="G165" s="148">
        <v>8</v>
      </c>
      <c r="H165" s="147">
        <f t="shared" si="14"/>
        <v>0</v>
      </c>
      <c r="I165" s="148"/>
      <c r="J165" s="148"/>
      <c r="K165" s="9"/>
      <c r="L165" s="9"/>
      <c r="M165" s="9"/>
      <c r="N165" s="22"/>
      <c r="O165" s="9"/>
      <c r="P165" s="9"/>
      <c r="Q165" s="9"/>
      <c r="R165" s="9"/>
      <c r="S165" s="9"/>
      <c r="T165" s="9"/>
      <c r="U165" s="9"/>
    </row>
    <row r="166" spans="1:23" s="149" customFormat="1" ht="24">
      <c r="A166" s="142">
        <v>4</v>
      </c>
      <c r="B166" s="150" t="s">
        <v>123</v>
      </c>
      <c r="C166" s="144" t="s">
        <v>15</v>
      </c>
      <c r="D166" s="142">
        <v>5</v>
      </c>
      <c r="E166" s="146">
        <v>0</v>
      </c>
      <c r="F166" s="147">
        <f t="shared" si="15"/>
        <v>0</v>
      </c>
      <c r="G166" s="148">
        <v>8</v>
      </c>
      <c r="H166" s="147">
        <f t="shared" si="14"/>
        <v>0</v>
      </c>
      <c r="I166" s="148"/>
      <c r="J166" s="148"/>
      <c r="K166" s="9"/>
      <c r="L166" s="9"/>
      <c r="M166" s="9"/>
      <c r="N166" s="22"/>
      <c r="O166" s="9"/>
      <c r="P166" s="9"/>
      <c r="Q166" s="9"/>
      <c r="R166" s="9"/>
      <c r="S166" s="9"/>
      <c r="T166" s="9"/>
      <c r="U166" s="9"/>
    </row>
    <row r="167" spans="1:23" s="149" customFormat="1" ht="24">
      <c r="A167" s="142">
        <v>5</v>
      </c>
      <c r="B167" s="150" t="s">
        <v>124</v>
      </c>
      <c r="C167" s="144" t="s">
        <v>15</v>
      </c>
      <c r="D167" s="142">
        <v>5</v>
      </c>
      <c r="E167" s="146">
        <v>0</v>
      </c>
      <c r="F167" s="147">
        <f t="shared" si="15"/>
        <v>0</v>
      </c>
      <c r="G167" s="148">
        <v>8</v>
      </c>
      <c r="H167" s="147">
        <f t="shared" si="14"/>
        <v>0</v>
      </c>
      <c r="I167" s="148"/>
      <c r="J167" s="148"/>
      <c r="K167" s="9"/>
      <c r="L167" s="9"/>
      <c r="M167" s="9"/>
      <c r="N167" s="22"/>
      <c r="O167" s="9"/>
      <c r="P167" s="9"/>
      <c r="Q167" s="9"/>
      <c r="R167" s="9"/>
      <c r="S167" s="9"/>
      <c r="T167" s="9"/>
      <c r="U167" s="9"/>
    </row>
    <row r="168" spans="1:23" s="149" customFormat="1" ht="24">
      <c r="A168" s="142">
        <v>6</v>
      </c>
      <c r="B168" s="150" t="s">
        <v>125</v>
      </c>
      <c r="C168" s="144" t="s">
        <v>15</v>
      </c>
      <c r="D168" s="142">
        <v>5</v>
      </c>
      <c r="E168" s="146">
        <v>0</v>
      </c>
      <c r="F168" s="147">
        <f t="shared" si="15"/>
        <v>0</v>
      </c>
      <c r="G168" s="148">
        <v>8</v>
      </c>
      <c r="H168" s="147">
        <f t="shared" si="14"/>
        <v>0</v>
      </c>
      <c r="I168" s="148"/>
      <c r="J168" s="148"/>
      <c r="K168" s="9"/>
      <c r="L168" s="9"/>
      <c r="M168" s="9"/>
      <c r="N168" s="22"/>
      <c r="O168" s="9"/>
      <c r="P168" s="9"/>
      <c r="Q168" s="9"/>
      <c r="R168" s="9"/>
      <c r="S168" s="9"/>
      <c r="T168" s="9"/>
      <c r="U168" s="9"/>
    </row>
    <row r="169" spans="1:23" s="149" customFormat="1" ht="24">
      <c r="A169" s="142">
        <v>7</v>
      </c>
      <c r="B169" s="150" t="s">
        <v>126</v>
      </c>
      <c r="C169" s="144" t="s">
        <v>15</v>
      </c>
      <c r="D169" s="142">
        <v>5</v>
      </c>
      <c r="E169" s="146">
        <v>0</v>
      </c>
      <c r="F169" s="147">
        <f>ROUND(PRODUCT(D169:E169),2)</f>
        <v>0</v>
      </c>
      <c r="G169" s="148">
        <v>8</v>
      </c>
      <c r="H169" s="147">
        <f t="shared" si="14"/>
        <v>0</v>
      </c>
      <c r="I169" s="148"/>
      <c r="J169" s="148"/>
      <c r="K169" s="9"/>
      <c r="L169" s="9"/>
      <c r="M169" s="9"/>
      <c r="N169" s="22"/>
      <c r="O169" s="9"/>
      <c r="P169" s="9"/>
      <c r="Q169" s="9"/>
      <c r="R169" s="9"/>
      <c r="S169" s="9"/>
      <c r="T169" s="9"/>
      <c r="U169" s="9"/>
    </row>
    <row r="170" spans="1:23" s="149" customFormat="1" ht="24">
      <c r="A170" s="142">
        <v>8</v>
      </c>
      <c r="B170" s="150" t="s">
        <v>127</v>
      </c>
      <c r="C170" s="144" t="s">
        <v>15</v>
      </c>
      <c r="D170" s="142">
        <v>30</v>
      </c>
      <c r="E170" s="146">
        <v>0</v>
      </c>
      <c r="F170" s="147">
        <f t="shared" si="15"/>
        <v>0</v>
      </c>
      <c r="G170" s="148">
        <v>8</v>
      </c>
      <c r="H170" s="147">
        <f t="shared" si="14"/>
        <v>0</v>
      </c>
      <c r="I170" s="148"/>
      <c r="J170" s="148"/>
      <c r="K170" s="9"/>
      <c r="L170" s="9"/>
      <c r="M170" s="9"/>
      <c r="N170" s="22"/>
      <c r="O170" s="9"/>
      <c r="P170" s="9"/>
      <c r="Q170" s="9"/>
      <c r="R170" s="9"/>
      <c r="S170" s="9"/>
      <c r="T170" s="9"/>
      <c r="U170" s="9"/>
    </row>
    <row r="171" spans="1:23" s="149" customFormat="1" ht="24">
      <c r="A171" s="142">
        <v>9</v>
      </c>
      <c r="B171" s="150" t="s">
        <v>128</v>
      </c>
      <c r="C171" s="144" t="s">
        <v>15</v>
      </c>
      <c r="D171" s="142">
        <v>5</v>
      </c>
      <c r="E171" s="146">
        <v>0</v>
      </c>
      <c r="F171" s="147">
        <f t="shared" si="15"/>
        <v>0</v>
      </c>
      <c r="G171" s="148">
        <v>8</v>
      </c>
      <c r="H171" s="147">
        <f t="shared" si="14"/>
        <v>0</v>
      </c>
      <c r="I171" s="148"/>
      <c r="J171" s="148"/>
      <c r="K171" s="9"/>
      <c r="L171" s="9"/>
      <c r="M171" s="9"/>
      <c r="N171" s="22"/>
      <c r="O171" s="9"/>
      <c r="P171" s="9"/>
      <c r="Q171" s="9"/>
      <c r="R171" s="9"/>
      <c r="S171" s="9"/>
      <c r="T171" s="9"/>
      <c r="U171" s="9"/>
    </row>
    <row r="172" spans="1:23" s="149" customFormat="1" ht="24">
      <c r="A172" s="142">
        <v>10</v>
      </c>
      <c r="B172" s="150" t="s">
        <v>129</v>
      </c>
      <c r="C172" s="144" t="s">
        <v>15</v>
      </c>
      <c r="D172" s="142">
        <v>2</v>
      </c>
      <c r="E172" s="146">
        <v>0</v>
      </c>
      <c r="F172" s="147">
        <f t="shared" si="15"/>
        <v>0</v>
      </c>
      <c r="G172" s="148">
        <v>8</v>
      </c>
      <c r="H172" s="147">
        <f t="shared" si="14"/>
        <v>0</v>
      </c>
      <c r="I172" s="148"/>
      <c r="J172" s="148"/>
      <c r="K172" s="9"/>
      <c r="L172" s="9"/>
      <c r="M172" s="9"/>
      <c r="N172" s="22"/>
      <c r="O172" s="9"/>
      <c r="P172" s="9"/>
      <c r="Q172" s="9"/>
      <c r="R172" s="9"/>
      <c r="S172" s="9"/>
      <c r="T172" s="9"/>
      <c r="U172" s="9"/>
    </row>
    <row r="173" spans="1:23" s="149" customFormat="1" ht="12">
      <c r="A173" s="142">
        <v>11</v>
      </c>
      <c r="B173" s="150" t="s">
        <v>130</v>
      </c>
      <c r="C173" s="144" t="s">
        <v>15</v>
      </c>
      <c r="D173" s="142">
        <v>5</v>
      </c>
      <c r="E173" s="151">
        <v>0</v>
      </c>
      <c r="F173" s="147">
        <f t="shared" si="15"/>
        <v>0</v>
      </c>
      <c r="G173" s="148">
        <v>8</v>
      </c>
      <c r="H173" s="147">
        <f t="shared" si="14"/>
        <v>0</v>
      </c>
      <c r="I173" s="148"/>
      <c r="J173" s="148"/>
      <c r="K173" s="9"/>
      <c r="L173" s="9"/>
      <c r="M173" s="9"/>
      <c r="N173" s="22"/>
      <c r="O173" s="9"/>
      <c r="P173" s="9"/>
      <c r="Q173" s="9"/>
      <c r="R173" s="9"/>
      <c r="S173" s="9"/>
      <c r="T173" s="9"/>
      <c r="U173" s="9"/>
    </row>
    <row r="174" spans="1:23" s="152" customFormat="1" ht="36">
      <c r="A174" s="142">
        <v>12</v>
      </c>
      <c r="B174" s="150" t="s">
        <v>131</v>
      </c>
      <c r="C174" s="144" t="s">
        <v>26</v>
      </c>
      <c r="D174" s="142">
        <v>1</v>
      </c>
      <c r="E174" s="151">
        <v>0</v>
      </c>
      <c r="F174" s="147">
        <f t="shared" si="15"/>
        <v>0</v>
      </c>
      <c r="G174" s="148">
        <v>8</v>
      </c>
      <c r="H174" s="147">
        <f t="shared" si="14"/>
        <v>0</v>
      </c>
      <c r="I174" s="148"/>
      <c r="J174" s="148"/>
      <c r="K174" s="8"/>
      <c r="L174" s="8"/>
      <c r="M174" s="8"/>
      <c r="N174" s="22"/>
      <c r="O174" s="8"/>
      <c r="P174" s="8"/>
      <c r="Q174" s="8"/>
      <c r="R174" s="8"/>
      <c r="S174" s="8"/>
      <c r="T174" s="8"/>
      <c r="U174" s="8"/>
    </row>
    <row r="175" spans="1:23" s="149" customFormat="1" ht="12.75" thickBot="1">
      <c r="A175" s="142">
        <v>13</v>
      </c>
      <c r="B175" s="150" t="s">
        <v>132</v>
      </c>
      <c r="C175" s="144" t="s">
        <v>15</v>
      </c>
      <c r="D175" s="142">
        <v>1</v>
      </c>
      <c r="E175" s="146">
        <v>0</v>
      </c>
      <c r="F175" s="147">
        <f t="shared" si="15"/>
        <v>0</v>
      </c>
      <c r="G175" s="148">
        <v>8</v>
      </c>
      <c r="H175" s="147">
        <f t="shared" si="14"/>
        <v>0</v>
      </c>
      <c r="I175" s="148"/>
      <c r="J175" s="148"/>
    </row>
    <row r="176" spans="1:23" s="149" customFormat="1" ht="12.75" thickBot="1">
      <c r="A176" s="9"/>
      <c r="B176" s="9"/>
      <c r="C176" s="9"/>
      <c r="D176" s="140"/>
      <c r="E176" s="31" t="s">
        <v>18</v>
      </c>
      <c r="F176" s="153">
        <f>SUM(F163:F175)</f>
        <v>0</v>
      </c>
      <c r="G176" s="154"/>
      <c r="H176" s="153">
        <f>SUM(H163:H175)</f>
        <v>0</v>
      </c>
      <c r="I176" s="141"/>
      <c r="J176" s="141"/>
    </row>
    <row r="177" spans="1:23" s="149" customFormat="1" ht="12">
      <c r="A177" s="9"/>
      <c r="B177" s="9"/>
      <c r="C177" s="9"/>
      <c r="D177" s="140"/>
      <c r="E177" s="31"/>
      <c r="F177" s="155"/>
      <c r="G177" s="154"/>
      <c r="H177" s="155"/>
      <c r="I177" s="141"/>
      <c r="J177" s="141"/>
    </row>
    <row r="178" spans="1:23" s="149" customFormat="1" ht="12.75" thickBot="1">
      <c r="A178" s="35" t="s">
        <v>133</v>
      </c>
      <c r="B178" s="9"/>
      <c r="C178" s="9"/>
      <c r="D178" s="140"/>
      <c r="E178" s="141"/>
      <c r="F178" s="141"/>
      <c r="G178" s="141"/>
      <c r="H178" s="141"/>
      <c r="I178" s="141"/>
      <c r="J178" s="141"/>
    </row>
    <row r="179" spans="1:23" s="23" customFormat="1" ht="24.75" thickBot="1">
      <c r="A179" s="17" t="s">
        <v>4</v>
      </c>
      <c r="B179" s="18" t="s">
        <v>5</v>
      </c>
      <c r="C179" s="18" t="s">
        <v>6</v>
      </c>
      <c r="D179" s="19" t="s">
        <v>7</v>
      </c>
      <c r="E179" s="20" t="s">
        <v>8</v>
      </c>
      <c r="F179" s="21" t="s">
        <v>9</v>
      </c>
      <c r="G179" s="21" t="s">
        <v>10</v>
      </c>
      <c r="H179" s="21" t="s">
        <v>11</v>
      </c>
      <c r="I179" s="21" t="s">
        <v>12</v>
      </c>
      <c r="J179" s="21" t="s">
        <v>13</v>
      </c>
      <c r="K179" s="9"/>
      <c r="L179" s="22"/>
      <c r="M179" s="22"/>
      <c r="N179" s="22"/>
      <c r="O179" s="22"/>
      <c r="P179" s="9"/>
      <c r="Q179" s="9"/>
      <c r="R179" s="9"/>
      <c r="S179" s="9"/>
      <c r="T179" s="9"/>
      <c r="U179" s="9"/>
      <c r="V179" s="9"/>
      <c r="W179" s="9"/>
    </row>
    <row r="180" spans="1:23" s="149" customFormat="1" ht="36">
      <c r="A180" s="142">
        <v>1</v>
      </c>
      <c r="B180" s="143" t="s">
        <v>134</v>
      </c>
      <c r="C180" s="144" t="s">
        <v>15</v>
      </c>
      <c r="D180" s="145">
        <v>5</v>
      </c>
      <c r="E180" s="156">
        <v>0</v>
      </c>
      <c r="F180" s="147">
        <f t="shared" ref="F180:F190" si="16">ROUND(PRODUCT(D180:E180),2)</f>
        <v>0</v>
      </c>
      <c r="G180" s="148">
        <v>8</v>
      </c>
      <c r="H180" s="147">
        <f t="shared" ref="H180:H190" si="17">ROUND(PRODUCT(F180,1+G180/100),2)</f>
        <v>0</v>
      </c>
      <c r="I180" s="148"/>
      <c r="J180" s="148"/>
      <c r="L180" s="152"/>
      <c r="N180" s="22"/>
    </row>
    <row r="181" spans="1:23" s="9" customFormat="1" ht="48" customHeight="1">
      <c r="A181" s="142">
        <v>2</v>
      </c>
      <c r="B181" s="150" t="s">
        <v>135</v>
      </c>
      <c r="C181" s="144" t="s">
        <v>15</v>
      </c>
      <c r="D181" s="142">
        <v>5</v>
      </c>
      <c r="E181" s="156">
        <v>0</v>
      </c>
      <c r="F181" s="147">
        <f t="shared" si="16"/>
        <v>0</v>
      </c>
      <c r="G181" s="148">
        <v>8</v>
      </c>
      <c r="H181" s="147">
        <f t="shared" si="17"/>
        <v>0</v>
      </c>
      <c r="I181" s="148"/>
      <c r="J181" s="148"/>
      <c r="K181" s="149"/>
      <c r="L181" s="157"/>
      <c r="M181" s="157"/>
      <c r="N181" s="22"/>
      <c r="O181" s="149"/>
      <c r="P181" s="149"/>
      <c r="Q181" s="149"/>
      <c r="R181" s="149"/>
      <c r="S181" s="149"/>
      <c r="T181" s="149"/>
      <c r="U181" s="149"/>
    </row>
    <row r="182" spans="1:23" s="9" customFormat="1" ht="24">
      <c r="A182" s="142">
        <v>3</v>
      </c>
      <c r="B182" s="150" t="s">
        <v>136</v>
      </c>
      <c r="C182" s="144" t="s">
        <v>15</v>
      </c>
      <c r="D182" s="142">
        <v>20</v>
      </c>
      <c r="E182" s="158">
        <v>0</v>
      </c>
      <c r="F182" s="147">
        <f t="shared" si="16"/>
        <v>0</v>
      </c>
      <c r="G182" s="148">
        <v>8</v>
      </c>
      <c r="H182" s="147">
        <f t="shared" si="17"/>
        <v>0</v>
      </c>
      <c r="I182" s="148"/>
      <c r="J182" s="148"/>
      <c r="K182" s="149"/>
      <c r="L182" s="152"/>
      <c r="M182" s="152"/>
      <c r="N182" s="22"/>
      <c r="O182" s="149"/>
      <c r="P182" s="149"/>
      <c r="Q182" s="149"/>
      <c r="R182" s="149"/>
      <c r="S182" s="149"/>
      <c r="T182" s="149"/>
      <c r="U182" s="149"/>
    </row>
    <row r="183" spans="1:23" s="22" customFormat="1" ht="24">
      <c r="A183" s="142">
        <v>4</v>
      </c>
      <c r="B183" s="150" t="s">
        <v>137</v>
      </c>
      <c r="C183" s="144" t="s">
        <v>15</v>
      </c>
      <c r="D183" s="142">
        <v>20</v>
      </c>
      <c r="E183" s="158">
        <v>0</v>
      </c>
      <c r="F183" s="147">
        <f t="shared" si="16"/>
        <v>0</v>
      </c>
      <c r="G183" s="148">
        <v>8</v>
      </c>
      <c r="H183" s="147">
        <f t="shared" si="17"/>
        <v>0</v>
      </c>
      <c r="I183" s="148"/>
      <c r="J183" s="148"/>
      <c r="K183" s="149"/>
      <c r="L183" s="152"/>
      <c r="M183" s="149"/>
      <c r="O183" s="149"/>
      <c r="P183" s="149"/>
      <c r="Q183" s="149"/>
      <c r="R183" s="149"/>
      <c r="S183" s="149"/>
      <c r="T183" s="149"/>
      <c r="U183" s="149"/>
    </row>
    <row r="184" spans="1:23" s="22" customFormat="1" ht="24">
      <c r="A184" s="142">
        <v>5</v>
      </c>
      <c r="B184" s="150" t="s">
        <v>138</v>
      </c>
      <c r="C184" s="144" t="s">
        <v>15</v>
      </c>
      <c r="D184" s="142">
        <v>5</v>
      </c>
      <c r="E184" s="156">
        <v>0</v>
      </c>
      <c r="F184" s="147">
        <f t="shared" si="16"/>
        <v>0</v>
      </c>
      <c r="G184" s="148">
        <v>8</v>
      </c>
      <c r="H184" s="147">
        <f t="shared" si="17"/>
        <v>0</v>
      </c>
      <c r="I184" s="148"/>
      <c r="J184" s="148"/>
      <c r="K184" s="9"/>
      <c r="L184" s="8"/>
      <c r="M184" s="9"/>
      <c r="O184" s="9"/>
      <c r="P184" s="9"/>
      <c r="Q184" s="9"/>
      <c r="R184" s="9"/>
      <c r="S184" s="9"/>
      <c r="T184" s="9"/>
      <c r="U184" s="9"/>
    </row>
    <row r="185" spans="1:23" s="22" customFormat="1" ht="24">
      <c r="A185" s="142">
        <v>6</v>
      </c>
      <c r="B185" s="150" t="s">
        <v>139</v>
      </c>
      <c r="C185" s="144" t="s">
        <v>15</v>
      </c>
      <c r="D185" s="142">
        <v>5</v>
      </c>
      <c r="E185" s="151">
        <v>0</v>
      </c>
      <c r="F185" s="147">
        <f t="shared" si="16"/>
        <v>0</v>
      </c>
      <c r="G185" s="148">
        <v>8</v>
      </c>
      <c r="H185" s="147">
        <f t="shared" si="17"/>
        <v>0</v>
      </c>
      <c r="I185" s="148"/>
      <c r="J185" s="148"/>
      <c r="K185" s="9"/>
      <c r="L185" s="8"/>
      <c r="M185" s="9"/>
      <c r="O185" s="9"/>
      <c r="P185" s="9"/>
      <c r="Q185" s="9"/>
      <c r="R185" s="9"/>
      <c r="S185" s="9"/>
      <c r="T185" s="9"/>
      <c r="U185" s="9"/>
    </row>
    <row r="186" spans="1:23" s="22" customFormat="1" ht="24">
      <c r="A186" s="142">
        <v>7</v>
      </c>
      <c r="B186" s="150" t="s">
        <v>140</v>
      </c>
      <c r="C186" s="144" t="s">
        <v>15</v>
      </c>
      <c r="D186" s="142">
        <v>2</v>
      </c>
      <c r="E186" s="151">
        <v>0</v>
      </c>
      <c r="F186" s="147">
        <f t="shared" si="16"/>
        <v>0</v>
      </c>
      <c r="G186" s="148">
        <v>8</v>
      </c>
      <c r="H186" s="147">
        <f t="shared" si="17"/>
        <v>0</v>
      </c>
      <c r="I186" s="148"/>
      <c r="J186" s="148"/>
      <c r="K186" s="9"/>
      <c r="L186" s="8"/>
      <c r="M186" s="9"/>
      <c r="O186" s="9"/>
      <c r="P186" s="9"/>
      <c r="Q186" s="9"/>
      <c r="R186" s="9"/>
      <c r="S186" s="9"/>
      <c r="T186" s="9"/>
      <c r="U186" s="9"/>
    </row>
    <row r="187" spans="1:23" s="22" customFormat="1" ht="12">
      <c r="A187" s="142">
        <v>8</v>
      </c>
      <c r="B187" s="150" t="s">
        <v>130</v>
      </c>
      <c r="C187" s="144" t="s">
        <v>15</v>
      </c>
      <c r="D187" s="142">
        <v>10</v>
      </c>
      <c r="E187" s="151">
        <v>0</v>
      </c>
      <c r="F187" s="147">
        <f t="shared" si="16"/>
        <v>0</v>
      </c>
      <c r="G187" s="148">
        <v>8</v>
      </c>
      <c r="H187" s="147">
        <f t="shared" si="17"/>
        <v>0</v>
      </c>
      <c r="I187" s="148"/>
      <c r="J187" s="148"/>
      <c r="K187" s="9"/>
      <c r="L187" s="8"/>
      <c r="M187" s="9"/>
      <c r="O187" s="9"/>
      <c r="P187" s="9"/>
      <c r="Q187" s="9"/>
      <c r="R187" s="9"/>
      <c r="S187" s="9"/>
      <c r="T187" s="9"/>
      <c r="U187" s="9"/>
    </row>
    <row r="188" spans="1:23" s="22" customFormat="1" ht="12">
      <c r="A188" s="142">
        <v>9</v>
      </c>
      <c r="B188" s="150" t="s">
        <v>141</v>
      </c>
      <c r="C188" s="144" t="s">
        <v>15</v>
      </c>
      <c r="D188" s="142">
        <v>5</v>
      </c>
      <c r="E188" s="151">
        <v>0</v>
      </c>
      <c r="F188" s="147">
        <f t="shared" si="16"/>
        <v>0</v>
      </c>
      <c r="G188" s="148">
        <v>8</v>
      </c>
      <c r="H188" s="147">
        <f t="shared" si="17"/>
        <v>0</v>
      </c>
      <c r="I188" s="148"/>
      <c r="J188" s="148"/>
      <c r="K188" s="9"/>
      <c r="L188" s="8"/>
      <c r="M188" s="9"/>
      <c r="O188" s="9"/>
      <c r="P188" s="9"/>
      <c r="Q188" s="9"/>
      <c r="R188" s="9"/>
      <c r="S188" s="9"/>
      <c r="T188" s="9"/>
      <c r="U188" s="9"/>
    </row>
    <row r="189" spans="1:23" s="22" customFormat="1" ht="36">
      <c r="A189" s="142">
        <v>10</v>
      </c>
      <c r="B189" s="150" t="s">
        <v>142</v>
      </c>
      <c r="C189" s="144" t="s">
        <v>26</v>
      </c>
      <c r="D189" s="142">
        <v>1</v>
      </c>
      <c r="E189" s="146">
        <v>0</v>
      </c>
      <c r="F189" s="147">
        <f t="shared" si="16"/>
        <v>0</v>
      </c>
      <c r="G189" s="148">
        <v>8</v>
      </c>
      <c r="H189" s="147">
        <f t="shared" si="17"/>
        <v>0</v>
      </c>
      <c r="I189" s="148"/>
      <c r="J189" s="148"/>
      <c r="K189" s="8"/>
      <c r="L189" s="8"/>
      <c r="M189" s="8"/>
      <c r="O189" s="8"/>
      <c r="P189" s="8"/>
      <c r="Q189" s="8"/>
      <c r="R189" s="8"/>
      <c r="S189" s="8"/>
      <c r="T189" s="8"/>
      <c r="U189" s="8"/>
    </row>
    <row r="190" spans="1:23" s="149" customFormat="1" ht="12.75" thickBot="1">
      <c r="A190" s="142">
        <v>11</v>
      </c>
      <c r="B190" s="150" t="s">
        <v>132</v>
      </c>
      <c r="C190" s="144" t="s">
        <v>15</v>
      </c>
      <c r="D190" s="142">
        <v>1</v>
      </c>
      <c r="E190" s="151">
        <v>0</v>
      </c>
      <c r="F190" s="147">
        <f t="shared" si="16"/>
        <v>0</v>
      </c>
      <c r="G190" s="148">
        <v>8</v>
      </c>
      <c r="H190" s="147">
        <f t="shared" si="17"/>
        <v>0</v>
      </c>
      <c r="I190" s="148"/>
      <c r="J190" s="148"/>
    </row>
    <row r="191" spans="1:23" s="30" customFormat="1" ht="12.75" thickBot="1">
      <c r="A191" s="9"/>
      <c r="B191" s="9"/>
      <c r="C191" s="9"/>
      <c r="D191" s="140"/>
      <c r="E191" s="31" t="s">
        <v>18</v>
      </c>
      <c r="F191" s="153">
        <f>SUM(F180:F190)</f>
        <v>0</v>
      </c>
      <c r="G191" s="154"/>
      <c r="H191" s="153">
        <f>SUM(H178:H190)</f>
        <v>0</v>
      </c>
      <c r="I191" s="141"/>
      <c r="J191" s="141"/>
      <c r="K191" s="22"/>
      <c r="L191" s="22"/>
      <c r="M191" s="22"/>
      <c r="N191" s="22"/>
      <c r="O191" s="22"/>
      <c r="P191" s="22"/>
      <c r="Q191" s="22"/>
      <c r="R191" s="22"/>
      <c r="S191" s="22"/>
      <c r="T191" s="22"/>
      <c r="U191" s="22"/>
      <c r="V191" s="22"/>
      <c r="W191" s="22"/>
    </row>
    <row r="192" spans="1:23" s="30" customFormat="1" ht="12">
      <c r="A192" s="9"/>
      <c r="B192" s="9"/>
      <c r="C192" s="9"/>
      <c r="D192" s="140"/>
      <c r="E192" s="31"/>
      <c r="F192" s="155"/>
      <c r="G192" s="154"/>
      <c r="H192" s="155"/>
      <c r="I192" s="141"/>
      <c r="J192" s="141"/>
      <c r="K192" s="22"/>
      <c r="L192" s="22"/>
      <c r="M192" s="22"/>
      <c r="N192" s="22"/>
      <c r="O192" s="22"/>
      <c r="P192" s="22"/>
      <c r="Q192" s="22"/>
      <c r="R192" s="22"/>
      <c r="S192" s="22"/>
      <c r="T192" s="22"/>
      <c r="U192" s="22"/>
      <c r="V192" s="22"/>
      <c r="W192" s="22"/>
    </row>
    <row r="193" spans="1:23" s="30" customFormat="1" ht="12.75" thickBot="1">
      <c r="A193" s="35" t="s">
        <v>143</v>
      </c>
      <c r="B193" s="22"/>
      <c r="C193" s="22"/>
      <c r="D193" s="40"/>
      <c r="E193" s="41"/>
      <c r="F193" s="41"/>
      <c r="G193" s="41"/>
      <c r="H193" s="41"/>
      <c r="I193" s="41"/>
      <c r="J193" s="41"/>
      <c r="K193" s="22"/>
      <c r="L193" s="22"/>
      <c r="M193" s="22"/>
      <c r="N193" s="22"/>
      <c r="O193" s="22"/>
      <c r="P193" s="22"/>
      <c r="Q193" s="22"/>
      <c r="R193" s="22"/>
      <c r="S193" s="22"/>
      <c r="T193" s="22"/>
      <c r="U193" s="22"/>
      <c r="V193" s="22"/>
      <c r="W193" s="22"/>
    </row>
    <row r="194" spans="1:23" s="23" customFormat="1" ht="24.75" thickBot="1">
      <c r="A194" s="17" t="s">
        <v>4</v>
      </c>
      <c r="B194" s="18" t="s">
        <v>5</v>
      </c>
      <c r="C194" s="18" t="s">
        <v>6</v>
      </c>
      <c r="D194" s="19" t="s">
        <v>7</v>
      </c>
      <c r="E194" s="20" t="s">
        <v>8</v>
      </c>
      <c r="F194" s="21" t="s">
        <v>9</v>
      </c>
      <c r="G194" s="21" t="s">
        <v>10</v>
      </c>
      <c r="H194" s="21" t="s">
        <v>11</v>
      </c>
      <c r="I194" s="21" t="s">
        <v>12</v>
      </c>
      <c r="J194" s="21" t="s">
        <v>13</v>
      </c>
      <c r="K194" s="9"/>
      <c r="L194" s="22"/>
      <c r="M194" s="22"/>
      <c r="N194" s="22"/>
      <c r="O194" s="22"/>
      <c r="P194" s="9"/>
      <c r="Q194" s="9"/>
      <c r="R194" s="9"/>
      <c r="S194" s="9"/>
      <c r="T194" s="9"/>
      <c r="U194" s="9"/>
      <c r="V194" s="9"/>
      <c r="W194" s="9"/>
    </row>
    <row r="195" spans="1:23" s="30" customFormat="1" ht="48.75" thickBot="1">
      <c r="A195" s="42">
        <v>1</v>
      </c>
      <c r="B195" s="116" t="s">
        <v>144</v>
      </c>
      <c r="C195" s="42" t="s">
        <v>15</v>
      </c>
      <c r="D195" s="45">
        <v>170</v>
      </c>
      <c r="E195" s="46">
        <v>0</v>
      </c>
      <c r="F195" s="47">
        <f>ROUND(PRODUCT(D195:E195),2)</f>
        <v>0</v>
      </c>
      <c r="G195" s="45">
        <v>8</v>
      </c>
      <c r="H195" s="47">
        <f>ROUND(PRODUCT(F195,1+G195/100),2)</f>
        <v>0</v>
      </c>
      <c r="I195" s="45"/>
      <c r="J195" s="45"/>
      <c r="K195" s="22"/>
      <c r="L195" s="22"/>
      <c r="M195" s="22"/>
      <c r="N195" s="22"/>
      <c r="O195" s="22"/>
      <c r="P195" s="22"/>
      <c r="Q195" s="22"/>
      <c r="R195" s="22"/>
      <c r="S195" s="22"/>
      <c r="T195" s="22"/>
      <c r="U195" s="22"/>
      <c r="V195" s="22"/>
      <c r="W195" s="22"/>
    </row>
    <row r="196" spans="1:23" s="30" customFormat="1" ht="12.75" thickBot="1">
      <c r="A196" s="31"/>
      <c r="B196" s="32"/>
      <c r="C196" s="31"/>
      <c r="D196" s="31"/>
      <c r="E196" s="31" t="s">
        <v>18</v>
      </c>
      <c r="F196" s="49">
        <f>SUM(F195)</f>
        <v>0</v>
      </c>
      <c r="G196" s="22"/>
      <c r="H196" s="49">
        <f>SUM(H195:H195)</f>
        <v>0</v>
      </c>
      <c r="I196" s="22"/>
      <c r="J196" s="22"/>
      <c r="K196" s="22"/>
      <c r="L196" s="22"/>
      <c r="M196" s="22"/>
      <c r="N196" s="22"/>
      <c r="O196" s="22"/>
      <c r="P196" s="22"/>
      <c r="Q196" s="22"/>
      <c r="R196" s="22"/>
      <c r="S196" s="22"/>
      <c r="T196" s="22"/>
      <c r="U196" s="22"/>
      <c r="V196" s="22"/>
      <c r="W196" s="22"/>
    </row>
    <row r="197" spans="1:23" s="30" customFormat="1" ht="12">
      <c r="A197" s="31"/>
      <c r="B197" s="32"/>
      <c r="C197" s="31"/>
      <c r="D197" s="31"/>
      <c r="E197" s="31"/>
      <c r="F197" s="50"/>
      <c r="G197" s="22"/>
      <c r="H197" s="50"/>
      <c r="I197" s="22"/>
      <c r="J197" s="22"/>
      <c r="K197" s="22"/>
      <c r="L197" s="22"/>
      <c r="M197" s="22"/>
      <c r="N197" s="22"/>
      <c r="O197" s="22"/>
      <c r="P197" s="22"/>
      <c r="Q197" s="22"/>
      <c r="R197" s="22"/>
      <c r="S197" s="22"/>
      <c r="T197" s="22"/>
      <c r="U197" s="22"/>
      <c r="V197" s="22"/>
      <c r="W197" s="22"/>
    </row>
    <row r="198" spans="1:23" s="30" customFormat="1" ht="12" customHeight="1" thickBot="1">
      <c r="A198" s="35" t="s">
        <v>145</v>
      </c>
      <c r="B198" s="22"/>
      <c r="C198" s="22"/>
      <c r="D198" s="40"/>
      <c r="E198" s="41"/>
      <c r="F198" s="41"/>
      <c r="G198" s="41"/>
      <c r="H198" s="41"/>
      <c r="I198" s="41"/>
      <c r="J198" s="41"/>
      <c r="K198" s="22"/>
      <c r="L198" s="22"/>
      <c r="M198" s="22"/>
      <c r="N198" s="22"/>
      <c r="O198" s="22"/>
      <c r="P198" s="22"/>
      <c r="Q198" s="22"/>
      <c r="R198" s="22"/>
      <c r="S198" s="22"/>
      <c r="T198" s="22"/>
      <c r="U198" s="22"/>
      <c r="V198" s="22"/>
      <c r="W198" s="22"/>
    </row>
    <row r="199" spans="1:23" s="23" customFormat="1" ht="24.75" thickBot="1">
      <c r="A199" s="17" t="s">
        <v>4</v>
      </c>
      <c r="B199" s="18" t="s">
        <v>5</v>
      </c>
      <c r="C199" s="18" t="s">
        <v>6</v>
      </c>
      <c r="D199" s="19" t="s">
        <v>7</v>
      </c>
      <c r="E199" s="20" t="s">
        <v>8</v>
      </c>
      <c r="F199" s="21" t="s">
        <v>9</v>
      </c>
      <c r="G199" s="21" t="s">
        <v>10</v>
      </c>
      <c r="H199" s="21" t="s">
        <v>11</v>
      </c>
      <c r="I199" s="21" t="s">
        <v>12</v>
      </c>
      <c r="J199" s="21" t="s">
        <v>13</v>
      </c>
      <c r="K199" s="9"/>
      <c r="L199" s="22"/>
      <c r="M199" s="22"/>
      <c r="N199" s="22"/>
      <c r="O199" s="22"/>
      <c r="P199" s="9"/>
      <c r="Q199" s="9"/>
      <c r="R199" s="9"/>
      <c r="S199" s="9"/>
      <c r="T199" s="9"/>
      <c r="U199" s="9"/>
      <c r="V199" s="9"/>
      <c r="W199" s="9"/>
    </row>
    <row r="200" spans="1:23" s="30" customFormat="1" ht="36.75" thickBot="1">
      <c r="A200" s="42">
        <v>1</v>
      </c>
      <c r="B200" s="116" t="s">
        <v>146</v>
      </c>
      <c r="C200" s="42" t="s">
        <v>15</v>
      </c>
      <c r="D200" s="45">
        <v>10</v>
      </c>
      <c r="E200" s="46">
        <v>0</v>
      </c>
      <c r="F200" s="47">
        <f>ROUND(PRODUCT(D200:E200),2)</f>
        <v>0</v>
      </c>
      <c r="G200" s="45">
        <v>8</v>
      </c>
      <c r="H200" s="47">
        <f>ROUND(PRODUCT(F200,1+G200/100),2)</f>
        <v>0</v>
      </c>
      <c r="I200" s="45"/>
      <c r="J200" s="45"/>
      <c r="K200" s="22"/>
      <c r="L200" s="22"/>
      <c r="M200" s="22"/>
      <c r="N200" s="22"/>
      <c r="O200" s="22"/>
      <c r="P200" s="22"/>
      <c r="Q200" s="22"/>
      <c r="R200" s="22"/>
      <c r="S200" s="22"/>
      <c r="T200" s="22"/>
      <c r="U200" s="22"/>
      <c r="V200" s="22"/>
      <c r="W200" s="22"/>
    </row>
    <row r="201" spans="1:23" s="30" customFormat="1" ht="12.75" thickBot="1">
      <c r="A201" s="31"/>
      <c r="B201" s="32"/>
      <c r="C201" s="31"/>
      <c r="D201" s="31"/>
      <c r="E201" s="31" t="s">
        <v>18</v>
      </c>
      <c r="F201" s="49">
        <f>SUM(F200)</f>
        <v>0</v>
      </c>
      <c r="G201" s="22"/>
      <c r="H201" s="49">
        <f>SUM(H200:H200)</f>
        <v>0</v>
      </c>
      <c r="I201" s="22"/>
      <c r="J201" s="22"/>
      <c r="K201" s="22"/>
      <c r="L201" s="22"/>
      <c r="M201" s="22"/>
      <c r="N201" s="22"/>
      <c r="O201" s="22"/>
      <c r="P201" s="22"/>
      <c r="Q201" s="22"/>
      <c r="R201" s="22"/>
      <c r="S201" s="22"/>
      <c r="T201" s="22"/>
      <c r="U201" s="22"/>
      <c r="V201" s="22"/>
      <c r="W201" s="22"/>
    </row>
    <row r="202" spans="1:23" s="30" customFormat="1" ht="12">
      <c r="A202" s="31"/>
      <c r="B202" s="32"/>
      <c r="C202" s="31"/>
      <c r="D202" s="31"/>
      <c r="E202" s="31"/>
      <c r="F202" s="50"/>
      <c r="G202" s="22"/>
      <c r="H202" s="50"/>
      <c r="I202" s="22"/>
      <c r="J202" s="22"/>
      <c r="K202" s="22"/>
      <c r="L202" s="22"/>
      <c r="M202" s="22"/>
      <c r="N202" s="22"/>
      <c r="O202" s="22"/>
      <c r="P202" s="22"/>
      <c r="Q202" s="22"/>
      <c r="R202" s="22"/>
      <c r="S202" s="22"/>
      <c r="T202" s="22"/>
      <c r="U202" s="22"/>
      <c r="V202" s="22"/>
      <c r="W202" s="22"/>
    </row>
    <row r="203" spans="1:23" s="30" customFormat="1" ht="12.75" thickBot="1">
      <c r="A203" s="35" t="s">
        <v>147</v>
      </c>
      <c r="B203" s="22"/>
      <c r="C203" s="22"/>
      <c r="D203" s="40"/>
      <c r="E203" s="41"/>
      <c r="F203" s="41"/>
      <c r="G203" s="41"/>
      <c r="H203" s="41"/>
      <c r="I203" s="41"/>
      <c r="J203" s="41"/>
      <c r="K203" s="22"/>
      <c r="L203" s="22"/>
      <c r="M203" s="22"/>
      <c r="N203" s="22"/>
      <c r="O203" s="22"/>
      <c r="P203" s="22"/>
      <c r="Q203" s="22"/>
      <c r="R203" s="22"/>
      <c r="S203" s="22"/>
      <c r="T203" s="22"/>
      <c r="U203" s="22"/>
      <c r="V203" s="22"/>
      <c r="W203" s="22"/>
    </row>
    <row r="204" spans="1:23" s="23" customFormat="1" ht="24.75" thickBot="1">
      <c r="A204" s="17" t="s">
        <v>4</v>
      </c>
      <c r="B204" s="18" t="s">
        <v>5</v>
      </c>
      <c r="C204" s="18" t="s">
        <v>6</v>
      </c>
      <c r="D204" s="19" t="s">
        <v>7</v>
      </c>
      <c r="E204" s="20" t="s">
        <v>8</v>
      </c>
      <c r="F204" s="21" t="s">
        <v>9</v>
      </c>
      <c r="G204" s="21" t="s">
        <v>10</v>
      </c>
      <c r="H204" s="21" t="s">
        <v>11</v>
      </c>
      <c r="I204" s="21" t="s">
        <v>12</v>
      </c>
      <c r="J204" s="21" t="s">
        <v>13</v>
      </c>
      <c r="K204" s="9"/>
      <c r="L204" s="22"/>
      <c r="M204" s="22"/>
      <c r="N204" s="22"/>
      <c r="O204" s="22"/>
      <c r="P204" s="9"/>
      <c r="Q204" s="9"/>
      <c r="R204" s="9"/>
      <c r="S204" s="9"/>
      <c r="T204" s="9"/>
      <c r="U204" s="9"/>
      <c r="V204" s="9"/>
      <c r="W204" s="9"/>
    </row>
    <row r="205" spans="1:23" s="30" customFormat="1" ht="132">
      <c r="A205" s="42">
        <v>1</v>
      </c>
      <c r="B205" s="116" t="s">
        <v>148</v>
      </c>
      <c r="C205" s="42" t="s">
        <v>26</v>
      </c>
      <c r="D205" s="45">
        <v>3</v>
      </c>
      <c r="E205" s="46">
        <v>0</v>
      </c>
      <c r="F205" s="47">
        <f>ROUND(PRODUCT(D205:E205),2)</f>
        <v>0</v>
      </c>
      <c r="G205" s="45">
        <v>8</v>
      </c>
      <c r="H205" s="47">
        <f>ROUND(PRODUCT(F205,1+G205/100),2)</f>
        <v>0</v>
      </c>
      <c r="I205" s="45"/>
      <c r="J205" s="45"/>
      <c r="K205" s="22"/>
      <c r="L205" s="65"/>
      <c r="M205" s="22"/>
      <c r="N205" s="22"/>
      <c r="O205" s="22"/>
      <c r="P205" s="22"/>
      <c r="Q205" s="22"/>
      <c r="R205" s="22"/>
      <c r="S205" s="22"/>
      <c r="T205" s="22"/>
      <c r="U205" s="22"/>
      <c r="V205" s="22"/>
      <c r="W205" s="22"/>
    </row>
    <row r="206" spans="1:23" s="30" customFormat="1" ht="132.75" thickBot="1">
      <c r="A206" s="42">
        <v>2</v>
      </c>
      <c r="B206" s="116" t="s">
        <v>149</v>
      </c>
      <c r="C206" s="42" t="s">
        <v>26</v>
      </c>
      <c r="D206" s="45">
        <v>3</v>
      </c>
      <c r="E206" s="46">
        <v>0</v>
      </c>
      <c r="F206" s="47">
        <f>ROUND(PRODUCT(D206:E206),2)</f>
        <v>0</v>
      </c>
      <c r="G206" s="45">
        <v>8</v>
      </c>
      <c r="H206" s="47">
        <f>ROUND(PRODUCT(F206,1+G206/100),2)</f>
        <v>0</v>
      </c>
      <c r="I206" s="45"/>
      <c r="J206" s="45"/>
      <c r="K206" s="22"/>
      <c r="L206" s="22"/>
      <c r="M206" s="22"/>
      <c r="N206" s="22"/>
      <c r="O206" s="22"/>
      <c r="P206" s="22"/>
      <c r="Q206" s="22"/>
      <c r="R206" s="22"/>
      <c r="S206" s="22"/>
      <c r="T206" s="22"/>
      <c r="U206" s="22"/>
      <c r="V206" s="22"/>
      <c r="W206" s="22"/>
    </row>
    <row r="207" spans="1:23" s="30" customFormat="1" ht="15.75" customHeight="1" thickBot="1">
      <c r="A207" s="31"/>
      <c r="B207" s="32"/>
      <c r="C207" s="31"/>
      <c r="D207" s="31"/>
      <c r="E207" s="31" t="s">
        <v>18</v>
      </c>
      <c r="F207" s="49">
        <f>SUM(F205:F206)</f>
        <v>0</v>
      </c>
      <c r="G207" s="22"/>
      <c r="H207" s="49">
        <f>SUM(H205:H206)</f>
        <v>0</v>
      </c>
      <c r="I207" s="22"/>
      <c r="J207" s="22"/>
      <c r="K207" s="22"/>
      <c r="L207" s="22"/>
      <c r="M207" s="22"/>
      <c r="N207" s="22"/>
      <c r="O207" s="22"/>
      <c r="P207" s="22"/>
      <c r="Q207" s="22"/>
      <c r="R207" s="22"/>
      <c r="S207" s="22"/>
      <c r="T207" s="22"/>
      <c r="U207" s="22"/>
      <c r="V207" s="22"/>
      <c r="W207" s="22"/>
    </row>
    <row r="208" spans="1:23" s="23" customFormat="1" ht="16.5" customHeight="1">
      <c r="A208" s="174" t="s">
        <v>160</v>
      </c>
      <c r="B208" s="175"/>
      <c r="C208" s="175"/>
      <c r="D208" s="175"/>
      <c r="E208" s="175"/>
      <c r="F208" s="175"/>
      <c r="G208" s="175"/>
      <c r="H208" s="175"/>
      <c r="I208" s="175"/>
      <c r="J208" s="175"/>
      <c r="K208" s="15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</row>
    <row r="209" spans="1:181" s="54" customFormat="1" ht="12">
      <c r="A209" s="159"/>
      <c r="B209" s="159"/>
      <c r="C209" s="159"/>
      <c r="D209" s="159"/>
      <c r="E209" s="159"/>
      <c r="F209" s="159"/>
      <c r="G209" s="159"/>
      <c r="H209" s="159"/>
      <c r="I209" s="159"/>
      <c r="J209" s="159"/>
      <c r="K209" s="160"/>
      <c r="L209" s="160"/>
      <c r="M209" s="160"/>
      <c r="N209" s="160"/>
      <c r="O209" s="160"/>
      <c r="P209" s="160"/>
      <c r="Q209" s="160"/>
      <c r="R209" s="160"/>
      <c r="S209" s="160"/>
      <c r="T209" s="160"/>
      <c r="U209" s="160"/>
      <c r="V209" s="22"/>
      <c r="W209" s="22"/>
      <c r="X209" s="30"/>
      <c r="Y209" s="30"/>
      <c r="Z209" s="30"/>
      <c r="AA209" s="30"/>
      <c r="AB209" s="30"/>
      <c r="AC209" s="30"/>
      <c r="AD209" s="30"/>
      <c r="AE209" s="30"/>
      <c r="AF209" s="30"/>
      <c r="AG209" s="30"/>
      <c r="AH209" s="30"/>
      <c r="AI209" s="30"/>
      <c r="AJ209" s="30"/>
      <c r="AK209" s="30"/>
      <c r="AL209" s="30"/>
      <c r="AM209" s="30"/>
      <c r="AN209" s="30"/>
      <c r="AO209" s="30"/>
      <c r="AP209" s="30"/>
      <c r="AQ209" s="30"/>
      <c r="AR209" s="30"/>
      <c r="AS209" s="30"/>
      <c r="AT209" s="30"/>
      <c r="AU209" s="30"/>
      <c r="AV209" s="30"/>
      <c r="AW209" s="30"/>
      <c r="AX209" s="30"/>
      <c r="AY209" s="30"/>
      <c r="AZ209" s="30"/>
      <c r="BA209" s="30"/>
      <c r="BB209" s="30"/>
      <c r="BC209" s="30"/>
      <c r="BD209" s="30"/>
      <c r="BE209" s="30"/>
      <c r="BF209" s="30"/>
      <c r="BG209" s="30"/>
      <c r="BH209" s="30"/>
      <c r="BI209" s="30"/>
      <c r="BJ209" s="30"/>
      <c r="BK209" s="30"/>
      <c r="BL209" s="30"/>
      <c r="BM209" s="30"/>
      <c r="BN209" s="30"/>
      <c r="BO209" s="30"/>
      <c r="BP209" s="30"/>
      <c r="BQ209" s="30"/>
      <c r="BR209" s="30"/>
      <c r="BS209" s="30"/>
      <c r="BT209" s="30"/>
      <c r="BU209" s="30"/>
      <c r="BV209" s="30"/>
      <c r="BW209" s="30"/>
      <c r="BX209" s="30"/>
      <c r="BY209" s="30"/>
      <c r="BZ209" s="30"/>
      <c r="CA209" s="30"/>
      <c r="CB209" s="30"/>
      <c r="CC209" s="30"/>
      <c r="CD209" s="30"/>
      <c r="CE209" s="30"/>
      <c r="CF209" s="30"/>
      <c r="CG209" s="30"/>
      <c r="CH209" s="30"/>
      <c r="CI209" s="30"/>
      <c r="CJ209" s="30"/>
      <c r="CK209" s="30"/>
      <c r="CL209" s="30"/>
      <c r="CM209" s="30"/>
      <c r="CN209" s="30"/>
      <c r="CO209" s="30"/>
      <c r="CP209" s="30"/>
      <c r="CQ209" s="30"/>
      <c r="CR209" s="30"/>
      <c r="CS209" s="30"/>
      <c r="CT209" s="30"/>
      <c r="CU209" s="30"/>
      <c r="CV209" s="30"/>
      <c r="CW209" s="30"/>
      <c r="CX209" s="30"/>
      <c r="CY209" s="30"/>
      <c r="CZ209" s="30"/>
      <c r="DA209" s="30"/>
      <c r="DB209" s="30"/>
      <c r="DC209" s="30"/>
      <c r="DD209" s="30"/>
      <c r="DE209" s="30"/>
      <c r="DF209" s="30"/>
      <c r="DG209" s="30"/>
      <c r="DH209" s="30"/>
      <c r="DI209" s="30"/>
      <c r="DJ209" s="30"/>
      <c r="DK209" s="30"/>
      <c r="DL209" s="30"/>
      <c r="DM209" s="30"/>
      <c r="DN209" s="30"/>
      <c r="DO209" s="30"/>
      <c r="DP209" s="30"/>
      <c r="DQ209" s="30"/>
      <c r="DR209" s="30"/>
      <c r="DS209" s="30"/>
      <c r="DT209" s="30"/>
      <c r="DU209" s="30"/>
      <c r="DV209" s="30"/>
      <c r="DW209" s="30"/>
      <c r="DX209" s="30"/>
      <c r="DY209" s="30"/>
      <c r="DZ209" s="30"/>
      <c r="EA209" s="30"/>
      <c r="EB209" s="30"/>
      <c r="EC209" s="30"/>
      <c r="ED209" s="30"/>
      <c r="EE209" s="30"/>
      <c r="EF209" s="30"/>
      <c r="EG209" s="30"/>
      <c r="EH209" s="30"/>
      <c r="EI209" s="30"/>
      <c r="EJ209" s="30"/>
      <c r="EK209" s="30"/>
      <c r="EL209" s="30"/>
      <c r="EM209" s="30"/>
      <c r="EN209" s="30"/>
      <c r="EO209" s="30"/>
      <c r="EP209" s="30"/>
      <c r="EQ209" s="30"/>
      <c r="ER209" s="30"/>
      <c r="ES209" s="30"/>
      <c r="ET209" s="30"/>
      <c r="EU209" s="30"/>
      <c r="EV209" s="30"/>
      <c r="EW209" s="30"/>
      <c r="EX209" s="30"/>
      <c r="EY209" s="30"/>
      <c r="EZ209" s="30"/>
      <c r="FA209" s="30"/>
      <c r="FB209" s="30"/>
      <c r="FC209" s="30"/>
      <c r="FD209" s="30"/>
      <c r="FE209" s="30"/>
      <c r="FF209" s="30"/>
      <c r="FG209" s="30"/>
      <c r="FH209" s="30"/>
      <c r="FI209" s="30"/>
      <c r="FJ209" s="30"/>
      <c r="FK209" s="30"/>
      <c r="FL209" s="30"/>
      <c r="FM209" s="30"/>
      <c r="FN209" s="30"/>
      <c r="FO209" s="30"/>
      <c r="FP209" s="30"/>
      <c r="FQ209" s="30"/>
      <c r="FR209" s="30"/>
      <c r="FS209" s="30"/>
      <c r="FT209" s="30"/>
      <c r="FU209" s="30"/>
      <c r="FV209" s="30"/>
      <c r="FW209" s="30"/>
      <c r="FX209" s="30"/>
      <c r="FY209" s="30"/>
    </row>
    <row r="210" spans="1:181" s="30" customFormat="1" ht="12">
      <c r="A210" s="9"/>
      <c r="B210" s="34"/>
      <c r="C210" s="9"/>
      <c r="D210" s="8"/>
      <c r="E210" s="8"/>
      <c r="F210" s="9"/>
      <c r="G210" s="9"/>
      <c r="H210" s="9"/>
      <c r="I210" s="9"/>
      <c r="J210" s="9"/>
      <c r="K210" s="22"/>
      <c r="L210" s="22"/>
      <c r="M210" s="22"/>
      <c r="N210" s="22"/>
      <c r="O210" s="22"/>
      <c r="P210" s="22"/>
      <c r="Q210" s="22"/>
      <c r="R210" s="22"/>
      <c r="S210" s="22"/>
      <c r="T210" s="22"/>
      <c r="U210" s="22"/>
      <c r="V210" s="22"/>
      <c r="W210" s="22"/>
    </row>
    <row r="211" spans="1:181" s="30" customFormat="1" ht="12.75" thickBot="1">
      <c r="A211" s="161" t="s">
        <v>150</v>
      </c>
      <c r="B211" s="22"/>
      <c r="C211" s="22"/>
      <c r="D211" s="41"/>
      <c r="E211" s="41"/>
      <c r="F211" s="41"/>
      <c r="G211" s="41"/>
      <c r="H211" s="41"/>
      <c r="I211" s="41"/>
      <c r="J211" s="41"/>
      <c r="K211" s="22"/>
      <c r="L211" s="22"/>
      <c r="M211" s="22"/>
      <c r="N211" s="22"/>
      <c r="O211" s="22"/>
      <c r="P211" s="22"/>
      <c r="Q211" s="22"/>
      <c r="R211" s="22"/>
      <c r="S211" s="22"/>
      <c r="T211" s="22"/>
      <c r="U211" s="22"/>
      <c r="V211" s="22"/>
      <c r="W211" s="22"/>
    </row>
    <row r="212" spans="1:181" s="23" customFormat="1" ht="24.75" thickBot="1">
      <c r="A212" s="17" t="s">
        <v>4</v>
      </c>
      <c r="B212" s="18" t="s">
        <v>5</v>
      </c>
      <c r="C212" s="18" t="s">
        <v>6</v>
      </c>
      <c r="D212" s="19" t="s">
        <v>7</v>
      </c>
      <c r="E212" s="20" t="s">
        <v>8</v>
      </c>
      <c r="F212" s="21" t="s">
        <v>9</v>
      </c>
      <c r="G212" s="21" t="s">
        <v>10</v>
      </c>
      <c r="H212" s="21" t="s">
        <v>11</v>
      </c>
      <c r="I212" s="21" t="s">
        <v>12</v>
      </c>
      <c r="J212" s="21" t="s">
        <v>13</v>
      </c>
      <c r="K212" s="9"/>
      <c r="L212" s="22"/>
      <c r="M212" s="22"/>
      <c r="N212" s="22"/>
      <c r="O212" s="22"/>
      <c r="P212" s="9"/>
      <c r="Q212" s="9"/>
      <c r="R212" s="9"/>
      <c r="S212" s="9"/>
      <c r="T212" s="9"/>
      <c r="U212" s="9"/>
      <c r="V212" s="9"/>
      <c r="W212" s="9"/>
    </row>
    <row r="213" spans="1:181" s="30" customFormat="1" ht="36">
      <c r="A213" s="162">
        <v>1</v>
      </c>
      <c r="B213" s="163" t="s">
        <v>151</v>
      </c>
      <c r="C213" s="44" t="s">
        <v>26</v>
      </c>
      <c r="D213" s="45">
        <v>5</v>
      </c>
      <c r="E213" s="46">
        <v>0</v>
      </c>
      <c r="F213" s="47">
        <f t="shared" ref="F213:F218" si="18">ROUND(PRODUCT(D213:E213),2)</f>
        <v>0</v>
      </c>
      <c r="G213" s="45">
        <v>8</v>
      </c>
      <c r="H213" s="47">
        <f t="shared" ref="H213:H218" si="19">ROUND(PRODUCT(F213,1+G213/100),2)</f>
        <v>0</v>
      </c>
      <c r="I213" s="45"/>
      <c r="J213" s="64"/>
      <c r="K213" s="22"/>
      <c r="L213" s="22"/>
      <c r="M213" s="22"/>
      <c r="N213" s="22"/>
      <c r="O213" s="22"/>
      <c r="P213" s="22"/>
      <c r="Q213" s="22"/>
      <c r="R213" s="22"/>
      <c r="S213" s="22"/>
      <c r="T213" s="22"/>
      <c r="U213" s="22"/>
      <c r="V213" s="22"/>
      <c r="W213" s="22"/>
    </row>
    <row r="214" spans="1:181" s="30" customFormat="1" ht="36">
      <c r="A214" s="164">
        <v>2</v>
      </c>
      <c r="B214" s="133" t="s">
        <v>152</v>
      </c>
      <c r="C214" s="165" t="s">
        <v>26</v>
      </c>
      <c r="D214" s="45">
        <v>2</v>
      </c>
      <c r="E214" s="46">
        <v>0</v>
      </c>
      <c r="F214" s="47">
        <f t="shared" si="18"/>
        <v>0</v>
      </c>
      <c r="G214" s="45">
        <v>8</v>
      </c>
      <c r="H214" s="47">
        <f t="shared" si="19"/>
        <v>0</v>
      </c>
      <c r="I214" s="45"/>
      <c r="J214" s="64"/>
      <c r="K214" s="22"/>
      <c r="L214" s="22"/>
      <c r="M214" s="22"/>
      <c r="N214" s="22"/>
      <c r="O214" s="22"/>
      <c r="P214" s="22"/>
      <c r="Q214" s="22"/>
      <c r="R214" s="22"/>
      <c r="S214" s="22"/>
      <c r="T214" s="22"/>
      <c r="U214" s="22"/>
      <c r="V214" s="22"/>
      <c r="W214" s="22"/>
    </row>
    <row r="215" spans="1:181" s="30" customFormat="1" ht="12">
      <c r="A215" s="164">
        <v>3</v>
      </c>
      <c r="B215" s="133" t="s">
        <v>153</v>
      </c>
      <c r="C215" s="165" t="s">
        <v>26</v>
      </c>
      <c r="D215" s="45">
        <v>2</v>
      </c>
      <c r="E215" s="46">
        <v>0</v>
      </c>
      <c r="F215" s="47">
        <f t="shared" si="18"/>
        <v>0</v>
      </c>
      <c r="G215" s="45">
        <v>23</v>
      </c>
      <c r="H215" s="47">
        <f t="shared" si="19"/>
        <v>0</v>
      </c>
      <c r="I215" s="45"/>
      <c r="J215" s="64"/>
      <c r="K215" s="22"/>
      <c r="L215" s="22"/>
      <c r="M215" s="22"/>
      <c r="N215" s="22"/>
      <c r="O215" s="22"/>
      <c r="P215" s="22"/>
      <c r="Q215" s="22"/>
      <c r="R215" s="22"/>
      <c r="S215" s="22"/>
      <c r="T215" s="22"/>
      <c r="U215" s="22"/>
      <c r="V215" s="22"/>
      <c r="W215" s="22"/>
    </row>
    <row r="216" spans="1:181" s="30" customFormat="1" ht="12">
      <c r="A216" s="164">
        <v>4</v>
      </c>
      <c r="B216" s="133" t="s">
        <v>154</v>
      </c>
      <c r="C216" s="165" t="s">
        <v>26</v>
      </c>
      <c r="D216" s="45">
        <v>2</v>
      </c>
      <c r="E216" s="46">
        <v>0</v>
      </c>
      <c r="F216" s="47">
        <f t="shared" si="18"/>
        <v>0</v>
      </c>
      <c r="G216" s="45">
        <v>23</v>
      </c>
      <c r="H216" s="47">
        <f t="shared" si="19"/>
        <v>0</v>
      </c>
      <c r="I216" s="45"/>
      <c r="J216" s="64"/>
      <c r="K216" s="22"/>
      <c r="L216" s="22"/>
      <c r="M216" s="22"/>
      <c r="N216" s="22"/>
      <c r="O216" s="22"/>
      <c r="P216" s="22"/>
      <c r="Q216" s="22"/>
      <c r="R216" s="22"/>
      <c r="S216" s="22"/>
      <c r="T216" s="22"/>
      <c r="U216" s="22"/>
      <c r="V216" s="22"/>
      <c r="W216" s="22"/>
    </row>
    <row r="217" spans="1:181" s="30" customFormat="1" ht="12">
      <c r="A217" s="164">
        <v>5</v>
      </c>
      <c r="B217" s="133" t="s">
        <v>155</v>
      </c>
      <c r="C217" s="165" t="s">
        <v>26</v>
      </c>
      <c r="D217" s="45">
        <v>2</v>
      </c>
      <c r="E217" s="46">
        <v>0</v>
      </c>
      <c r="F217" s="47">
        <f t="shared" si="18"/>
        <v>0</v>
      </c>
      <c r="G217" s="45">
        <v>8</v>
      </c>
      <c r="H217" s="47">
        <f t="shared" si="19"/>
        <v>0</v>
      </c>
      <c r="I217" s="45"/>
      <c r="J217" s="64"/>
      <c r="K217" s="22"/>
      <c r="L217" s="22"/>
      <c r="M217" s="22"/>
      <c r="N217" s="22"/>
      <c r="O217" s="22"/>
      <c r="P217" s="22"/>
      <c r="Q217" s="22"/>
      <c r="R217" s="22"/>
      <c r="S217" s="22"/>
      <c r="T217" s="22"/>
      <c r="U217" s="22"/>
      <c r="V217" s="22"/>
      <c r="W217" s="22"/>
    </row>
    <row r="218" spans="1:181" s="103" customFormat="1" ht="24.75" thickBot="1">
      <c r="A218" s="164">
        <v>6</v>
      </c>
      <c r="B218" s="133" t="s">
        <v>156</v>
      </c>
      <c r="C218" s="165" t="s">
        <v>26</v>
      </c>
      <c r="D218" s="45">
        <v>2</v>
      </c>
      <c r="E218" s="46">
        <v>0</v>
      </c>
      <c r="F218" s="47">
        <f t="shared" si="18"/>
        <v>0</v>
      </c>
      <c r="G218" s="45">
        <v>8</v>
      </c>
      <c r="H218" s="47">
        <f t="shared" si="19"/>
        <v>0</v>
      </c>
      <c r="I218" s="45"/>
      <c r="J218" s="64"/>
      <c r="K218" s="102"/>
      <c r="L218" s="102"/>
      <c r="M218" s="102"/>
      <c r="N218" s="102"/>
      <c r="O218" s="102"/>
      <c r="P218" s="102"/>
      <c r="Q218" s="102"/>
      <c r="R218" s="102"/>
      <c r="S218" s="102"/>
      <c r="T218" s="102"/>
      <c r="U218" s="102"/>
      <c r="V218" s="102"/>
      <c r="W218" s="102"/>
    </row>
    <row r="219" spans="1:181" ht="15.75" thickBot="1">
      <c r="A219" s="31"/>
      <c r="B219" s="32"/>
      <c r="C219" s="31"/>
      <c r="D219" s="31"/>
      <c r="E219" s="31" t="s">
        <v>18</v>
      </c>
      <c r="F219" s="49">
        <f>SUM(F213:F218)</f>
        <v>0</v>
      </c>
      <c r="G219" s="102"/>
      <c r="H219" s="49">
        <f>SUM(H213:H218)</f>
        <v>0</v>
      </c>
      <c r="I219" s="102"/>
      <c r="J219" s="102"/>
      <c r="K219" s="66"/>
      <c r="L219" s="66"/>
      <c r="M219" s="66"/>
      <c r="N219" s="66"/>
      <c r="O219" s="66"/>
      <c r="P219" s="66"/>
      <c r="Q219" s="66"/>
      <c r="R219" s="66"/>
      <c r="S219" s="66"/>
      <c r="T219" s="66"/>
      <c r="U219" s="66"/>
      <c r="V219" s="66"/>
      <c r="W219" s="66"/>
    </row>
    <row r="220" spans="1:181" s="54" customFormat="1">
      <c r="A220" s="66"/>
      <c r="B220" s="166"/>
      <c r="C220" s="66"/>
      <c r="D220" s="167"/>
      <c r="E220" s="167"/>
      <c r="F220" s="168"/>
      <c r="G220" s="168"/>
      <c r="H220" s="168"/>
      <c r="I220" s="66"/>
      <c r="J220" s="66"/>
      <c r="K220" s="160"/>
      <c r="L220" s="160"/>
      <c r="M220" s="160"/>
      <c r="N220" s="160"/>
      <c r="O220" s="160"/>
      <c r="P220" s="160"/>
      <c r="Q220" s="160"/>
      <c r="R220" s="160"/>
      <c r="S220" s="160"/>
      <c r="T220" s="160"/>
      <c r="U220" s="160"/>
      <c r="V220" s="22"/>
      <c r="W220" s="22"/>
      <c r="X220" s="30"/>
      <c r="Y220" s="30"/>
      <c r="Z220" s="30"/>
      <c r="AA220" s="30"/>
      <c r="AB220" s="30"/>
      <c r="AC220" s="30"/>
      <c r="AD220" s="30"/>
      <c r="AE220" s="30"/>
      <c r="AF220" s="30"/>
      <c r="AG220" s="30"/>
      <c r="AH220" s="30"/>
      <c r="AI220" s="30"/>
      <c r="AJ220" s="30"/>
      <c r="AK220" s="30"/>
      <c r="AL220" s="30"/>
      <c r="AM220" s="30"/>
      <c r="AN220" s="30"/>
      <c r="AO220" s="30"/>
      <c r="AP220" s="30"/>
      <c r="AQ220" s="30"/>
      <c r="AR220" s="30"/>
      <c r="AS220" s="30"/>
      <c r="AT220" s="30"/>
      <c r="AU220" s="30"/>
      <c r="AV220" s="30"/>
      <c r="AW220" s="30"/>
      <c r="AX220" s="30"/>
      <c r="AY220" s="30"/>
      <c r="AZ220" s="30"/>
      <c r="BA220" s="30"/>
      <c r="BB220" s="30"/>
      <c r="BC220" s="30"/>
      <c r="BD220" s="30"/>
      <c r="BE220" s="30"/>
      <c r="BF220" s="30"/>
      <c r="BG220" s="30"/>
      <c r="BH220" s="30"/>
      <c r="BI220" s="30"/>
      <c r="BJ220" s="30"/>
      <c r="BK220" s="30"/>
      <c r="BL220" s="30"/>
      <c r="BM220" s="30"/>
      <c r="BN220" s="30"/>
      <c r="BO220" s="30"/>
      <c r="BP220" s="30"/>
      <c r="BQ220" s="30"/>
      <c r="BR220" s="30"/>
      <c r="BS220" s="30"/>
      <c r="BT220" s="30"/>
      <c r="BU220" s="30"/>
      <c r="BV220" s="30"/>
      <c r="BW220" s="30"/>
      <c r="BX220" s="30"/>
      <c r="BY220" s="30"/>
      <c r="BZ220" s="30"/>
      <c r="CA220" s="30"/>
      <c r="CB220" s="30"/>
      <c r="CC220" s="30"/>
      <c r="CD220" s="30"/>
      <c r="CE220" s="30"/>
      <c r="CF220" s="30"/>
      <c r="CG220" s="30"/>
      <c r="CH220" s="30"/>
      <c r="CI220" s="30"/>
      <c r="CJ220" s="30"/>
      <c r="CK220" s="30"/>
      <c r="CL220" s="30"/>
      <c r="CM220" s="30"/>
      <c r="CN220" s="30"/>
      <c r="CO220" s="30"/>
      <c r="CP220" s="30"/>
      <c r="CQ220" s="30"/>
      <c r="CR220" s="30"/>
      <c r="CS220" s="30"/>
      <c r="CT220" s="30"/>
      <c r="CU220" s="30"/>
      <c r="CV220" s="30"/>
      <c r="CW220" s="30"/>
      <c r="CX220" s="30"/>
      <c r="CY220" s="30"/>
      <c r="CZ220" s="30"/>
      <c r="DA220" s="30"/>
      <c r="DB220" s="30"/>
      <c r="DC220" s="30"/>
      <c r="DD220" s="30"/>
      <c r="DE220" s="30"/>
      <c r="DF220" s="30"/>
      <c r="DG220" s="30"/>
      <c r="DH220" s="30"/>
      <c r="DI220" s="30"/>
      <c r="DJ220" s="30"/>
      <c r="DK220" s="30"/>
      <c r="DL220" s="30"/>
      <c r="DM220" s="30"/>
      <c r="DN220" s="30"/>
      <c r="DO220" s="30"/>
      <c r="DP220" s="30"/>
      <c r="DQ220" s="30"/>
      <c r="DR220" s="30"/>
      <c r="DS220" s="30"/>
      <c r="DT220" s="30"/>
      <c r="DU220" s="30"/>
      <c r="DV220" s="30"/>
      <c r="DW220" s="30"/>
      <c r="DX220" s="30"/>
      <c r="DY220" s="30"/>
      <c r="DZ220" s="30"/>
      <c r="EA220" s="30"/>
      <c r="EB220" s="30"/>
      <c r="EC220" s="30"/>
      <c r="ED220" s="30"/>
      <c r="EE220" s="30"/>
      <c r="EF220" s="30"/>
      <c r="EG220" s="30"/>
      <c r="EH220" s="30"/>
      <c r="EI220" s="30"/>
      <c r="EJ220" s="30"/>
      <c r="EK220" s="30"/>
      <c r="EL220" s="30"/>
      <c r="EM220" s="30"/>
      <c r="EN220" s="30"/>
      <c r="EO220" s="30"/>
      <c r="EP220" s="30"/>
      <c r="EQ220" s="30"/>
      <c r="ER220" s="30"/>
      <c r="ES220" s="30"/>
      <c r="ET220" s="30"/>
      <c r="EU220" s="30"/>
      <c r="EV220" s="30"/>
      <c r="EW220" s="30"/>
      <c r="EX220" s="30"/>
      <c r="EY220" s="30"/>
      <c r="EZ220" s="30"/>
      <c r="FA220" s="30"/>
      <c r="FB220" s="30"/>
      <c r="FC220" s="30"/>
      <c r="FD220" s="30"/>
      <c r="FE220" s="30"/>
      <c r="FF220" s="30"/>
      <c r="FG220" s="30"/>
      <c r="FH220" s="30"/>
      <c r="FI220" s="30"/>
      <c r="FJ220" s="30"/>
      <c r="FK220" s="30"/>
      <c r="FL220" s="30"/>
      <c r="FM220" s="30"/>
      <c r="FN220" s="30"/>
      <c r="FO220" s="30"/>
      <c r="FP220" s="30"/>
      <c r="FQ220" s="30"/>
      <c r="FR220" s="30"/>
      <c r="FS220" s="30"/>
      <c r="FT220" s="30"/>
      <c r="FU220" s="30"/>
      <c r="FV220" s="30"/>
      <c r="FW220" s="30"/>
      <c r="FX220" s="30"/>
      <c r="FY220" s="30"/>
    </row>
    <row r="221" spans="1:181" s="169" customFormat="1" ht="12.75" thickBot="1">
      <c r="A221" s="15" t="s">
        <v>157</v>
      </c>
      <c r="B221" s="22"/>
      <c r="C221" s="22"/>
      <c r="D221" s="40"/>
      <c r="E221" s="41"/>
      <c r="F221" s="41"/>
      <c r="G221" s="41"/>
      <c r="H221" s="41"/>
      <c r="I221" s="22"/>
      <c r="J221" s="22"/>
      <c r="K221" s="160"/>
      <c r="L221" s="160"/>
      <c r="M221" s="58"/>
      <c r="N221" s="160"/>
      <c r="O221" s="160"/>
      <c r="P221" s="160"/>
      <c r="Q221" s="160"/>
      <c r="R221" s="160"/>
      <c r="S221" s="160"/>
      <c r="T221" s="160"/>
      <c r="U221" s="160"/>
      <c r="V221" s="160"/>
      <c r="W221" s="160"/>
      <c r="X221" s="160"/>
      <c r="Y221" s="160"/>
      <c r="Z221" s="160"/>
      <c r="AA221" s="160"/>
      <c r="AB221" s="160"/>
      <c r="AC221" s="160"/>
      <c r="AD221" s="160"/>
      <c r="AE221" s="160"/>
      <c r="AF221" s="160"/>
      <c r="AG221" s="160"/>
      <c r="AH221" s="160"/>
      <c r="AI221" s="160"/>
      <c r="AJ221" s="160"/>
      <c r="AK221" s="160"/>
      <c r="AL221" s="160"/>
      <c r="AM221" s="160"/>
      <c r="AN221" s="160"/>
      <c r="AO221" s="160"/>
      <c r="AP221" s="160"/>
      <c r="AQ221" s="160"/>
      <c r="AR221" s="160"/>
      <c r="AS221" s="160"/>
      <c r="AT221" s="160"/>
      <c r="AU221" s="160"/>
      <c r="AV221" s="160"/>
      <c r="AW221" s="160"/>
      <c r="AX221" s="160"/>
      <c r="AY221" s="160"/>
      <c r="AZ221" s="160"/>
      <c r="BA221" s="160"/>
      <c r="BB221" s="160"/>
      <c r="BC221" s="160"/>
      <c r="BD221" s="160"/>
      <c r="BE221" s="160"/>
      <c r="BF221" s="160"/>
      <c r="BG221" s="160"/>
      <c r="BH221" s="160"/>
      <c r="BI221" s="160"/>
      <c r="BJ221" s="160"/>
      <c r="BK221" s="160"/>
      <c r="BL221" s="160"/>
      <c r="BM221" s="160"/>
      <c r="BN221" s="160"/>
      <c r="BO221" s="160"/>
      <c r="BP221" s="160"/>
      <c r="BQ221" s="160"/>
      <c r="BR221" s="160"/>
      <c r="BS221" s="160"/>
      <c r="BT221" s="160"/>
      <c r="BU221" s="160"/>
      <c r="BV221" s="160"/>
      <c r="BW221" s="160"/>
      <c r="BX221" s="160"/>
      <c r="BY221" s="160"/>
      <c r="BZ221" s="160"/>
      <c r="CA221" s="160"/>
      <c r="CB221" s="160"/>
      <c r="CC221" s="160"/>
      <c r="CD221" s="160"/>
      <c r="CE221" s="160"/>
      <c r="CF221" s="160"/>
      <c r="CG221" s="160"/>
      <c r="CH221" s="160"/>
      <c r="CI221" s="160"/>
      <c r="CJ221" s="160"/>
      <c r="CK221" s="160"/>
      <c r="CL221" s="160"/>
      <c r="CM221" s="160"/>
      <c r="CN221" s="160"/>
      <c r="CO221" s="160"/>
      <c r="CP221" s="160"/>
      <c r="CQ221" s="160"/>
      <c r="CR221" s="160"/>
      <c r="CS221" s="160"/>
      <c r="CT221" s="160"/>
      <c r="CU221" s="160"/>
      <c r="CV221" s="160"/>
      <c r="CW221" s="160"/>
      <c r="CX221" s="160"/>
      <c r="CY221" s="160"/>
      <c r="CZ221" s="160"/>
      <c r="DA221" s="160"/>
      <c r="DB221" s="160"/>
      <c r="DC221" s="160"/>
      <c r="DD221" s="160"/>
      <c r="DE221" s="160"/>
      <c r="DF221" s="160"/>
      <c r="DG221" s="160"/>
      <c r="DH221" s="160"/>
      <c r="DI221" s="160"/>
      <c r="DJ221" s="160"/>
      <c r="DK221" s="160"/>
      <c r="DL221" s="160"/>
      <c r="DM221" s="160"/>
      <c r="DN221" s="160"/>
      <c r="DO221" s="160"/>
      <c r="DP221" s="160"/>
      <c r="DQ221" s="160"/>
      <c r="DR221" s="160"/>
      <c r="DS221" s="160"/>
      <c r="DT221" s="160"/>
      <c r="DU221" s="160"/>
      <c r="DV221" s="160"/>
      <c r="DW221" s="160"/>
      <c r="DX221" s="160"/>
      <c r="DY221" s="160"/>
      <c r="DZ221" s="160"/>
      <c r="EA221" s="160"/>
      <c r="EB221" s="160"/>
      <c r="EC221" s="160"/>
      <c r="ED221" s="160"/>
      <c r="EE221" s="160"/>
      <c r="EF221" s="160"/>
      <c r="EG221" s="160"/>
      <c r="EH221" s="160"/>
      <c r="EI221" s="160"/>
      <c r="EJ221" s="160"/>
      <c r="EK221" s="160"/>
      <c r="EL221" s="160"/>
      <c r="EM221" s="160"/>
      <c r="EN221" s="160"/>
      <c r="EO221" s="160"/>
      <c r="EP221" s="160"/>
      <c r="EQ221" s="160"/>
      <c r="ER221" s="160"/>
      <c r="ES221" s="160"/>
      <c r="ET221" s="160"/>
      <c r="EU221" s="160"/>
      <c r="EV221" s="160"/>
      <c r="EW221" s="160"/>
      <c r="EX221" s="160"/>
      <c r="EY221" s="160"/>
      <c r="EZ221" s="160"/>
      <c r="FA221" s="160"/>
      <c r="FB221" s="160"/>
      <c r="FC221" s="160"/>
      <c r="FD221" s="160"/>
      <c r="FE221" s="160"/>
      <c r="FF221" s="160"/>
      <c r="FG221" s="160"/>
      <c r="FH221" s="160"/>
      <c r="FI221" s="160"/>
      <c r="FJ221" s="160"/>
      <c r="FK221" s="160"/>
      <c r="FL221" s="160"/>
      <c r="FM221" s="160"/>
      <c r="FN221" s="160"/>
      <c r="FO221" s="160"/>
      <c r="FP221" s="160"/>
      <c r="FQ221" s="160"/>
      <c r="FR221" s="160"/>
      <c r="FS221" s="160"/>
      <c r="FT221" s="160"/>
      <c r="FU221" s="160"/>
      <c r="FV221" s="160"/>
      <c r="FW221" s="160"/>
      <c r="FX221" s="160"/>
      <c r="FY221" s="160"/>
    </row>
    <row r="222" spans="1:181" s="23" customFormat="1" ht="24.75" thickBot="1">
      <c r="A222" s="17" t="s">
        <v>4</v>
      </c>
      <c r="B222" s="18" t="s">
        <v>5</v>
      </c>
      <c r="C222" s="18" t="s">
        <v>6</v>
      </c>
      <c r="D222" s="19" t="s">
        <v>7</v>
      </c>
      <c r="E222" s="20" t="s">
        <v>8</v>
      </c>
      <c r="F222" s="21" t="s">
        <v>9</v>
      </c>
      <c r="G222" s="21" t="s">
        <v>10</v>
      </c>
      <c r="H222" s="21" t="s">
        <v>11</v>
      </c>
      <c r="I222" s="21" t="s">
        <v>12</v>
      </c>
      <c r="J222" s="21" t="s">
        <v>13</v>
      </c>
      <c r="K222" s="9"/>
      <c r="L222" s="22"/>
      <c r="M222" s="22"/>
      <c r="N222" s="22"/>
      <c r="O222" s="22"/>
      <c r="P222" s="9"/>
      <c r="Q222" s="9"/>
      <c r="R222" s="9"/>
      <c r="S222" s="9"/>
      <c r="T222" s="9"/>
      <c r="U222" s="9"/>
      <c r="V222" s="9"/>
      <c r="W222" s="9"/>
    </row>
    <row r="223" spans="1:181" s="30" customFormat="1" ht="27.75" customHeight="1" thickBot="1">
      <c r="A223" s="42">
        <v>1</v>
      </c>
      <c r="B223" s="55" t="s">
        <v>158</v>
      </c>
      <c r="C223" s="42" t="s">
        <v>15</v>
      </c>
      <c r="D223" s="45">
        <v>250</v>
      </c>
      <c r="E223" s="46">
        <v>0</v>
      </c>
      <c r="F223" s="47">
        <f>ROUND(PRODUCT(D223:E223),2)</f>
        <v>0</v>
      </c>
      <c r="G223" s="45">
        <v>8</v>
      </c>
      <c r="H223" s="47">
        <f>ROUND(PRODUCT(F223,1+G223/100),2)</f>
        <v>0</v>
      </c>
      <c r="I223" s="45"/>
      <c r="J223" s="45"/>
      <c r="K223" s="22"/>
      <c r="L223" s="22"/>
      <c r="M223" s="22"/>
      <c r="N223" s="22"/>
      <c r="O223" s="22"/>
      <c r="P223" s="22"/>
      <c r="Q223" s="22"/>
      <c r="R223" s="22"/>
      <c r="S223" s="22"/>
      <c r="T223" s="22"/>
      <c r="U223" s="22"/>
      <c r="V223" s="22"/>
      <c r="W223" s="22"/>
    </row>
    <row r="224" spans="1:181" ht="15.75" thickBot="1">
      <c r="A224" s="31"/>
      <c r="B224" s="32"/>
      <c r="C224" s="31"/>
      <c r="D224" s="31"/>
      <c r="E224" s="31" t="s">
        <v>18</v>
      </c>
      <c r="F224" s="49">
        <f>SUM(F223)</f>
        <v>0</v>
      </c>
      <c r="G224" s="22"/>
      <c r="H224" s="49">
        <f>SUM(H223)</f>
        <v>0</v>
      </c>
      <c r="I224" s="22"/>
      <c r="J224" s="22"/>
      <c r="K224" s="66"/>
      <c r="L224" s="66"/>
      <c r="M224" s="66"/>
      <c r="N224" s="66"/>
      <c r="O224" s="66"/>
      <c r="P224" s="66"/>
      <c r="Q224" s="66"/>
      <c r="R224" s="66"/>
      <c r="S224" s="66"/>
      <c r="T224" s="66"/>
      <c r="U224" s="66"/>
      <c r="V224" s="66"/>
      <c r="W224" s="66"/>
    </row>
    <row r="225" spans="1:23">
      <c r="A225" s="66"/>
      <c r="B225" s="170"/>
      <c r="C225" s="170"/>
      <c r="D225" s="170"/>
      <c r="E225" s="170"/>
      <c r="F225" s="66"/>
      <c r="G225" s="66"/>
      <c r="H225" s="66"/>
      <c r="I225" s="66"/>
      <c r="J225" s="66"/>
      <c r="K225" s="66"/>
      <c r="L225" s="66"/>
      <c r="M225" s="66"/>
      <c r="N225" s="66"/>
      <c r="O225" s="66"/>
      <c r="P225" s="66"/>
      <c r="Q225" s="66"/>
      <c r="R225" s="66"/>
      <c r="S225" s="66"/>
      <c r="T225" s="66"/>
      <c r="U225" s="66"/>
      <c r="V225" s="66"/>
      <c r="W225" s="66"/>
    </row>
    <row r="226" spans="1:23">
      <c r="A226" s="66"/>
      <c r="B226" s="170"/>
      <c r="C226" s="170"/>
      <c r="D226" s="170"/>
      <c r="E226" s="170"/>
      <c r="F226" s="66"/>
      <c r="G226" s="66"/>
      <c r="H226" s="66"/>
      <c r="I226" s="66"/>
      <c r="J226" s="66"/>
      <c r="K226" s="66"/>
      <c r="L226" s="66"/>
      <c r="M226" s="66"/>
      <c r="N226" s="66"/>
      <c r="O226" s="66"/>
      <c r="P226" s="66"/>
      <c r="Q226" s="66"/>
      <c r="R226" s="66"/>
      <c r="S226" s="66"/>
      <c r="T226" s="66"/>
      <c r="U226" s="66"/>
      <c r="V226" s="66"/>
      <c r="W226" s="66"/>
    </row>
    <row r="227" spans="1:23">
      <c r="A227" s="66"/>
      <c r="B227" s="66"/>
      <c r="C227" s="66"/>
      <c r="D227" s="66"/>
      <c r="E227" s="66"/>
      <c r="F227" s="66"/>
      <c r="G227" s="66"/>
      <c r="H227" s="66"/>
      <c r="I227" s="66"/>
      <c r="J227" s="66"/>
    </row>
  </sheetData>
  <mergeCells count="9">
    <mergeCell ref="A147:J148"/>
    <mergeCell ref="A155:J155"/>
    <mergeCell ref="A208:J208"/>
    <mergeCell ref="A4:J4"/>
    <mergeCell ref="A97:J97"/>
    <mergeCell ref="A98:J98"/>
    <mergeCell ref="A99:J99"/>
    <mergeCell ref="A136:J136"/>
    <mergeCell ref="A146:J146"/>
  </mergeCells>
  <pageMargins left="0.7" right="0.7" top="0.59" bottom="0.43" header="0.3" footer="0.3"/>
  <pageSetup paperSize="9" orientation="landscape" horizontalDpi="4294967294" verticalDpi="4294967294" r:id="rId1"/>
  <rowBreaks count="3" manualBreakCount="3">
    <brk id="50" max="16383" man="1"/>
    <brk id="69" max="16383" man="1"/>
    <brk id="8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asortymentowo-cenowy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oaugustyniak</dc:creator>
  <cp:lastModifiedBy>oaugustyniak</cp:lastModifiedBy>
  <cp:lastPrinted>2024-10-04T08:07:49Z</cp:lastPrinted>
  <dcterms:created xsi:type="dcterms:W3CDTF">2024-10-04T05:56:46Z</dcterms:created>
  <dcterms:modified xsi:type="dcterms:W3CDTF">2024-10-04T08:15:51Z</dcterms:modified>
</cp:coreProperties>
</file>