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12135" yWindow="30" windowWidth="11955" windowHeight="12165"/>
  </bookViews>
  <sheets>
    <sheet name="TER Jana Nowaka" sheetId="18" r:id="rId1"/>
  </sheets>
  <definedNames>
    <definedName name="Excel_BuiltIn_Print_Area_1_1" localSheetId="0">'TER Jana Nowaka'!$A$1:$G$86</definedName>
    <definedName name="Excel_BuiltIn_Print_Area_1_1">#REF!</definedName>
    <definedName name="Excel_BuiltIn_Print_Area_2">"$#ODWOŁANIE!.$A$1:$H$85"</definedName>
    <definedName name="Excel_BuiltIn_Print_Titles_2">"$#ODWOŁANIE!.$A$6:$IV$8"</definedName>
    <definedName name="_xlnm.Print_Area" localSheetId="0">'TER Jana Nowaka'!$A$1:$G$80</definedName>
    <definedName name="_xlnm.Print_Titles" localSheetId="0">'TER Jana Nowaka'!$5:$7</definedName>
  </definedNames>
  <calcPr calcId="162913"/>
</workbook>
</file>

<file path=xl/calcChain.xml><?xml version="1.0" encoding="utf-8"?>
<calcChain xmlns="http://schemas.openxmlformats.org/spreadsheetml/2006/main">
  <c r="F79" i="18" l="1"/>
  <c r="G77" i="18"/>
  <c r="G65" i="18"/>
  <c r="G54" i="18"/>
  <c r="G15" i="18"/>
  <c r="G69" i="18"/>
  <c r="G71" i="18"/>
  <c r="G62" i="18"/>
  <c r="G63" i="18"/>
  <c r="G64" i="18"/>
  <c r="G61" i="18"/>
  <c r="G51" i="18"/>
  <c r="G53" i="18"/>
  <c r="G39" i="18"/>
  <c r="G41" i="18"/>
  <c r="G43" i="18"/>
  <c r="G44" i="18"/>
  <c r="G24" i="18"/>
  <c r="G23" i="18"/>
  <c r="G25" i="18" s="1"/>
  <c r="G13" i="18"/>
  <c r="E76" i="18" l="1"/>
  <c r="G76" i="18" s="1"/>
  <c r="E75" i="18"/>
  <c r="G75" i="18" s="1"/>
  <c r="E74" i="18"/>
  <c r="G74" i="18" s="1"/>
  <c r="E73" i="18"/>
  <c r="G73" i="18" s="1"/>
  <c r="E72" i="18"/>
  <c r="G72" i="18" s="1"/>
  <c r="E70" i="18"/>
  <c r="G70" i="18" s="1"/>
  <c r="E68" i="18"/>
  <c r="G68" i="18" s="1"/>
  <c r="E57" i="18"/>
  <c r="G57" i="18" s="1"/>
  <c r="G58" i="18" s="1"/>
  <c r="E52" i="18"/>
  <c r="G52" i="18" s="1"/>
  <c r="E50" i="18"/>
  <c r="G50" i="18" s="1"/>
  <c r="E49" i="18"/>
  <c r="G49" i="18" s="1"/>
  <c r="E48" i="18"/>
  <c r="G48" i="18" s="1"/>
  <c r="E42" i="18"/>
  <c r="G42" i="18" s="1"/>
  <c r="E40" i="18"/>
  <c r="G40" i="18" s="1"/>
  <c r="E38" i="18"/>
  <c r="G38" i="18" s="1"/>
  <c r="E37" i="18"/>
  <c r="G37" i="18" s="1"/>
  <c r="E36" i="18"/>
  <c r="G36" i="18" s="1"/>
  <c r="E35" i="18"/>
  <c r="G35" i="18" s="1"/>
  <c r="E34" i="18"/>
  <c r="G34" i="18" s="1"/>
  <c r="E33" i="18"/>
  <c r="G33" i="18" s="1"/>
  <c r="E29" i="18"/>
  <c r="G29" i="18" s="1"/>
  <c r="E19" i="18"/>
  <c r="G19" i="18" s="1"/>
  <c r="E18" i="18"/>
  <c r="G18" i="18" s="1"/>
  <c r="G20" i="18" s="1"/>
  <c r="E14" i="18"/>
  <c r="G14" i="18" s="1"/>
  <c r="A14" i="18"/>
  <c r="A19" i="18" s="1"/>
  <c r="A23" i="18" s="1"/>
  <c r="A24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8" i="18" s="1"/>
  <c r="A49" i="18" s="1"/>
  <c r="A50" i="18" s="1"/>
  <c r="A51" i="18" s="1"/>
  <c r="A52" i="18" s="1"/>
  <c r="A53" i="18" s="1"/>
  <c r="A57" i="18" s="1"/>
  <c r="A61" i="18" s="1"/>
  <c r="A62" i="18" s="1"/>
  <c r="A68" i="18" s="1"/>
  <c r="A69" i="18" s="1"/>
  <c r="A70" i="18" s="1"/>
  <c r="A71" i="18" s="1"/>
  <c r="A72" i="18" s="1"/>
  <c r="A73" i="18" s="1"/>
  <c r="A74" i="18" s="1"/>
  <c r="A75" i="18" s="1"/>
  <c r="A76" i="18" s="1"/>
  <c r="E12" i="18"/>
  <c r="G12" i="18" l="1"/>
  <c r="G45" i="18"/>
</calcChain>
</file>

<file path=xl/sharedStrings.xml><?xml version="1.0" encoding="utf-8"?>
<sst xmlns="http://schemas.openxmlformats.org/spreadsheetml/2006/main" count="143" uniqueCount="108">
  <si>
    <t>LP</t>
  </si>
  <si>
    <t>NUMER SST</t>
  </si>
  <si>
    <t>WYSZCZEGÓLNIENIE ELEMENTÓW ROZLICZENIOWYCH</t>
  </si>
  <si>
    <t>JEDNOSTKA</t>
  </si>
  <si>
    <t>WARTOŚĆ</t>
  </si>
  <si>
    <t>NAZWA</t>
  </si>
  <si>
    <t>ILOŚĆ</t>
  </si>
  <si>
    <t>00.00.00</t>
  </si>
  <si>
    <t>WYMAGANIA OGÓLNE</t>
  </si>
  <si>
    <t>01.00.00</t>
  </si>
  <si>
    <t>ROBOTY PRZYGOTOWAWCZE</t>
  </si>
  <si>
    <t>m2</t>
  </si>
  <si>
    <t>04.00.00</t>
  </si>
  <si>
    <t>PODBUDOWY</t>
  </si>
  <si>
    <t>Razem (podbudowy):</t>
  </si>
  <si>
    <t>05.00.00</t>
  </si>
  <si>
    <t>NAWIERZCHNIE</t>
  </si>
  <si>
    <t>Razem (nawierzchnie):</t>
  </si>
  <si>
    <t>Razem:</t>
  </si>
  <si>
    <t>01.01.01</t>
  </si>
  <si>
    <t>Odtworzenie trasy i punktów wysokościowych</t>
  </si>
  <si>
    <t>km</t>
  </si>
  <si>
    <t>Razem (roboty  przygotowawcze):</t>
  </si>
  <si>
    <t>m3</t>
  </si>
  <si>
    <t>04.01.01</t>
  </si>
  <si>
    <t>mb</t>
  </si>
  <si>
    <t>ELEMENTY ULIC</t>
  </si>
  <si>
    <t>08.00.00</t>
  </si>
  <si>
    <t>08.03.01</t>
  </si>
  <si>
    <t>05.03.23</t>
  </si>
  <si>
    <t>Razem (elementy ulic):</t>
  </si>
  <si>
    <t>04.04.02</t>
  </si>
  <si>
    <t>03.00.00</t>
  </si>
  <si>
    <t>ODWODNIENIE KORPUSU DROGOWEGO</t>
  </si>
  <si>
    <t>02.00.00</t>
  </si>
  <si>
    <t>ROBOTY ZIEMNE</t>
  </si>
  <si>
    <t>Razem (odwodnienie korpusu drogowego):</t>
  </si>
  <si>
    <t>Razem (roboty ziemne):</t>
  </si>
  <si>
    <t>02.01.01</t>
  </si>
  <si>
    <t>Wykonanie wykopów mechanicznie wraz z załadunkiem i odwozem urobku na odkład wykonawcy</t>
  </si>
  <si>
    <t>08.01.01</t>
  </si>
  <si>
    <t>4</t>
  </si>
  <si>
    <t>03.02.01</t>
  </si>
  <si>
    <t>szt.</t>
  </si>
  <si>
    <t>02.03.01</t>
  </si>
  <si>
    <t>Wykonanie nasypów mechanicznie gruntem pozyskanym z dokopu wraz z zakupem, dowozem i wbudowaniem</t>
  </si>
  <si>
    <t>Ustawienie obrzeży betonowych o wymiarach 30x8 cm wraz z podsypką</t>
  </si>
  <si>
    <t>Ustawienie krawężników obniżonych 15x22 wraz z podsypką</t>
  </si>
  <si>
    <t>06.00.00</t>
  </si>
  <si>
    <t>ROBOTY WYKOŃCZENIOWE</t>
  </si>
  <si>
    <t>06.01.01</t>
  </si>
  <si>
    <t>Razem (roboty wykończeniowe):</t>
  </si>
  <si>
    <t>07.00.00</t>
  </si>
  <si>
    <t>OZNAKOWANIE DRÓG I ELEMENTY BEZPIECZEŃSTWA RUCHU</t>
  </si>
  <si>
    <t>07.02.01</t>
  </si>
  <si>
    <t>Wykonanie tablic oznakowania pionowego z grupy M - małe</t>
  </si>
  <si>
    <t xml:space="preserve">Wykonanie słupków Ø 50 dla oznakowania pionowego </t>
  </si>
  <si>
    <t>Razem (oznakowanie dróg i elementy bezpieczeństwa ruchu):</t>
  </si>
  <si>
    <t>Wykonanie opaski i skarp z humusu obsianego mieszanka traw gr. min. 10 cm wraz z profilowaniem terenu, dowozem, wbudowaniem, obsianiem mieszankami traw i pielęgnacją</t>
  </si>
  <si>
    <t>BUDOWA DROGI GMINNEJ W UL. JANA NOWAKA WRAZ Z ODWODNIENIEM W NEKLI, DZ. NR 590/3</t>
  </si>
  <si>
    <t>17</t>
  </si>
  <si>
    <t>05.03.05a</t>
  </si>
  <si>
    <t>Wykonanie warstwy ścieralnej z betonu asfaltowego AC 11 S 50/70 gr. 4 cm (jezdnia)</t>
  </si>
  <si>
    <t>Wykonanie warstwy wiążącej z betonu asfaltowego AC 16 W 50/70  gr. 4 cm (jezdnia)</t>
  </si>
  <si>
    <t>04.05.01</t>
  </si>
  <si>
    <t>Wykonanie podbudowy pomocniczej z gruntu stabilizowanego cementem o Rm = 5 MPa gr. 15 cm pod jezdnię</t>
  </si>
  <si>
    <t>Wykonanie podbudowy z kruszywa łamanego stabilizowanego mechanicznie 0/63 gr. 20 cm pod jezdnię</t>
  </si>
  <si>
    <t>Wykonanie nawierzchni z kostki betonowej szarej - gr. 6 cm (chodnik) na podsypce piaskowo - cementowej gr. 5 cm</t>
  </si>
  <si>
    <t>Wykonanie podbudowy pomocniczej z gruntu stabilizowanego cementem o Rm = 5 MPa gr. 10 cm pod chodnik</t>
  </si>
  <si>
    <t>Ustawienie krawężników 15x30 wraz z podsypką</t>
  </si>
  <si>
    <t>Wykonanie podbudowy z kruszywa łamanego stabilizowanego mechanicznie 0/63 gr. 20 cm pod zjazdy</t>
  </si>
  <si>
    <t xml:space="preserve">Wykonanie  profilowana i zagęszczena podłoża  w wykonanym wykopie pod: </t>
  </si>
  <si>
    <t>04.06.01</t>
  </si>
  <si>
    <t>Wykonanie podbudowy pomocniczej z gruntu stabilizowanego cementem o Rm = 5 MPa gr. 10 cm pod azyl</t>
  </si>
  <si>
    <t>07.01.01</t>
  </si>
  <si>
    <t>Oznakowanie poziome jezdni materiałami cienkowarstwowymi</t>
  </si>
  <si>
    <t>Wykonanie urządzeń bezpieczeństwa ruchu, komplety U-5c_C-9</t>
  </si>
  <si>
    <t>Wykonanie przykanalika Ø200 PEHD SN8 (8kN/m2) wraz z podsypką, obsypką i zasypką piaskową i podłączeniem do studni rewizyjnej</t>
  </si>
  <si>
    <t>Ułożenie wpustu krawężnikowego betonowego Ø500 C 250kN z wykonaniem wykopu, zasypaniem, zagęszczeniem podłoża i wykonaniem podsypki piaskowej gr. 20 cm wraz z osadnikiem 70 cm</t>
  </si>
  <si>
    <t>01.02.02</t>
  </si>
  <si>
    <t>Zdjęcie warstwy humusu (śr. 30 cm) pryzmowanie z przeznaczeniem do ponownego wbudowania</t>
  </si>
  <si>
    <t>Zdjęcie warstwy humusu (śr. 30 cm) odwóz na odkład Wykonawcy</t>
  </si>
  <si>
    <t>Ustawienie oporników 12x25 wraz z podsypką</t>
  </si>
  <si>
    <t>Wykonanie ławy z betonu cementowego C12/15 (pod krawężniki i oporniki)</t>
  </si>
  <si>
    <t>04.03.01</t>
  </si>
  <si>
    <t>Oczyszczenie warstw konstrukcyjnych ulepszonych</t>
  </si>
  <si>
    <t>Oczyszczenie warstw konstrukcyjnych nieulepszonych</t>
  </si>
  <si>
    <t>Skropienie warstw konstrukcyjnych ulepszonych emulsją asfaltową w ilości 0,5kg/m2</t>
  </si>
  <si>
    <t>Skropienie warstw konstrukcyjnych nieulepszonych emulsją asfaltową w ilości 0,8kg/m2</t>
  </si>
  <si>
    <t>05.03.05b</t>
  </si>
  <si>
    <t>kpl.</t>
  </si>
  <si>
    <t>Wykonanie podbudowy z kruszywa łamanego stabilizowanego mechanicznie 0/63 gr. 20 cm pod wyniesione przejście (próg)</t>
  </si>
  <si>
    <t>Wykonanie podbudowy pomocniczej z gruntu stabilizowanego cementem o Rm = 5 MPa gr. 15 cm pod wyniesione przejście (próg)</t>
  </si>
  <si>
    <t>Wykonanie podbudowy z chudego betonu o gr. 10cm pod wyniesione przejście (próg)</t>
  </si>
  <si>
    <t>Wykonanie nawierzchni z kostki betonowej czerwonej - gr. 6 cm (azyl) na podsypce piaskowo - cementowej gr. 5 cm</t>
  </si>
  <si>
    <t>Wykonanie nawierzchni z kostki betonowej grafitowej - gr. 8 cm (zjazdy) na podsypce piaskowo - cementowej gr. 5 cm</t>
  </si>
  <si>
    <t>Wykonanie nawierzchni z kostki betonowej czerwonej - gr. 8 cm (wyniesione przejście-próg) na podsypce piaskowo - cementowej gr. 5 cm</t>
  </si>
  <si>
    <t>- wyspy (51)</t>
  </si>
  <si>
    <t>Ustawienie krawężników łukowych R3 15x30 wraz z podsypką</t>
  </si>
  <si>
    <t>Ustawienie krawężników łukowych R6 15x30 wraz z podsypką</t>
  </si>
  <si>
    <t>Ustawienie krawężników skośnych 15x22/30 wraz z podsypką</t>
  </si>
  <si>
    <t>Ustawienie krawężników łukowych R1 15x30 wraz z podsypką</t>
  </si>
  <si>
    <t>- jezdnię (680)</t>
  </si>
  <si>
    <t>- zjazdy (11)</t>
  </si>
  <si>
    <t>- chodnik (229)</t>
  </si>
  <si>
    <t>KOSZTORYS INWESTORSKI - DROGA GMINNA</t>
  </si>
  <si>
    <t>CENA JEDN.</t>
  </si>
  <si>
    <t>TABELA ELEMENTÓW ROZLICZENIOWYCH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</si>
</sst>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"/>
    <numFmt numFmtId="168" formatCode="#,##0.000"/>
  </numFmts>
  <fonts count="7" x14ac:knownFonts="1">
    <font>
      <sz val="1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3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vertical="center"/>
    </xf>
    <xf numFmtId="168" fontId="4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168" fontId="4" fillId="0" borderId="13" xfId="0" applyNumberFormat="1" applyFont="1" applyFill="1" applyBorder="1" applyAlignment="1">
      <alignment horizontal="right" vertical="center"/>
    </xf>
    <xf numFmtId="4" fontId="4" fillId="0" borderId="13" xfId="0" applyNumberFormat="1" applyFont="1" applyFill="1" applyBorder="1" applyAlignment="1">
      <alignment horizontal="right" vertical="center"/>
    </xf>
    <xf numFmtId="4" fontId="4" fillId="0" borderId="14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168" fontId="4" fillId="0" borderId="11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4" fillId="0" borderId="12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6" xfId="0" applyNumberFormat="1" applyFont="1" applyFill="1" applyBorder="1" applyAlignment="1">
      <alignment horizontal="right" vertical="center"/>
    </xf>
    <xf numFmtId="168" fontId="4" fillId="0" borderId="1" xfId="0" applyNumberFormat="1" applyFont="1" applyFill="1" applyBorder="1" applyAlignment="1">
      <alignment vertical="center"/>
    </xf>
    <xf numFmtId="165" fontId="4" fillId="0" borderId="1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49" fontId="6" fillId="0" borderId="7" xfId="0" applyNumberFormat="1" applyFont="1" applyFill="1" applyBorder="1" applyAlignment="1">
      <alignment horizontal="right" vertical="center" wrapText="1"/>
    </xf>
    <xf numFmtId="49" fontId="6" fillId="0" borderId="8" xfId="0" applyNumberFormat="1" applyFont="1" applyFill="1" applyBorder="1" applyAlignment="1">
      <alignment horizontal="right" vertical="center" wrapText="1"/>
    </xf>
    <xf numFmtId="4" fontId="6" fillId="0" borderId="9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3" fillId="0" borderId="5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horizontal="righ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8"/>
  <sheetViews>
    <sheetView tabSelected="1" topLeftCell="A58" zoomScale="110" zoomScaleNormal="110" workbookViewId="0">
      <selection activeCell="P64" sqref="P64"/>
    </sheetView>
  </sheetViews>
  <sheetFormatPr defaultColWidth="8.85546875" defaultRowHeight="15" x14ac:dyDescent="0.2"/>
  <cols>
    <col min="1" max="1" width="3.85546875" style="118" customWidth="1"/>
    <col min="2" max="2" width="9" style="118" customWidth="1"/>
    <col min="3" max="3" width="54" style="96" customWidth="1"/>
    <col min="4" max="4" width="7.28515625" style="96" customWidth="1"/>
    <col min="5" max="5" width="9.42578125" style="119" customWidth="1"/>
    <col min="6" max="6" width="12.42578125" style="120" customWidth="1"/>
    <col min="7" max="7" width="14" style="120" customWidth="1"/>
    <col min="8" max="16384" width="8.85546875" style="96"/>
  </cols>
  <sheetData>
    <row r="1" spans="1:9" s="22" customFormat="1" ht="27" thickBot="1" x14ac:dyDescent="0.25">
      <c r="A1" s="121" t="s">
        <v>107</v>
      </c>
      <c r="B1" s="121"/>
      <c r="C1" s="121"/>
      <c r="D1" s="121"/>
      <c r="E1" s="121"/>
      <c r="F1" s="121"/>
      <c r="G1" s="121"/>
    </row>
    <row r="2" spans="1:9" s="22" customFormat="1" ht="15.75" thickTop="1" x14ac:dyDescent="0.2">
      <c r="A2" s="79" t="s">
        <v>105</v>
      </c>
      <c r="B2" s="80"/>
      <c r="C2" s="80"/>
      <c r="D2" s="80"/>
      <c r="E2" s="80"/>
      <c r="F2" s="80"/>
      <c r="G2" s="81"/>
    </row>
    <row r="3" spans="1:9" s="22" customFormat="1" x14ac:dyDescent="0.2">
      <c r="A3" s="82" t="s">
        <v>59</v>
      </c>
      <c r="B3" s="83"/>
      <c r="C3" s="83"/>
      <c r="D3" s="83"/>
      <c r="E3" s="83"/>
      <c r="F3" s="83"/>
      <c r="G3" s="84"/>
    </row>
    <row r="4" spans="1:9" s="22" customFormat="1" x14ac:dyDescent="0.2">
      <c r="A4" s="85"/>
      <c r="B4" s="86"/>
      <c r="C4" s="86"/>
      <c r="D4" s="86"/>
      <c r="E4" s="86"/>
      <c r="F4" s="86"/>
      <c r="G4" s="87"/>
    </row>
    <row r="5" spans="1:9" s="22" customFormat="1" x14ac:dyDescent="0.2">
      <c r="A5" s="1" t="s">
        <v>0</v>
      </c>
      <c r="B5" s="2" t="s">
        <v>1</v>
      </c>
      <c r="C5" s="3" t="s">
        <v>2</v>
      </c>
      <c r="D5" s="3" t="s">
        <v>3</v>
      </c>
      <c r="E5" s="3"/>
      <c r="F5" s="4" t="s">
        <v>106</v>
      </c>
      <c r="G5" s="5" t="s">
        <v>4</v>
      </c>
    </row>
    <row r="6" spans="1:9" s="22" customFormat="1" x14ac:dyDescent="0.2">
      <c r="A6" s="1"/>
      <c r="B6" s="2"/>
      <c r="C6" s="3"/>
      <c r="D6" s="6" t="s">
        <v>5</v>
      </c>
      <c r="E6" s="7" t="s">
        <v>6</v>
      </c>
      <c r="F6" s="4"/>
      <c r="G6" s="5" t="s">
        <v>4</v>
      </c>
    </row>
    <row r="7" spans="1:9" s="22" customFormat="1" x14ac:dyDescent="0.2">
      <c r="A7" s="88">
        <v>1</v>
      </c>
      <c r="B7" s="89">
        <v>2</v>
      </c>
      <c r="C7" s="6">
        <v>4</v>
      </c>
      <c r="D7" s="6">
        <v>5</v>
      </c>
      <c r="E7" s="6">
        <v>6</v>
      </c>
      <c r="F7" s="6">
        <v>7</v>
      </c>
      <c r="G7" s="6">
        <v>8</v>
      </c>
    </row>
    <row r="8" spans="1:9" s="22" customFormat="1" x14ac:dyDescent="0.2">
      <c r="A8" s="90"/>
      <c r="B8" s="91"/>
      <c r="C8" s="91"/>
      <c r="D8" s="91"/>
      <c r="E8" s="91"/>
      <c r="F8" s="91"/>
      <c r="G8" s="92"/>
    </row>
    <row r="9" spans="1:9" s="22" customFormat="1" x14ac:dyDescent="0.2">
      <c r="A9" s="1" t="s">
        <v>7</v>
      </c>
      <c r="B9" s="8"/>
      <c r="C9" s="93" t="s">
        <v>8</v>
      </c>
      <c r="D9" s="93"/>
      <c r="E9" s="93"/>
      <c r="F9" s="93"/>
      <c r="G9" s="94"/>
      <c r="H9" s="95"/>
      <c r="I9" s="96"/>
    </row>
    <row r="10" spans="1:9" s="22" customFormat="1" x14ac:dyDescent="0.2">
      <c r="A10" s="97"/>
      <c r="B10" s="98"/>
      <c r="C10" s="98"/>
      <c r="D10" s="98"/>
      <c r="E10" s="98"/>
      <c r="F10" s="98"/>
      <c r="G10" s="99"/>
    </row>
    <row r="11" spans="1:9" s="22" customFormat="1" x14ac:dyDescent="0.2">
      <c r="A11" s="1" t="s">
        <v>9</v>
      </c>
      <c r="B11" s="8"/>
      <c r="C11" s="93" t="s">
        <v>10</v>
      </c>
      <c r="D11" s="93"/>
      <c r="E11" s="93"/>
      <c r="F11" s="93"/>
      <c r="G11" s="94"/>
      <c r="H11" s="95"/>
    </row>
    <row r="12" spans="1:9" s="22" customFormat="1" x14ac:dyDescent="0.2">
      <c r="A12" s="9">
        <v>1</v>
      </c>
      <c r="B12" s="10" t="s">
        <v>19</v>
      </c>
      <c r="C12" s="11" t="s">
        <v>20</v>
      </c>
      <c r="D12" s="12" t="s">
        <v>21</v>
      </c>
      <c r="E12" s="13">
        <f>0.17408-0.01668-0.01721</f>
        <v>0.14019000000000001</v>
      </c>
      <c r="F12" s="14"/>
      <c r="G12" s="15">
        <f>ROUND(F12*E12,2)</f>
        <v>0</v>
      </c>
      <c r="H12" s="95"/>
    </row>
    <row r="13" spans="1:9" s="22" customFormat="1" ht="30" x14ac:dyDescent="0.2">
      <c r="A13" s="9">
        <v>2</v>
      </c>
      <c r="B13" s="16" t="s">
        <v>79</v>
      </c>
      <c r="C13" s="11" t="s">
        <v>80</v>
      </c>
      <c r="D13" s="12" t="s">
        <v>23</v>
      </c>
      <c r="E13" s="13">
        <v>37</v>
      </c>
      <c r="F13" s="14"/>
      <c r="G13" s="15">
        <f t="shared" ref="G13:G14" si="0">ROUND(F13*E13,2)</f>
        <v>0</v>
      </c>
      <c r="H13" s="95"/>
    </row>
    <row r="14" spans="1:9" s="22" customFormat="1" ht="30" x14ac:dyDescent="0.2">
      <c r="A14" s="9">
        <f t="shared" ref="A14" si="1">A13+1</f>
        <v>3</v>
      </c>
      <c r="B14" s="17"/>
      <c r="C14" s="11" t="s">
        <v>81</v>
      </c>
      <c r="D14" s="12" t="s">
        <v>23</v>
      </c>
      <c r="E14" s="13">
        <f>271-41</f>
        <v>230</v>
      </c>
      <c r="F14" s="14"/>
      <c r="G14" s="15">
        <f t="shared" si="0"/>
        <v>0</v>
      </c>
      <c r="H14" s="95"/>
    </row>
    <row r="15" spans="1:9" s="22" customFormat="1" x14ac:dyDescent="0.2">
      <c r="A15" s="97" t="s">
        <v>22</v>
      </c>
      <c r="B15" s="98"/>
      <c r="C15" s="98"/>
      <c r="D15" s="98"/>
      <c r="E15" s="98"/>
      <c r="F15" s="98"/>
      <c r="G15" s="18">
        <f>SUM(G12:G14)</f>
        <v>0</v>
      </c>
      <c r="H15" s="95"/>
    </row>
    <row r="16" spans="1:9" s="22" customFormat="1" x14ac:dyDescent="0.2">
      <c r="A16" s="100"/>
      <c r="B16" s="101"/>
      <c r="C16" s="101"/>
      <c r="D16" s="101"/>
      <c r="E16" s="101"/>
      <c r="F16" s="101"/>
      <c r="G16" s="102"/>
      <c r="H16" s="95"/>
    </row>
    <row r="17" spans="1:13" s="22" customFormat="1" x14ac:dyDescent="0.2">
      <c r="A17" s="19" t="s">
        <v>34</v>
      </c>
      <c r="B17" s="3"/>
      <c r="C17" s="93" t="s">
        <v>35</v>
      </c>
      <c r="D17" s="93"/>
      <c r="E17" s="93"/>
      <c r="F17" s="93"/>
      <c r="G17" s="94"/>
      <c r="H17" s="95"/>
    </row>
    <row r="18" spans="1:13" s="22" customFormat="1" ht="30" x14ac:dyDescent="0.2">
      <c r="A18" s="9">
        <v>4</v>
      </c>
      <c r="B18" s="20" t="s">
        <v>38</v>
      </c>
      <c r="C18" s="32" t="s">
        <v>39</v>
      </c>
      <c r="D18" s="21" t="s">
        <v>23</v>
      </c>
      <c r="E18" s="13">
        <f>462-49-19</f>
        <v>394</v>
      </c>
      <c r="F18" s="14"/>
      <c r="G18" s="15">
        <f>ROUND(F18*E18,2)</f>
        <v>0</v>
      </c>
      <c r="H18" s="95"/>
      <c r="J18" s="103"/>
      <c r="K18" s="23"/>
      <c r="L18" s="24"/>
      <c r="M18" s="25"/>
    </row>
    <row r="19" spans="1:13" s="22" customFormat="1" ht="30" x14ac:dyDescent="0.2">
      <c r="A19" s="9">
        <f>A18+1</f>
        <v>5</v>
      </c>
      <c r="B19" s="20" t="s">
        <v>44</v>
      </c>
      <c r="C19" s="32" t="s">
        <v>45</v>
      </c>
      <c r="D19" s="21" t="s">
        <v>23</v>
      </c>
      <c r="E19" s="13">
        <f>178-15-7</f>
        <v>156</v>
      </c>
      <c r="F19" s="14"/>
      <c r="G19" s="15">
        <f>ROUND(F19*E19,2)</f>
        <v>0</v>
      </c>
      <c r="H19" s="95"/>
      <c r="J19" s="103"/>
      <c r="K19" s="23"/>
      <c r="L19" s="24"/>
      <c r="M19" s="25"/>
    </row>
    <row r="20" spans="1:13" s="22" customFormat="1" x14ac:dyDescent="0.2">
      <c r="A20" s="97" t="s">
        <v>37</v>
      </c>
      <c r="B20" s="98"/>
      <c r="C20" s="98"/>
      <c r="D20" s="98"/>
      <c r="E20" s="98"/>
      <c r="F20" s="98"/>
      <c r="G20" s="18">
        <f>SUM(G18:G19)</f>
        <v>0</v>
      </c>
      <c r="I20" s="95"/>
    </row>
    <row r="21" spans="1:13" s="22" customFormat="1" x14ac:dyDescent="0.2">
      <c r="A21" s="26"/>
      <c r="B21" s="27"/>
      <c r="C21" s="27"/>
      <c r="D21" s="27"/>
      <c r="E21" s="27"/>
      <c r="F21" s="27"/>
      <c r="G21" s="28"/>
      <c r="H21" s="95"/>
    </row>
    <row r="22" spans="1:13" s="22" customFormat="1" x14ac:dyDescent="0.2">
      <c r="A22" s="19" t="s">
        <v>32</v>
      </c>
      <c r="B22" s="3"/>
      <c r="C22" s="104" t="s">
        <v>33</v>
      </c>
      <c r="D22" s="6"/>
      <c r="E22" s="7"/>
      <c r="F22" s="29"/>
      <c r="G22" s="30"/>
      <c r="H22" s="95"/>
    </row>
    <row r="23" spans="1:13" s="22" customFormat="1" ht="60" x14ac:dyDescent="0.2">
      <c r="A23" s="9">
        <f>A19+1</f>
        <v>6</v>
      </c>
      <c r="B23" s="31" t="s">
        <v>42</v>
      </c>
      <c r="C23" s="32" t="s">
        <v>78</v>
      </c>
      <c r="D23" s="12" t="s">
        <v>90</v>
      </c>
      <c r="E23" s="33" t="s">
        <v>41</v>
      </c>
      <c r="F23" s="14"/>
      <c r="G23" s="15">
        <f>ROUND(F23*E23,2)</f>
        <v>0</v>
      </c>
      <c r="H23" s="95"/>
    </row>
    <row r="24" spans="1:13" s="22" customFormat="1" ht="45" x14ac:dyDescent="0.2">
      <c r="A24" s="9">
        <f>A23+1</f>
        <v>7</v>
      </c>
      <c r="B24" s="34"/>
      <c r="C24" s="32" t="s">
        <v>77</v>
      </c>
      <c r="D24" s="12" t="s">
        <v>25</v>
      </c>
      <c r="E24" s="33" t="s">
        <v>60</v>
      </c>
      <c r="F24" s="14"/>
      <c r="G24" s="15">
        <f>ROUND(F24*E24,2)</f>
        <v>0</v>
      </c>
      <c r="H24" s="95"/>
    </row>
    <row r="25" spans="1:13" s="22" customFormat="1" x14ac:dyDescent="0.2">
      <c r="A25" s="97" t="s">
        <v>36</v>
      </c>
      <c r="B25" s="98"/>
      <c r="C25" s="98"/>
      <c r="D25" s="98"/>
      <c r="E25" s="98"/>
      <c r="F25" s="98"/>
      <c r="G25" s="18">
        <f>SUM(G23:G24)</f>
        <v>0</v>
      </c>
      <c r="H25" s="95"/>
    </row>
    <row r="26" spans="1:13" s="22" customFormat="1" x14ac:dyDescent="0.2">
      <c r="A26" s="100"/>
      <c r="B26" s="101"/>
      <c r="C26" s="101"/>
      <c r="D26" s="101"/>
      <c r="E26" s="101"/>
      <c r="F26" s="101"/>
      <c r="G26" s="102"/>
      <c r="H26" s="95"/>
    </row>
    <row r="27" spans="1:13" s="95" customFormat="1" x14ac:dyDescent="0.2">
      <c r="A27" s="1" t="s">
        <v>12</v>
      </c>
      <c r="B27" s="8"/>
      <c r="C27" s="93" t="s">
        <v>13</v>
      </c>
      <c r="D27" s="93"/>
      <c r="E27" s="93"/>
      <c r="F27" s="93"/>
      <c r="G27" s="94"/>
      <c r="H27" s="22"/>
    </row>
    <row r="28" spans="1:13" s="95" customFormat="1" ht="30" x14ac:dyDescent="0.2">
      <c r="A28" s="35">
        <v>8</v>
      </c>
      <c r="B28" s="36" t="s">
        <v>24</v>
      </c>
      <c r="C28" s="37" t="s">
        <v>71</v>
      </c>
      <c r="D28" s="38"/>
      <c r="E28" s="39"/>
      <c r="F28" s="40"/>
      <c r="G28" s="41"/>
      <c r="H28" s="105"/>
    </row>
    <row r="29" spans="1:13" s="95" customFormat="1" x14ac:dyDescent="0.2">
      <c r="A29" s="42"/>
      <c r="B29" s="43"/>
      <c r="C29" s="44" t="s">
        <v>102</v>
      </c>
      <c r="D29" s="45" t="s">
        <v>11</v>
      </c>
      <c r="E29" s="46">
        <f>1125-154</f>
        <v>971</v>
      </c>
      <c r="F29" s="47"/>
      <c r="G29" s="48">
        <f>ROUND(F29*E29,2)</f>
        <v>0</v>
      </c>
      <c r="H29" s="105"/>
    </row>
    <row r="30" spans="1:13" s="95" customFormat="1" x14ac:dyDescent="0.2">
      <c r="A30" s="42"/>
      <c r="B30" s="43"/>
      <c r="C30" s="44" t="s">
        <v>103</v>
      </c>
      <c r="D30" s="49"/>
      <c r="E30" s="50"/>
      <c r="F30" s="51"/>
      <c r="G30" s="52"/>
      <c r="H30" s="105"/>
    </row>
    <row r="31" spans="1:13" s="95" customFormat="1" x14ac:dyDescent="0.2">
      <c r="A31" s="42"/>
      <c r="B31" s="43"/>
      <c r="C31" s="44" t="s">
        <v>104</v>
      </c>
      <c r="D31" s="49"/>
      <c r="E31" s="50"/>
      <c r="F31" s="51"/>
      <c r="G31" s="52"/>
      <c r="H31" s="105"/>
    </row>
    <row r="32" spans="1:13" s="95" customFormat="1" x14ac:dyDescent="0.2">
      <c r="A32" s="53"/>
      <c r="B32" s="54"/>
      <c r="C32" s="44" t="s">
        <v>97</v>
      </c>
      <c r="D32" s="55"/>
      <c r="E32" s="56"/>
      <c r="F32" s="57"/>
      <c r="G32" s="58"/>
      <c r="H32" s="105"/>
    </row>
    <row r="33" spans="1:8" s="95" customFormat="1" x14ac:dyDescent="0.2">
      <c r="A33" s="9">
        <f>A28+1</f>
        <v>9</v>
      </c>
      <c r="B33" s="36" t="s">
        <v>84</v>
      </c>
      <c r="C33" s="44" t="s">
        <v>85</v>
      </c>
      <c r="D33" s="12" t="s">
        <v>11</v>
      </c>
      <c r="E33" s="59">
        <f>855-88-87</f>
        <v>680</v>
      </c>
      <c r="F33" s="14"/>
      <c r="G33" s="15">
        <f>ROUND(F33*E33,2)</f>
        <v>0</v>
      </c>
      <c r="H33" s="105"/>
    </row>
    <row r="34" spans="1:8" s="95" customFormat="1" x14ac:dyDescent="0.2">
      <c r="A34" s="9">
        <f t="shared" ref="A34:A44" si="2">A33+1</f>
        <v>10</v>
      </c>
      <c r="B34" s="43"/>
      <c r="C34" s="44" t="s">
        <v>86</v>
      </c>
      <c r="D34" s="12" t="s">
        <v>11</v>
      </c>
      <c r="E34" s="59">
        <f>855-88-87</f>
        <v>680</v>
      </c>
      <c r="F34" s="14"/>
      <c r="G34" s="15">
        <f t="shared" ref="G34:G44" si="3">ROUND(F34*E34,2)</f>
        <v>0</v>
      </c>
      <c r="H34" s="105"/>
    </row>
    <row r="35" spans="1:8" s="95" customFormat="1" ht="30" x14ac:dyDescent="0.2">
      <c r="A35" s="9">
        <f t="shared" si="2"/>
        <v>11</v>
      </c>
      <c r="B35" s="43"/>
      <c r="C35" s="44" t="s">
        <v>87</v>
      </c>
      <c r="D35" s="12" t="s">
        <v>11</v>
      </c>
      <c r="E35" s="59">
        <f>855-88-87</f>
        <v>680</v>
      </c>
      <c r="F35" s="14"/>
      <c r="G35" s="15">
        <f t="shared" si="3"/>
        <v>0</v>
      </c>
      <c r="H35" s="105"/>
    </row>
    <row r="36" spans="1:8" s="95" customFormat="1" ht="30" x14ac:dyDescent="0.2">
      <c r="A36" s="9">
        <f t="shared" si="2"/>
        <v>12</v>
      </c>
      <c r="B36" s="54"/>
      <c r="C36" s="44" t="s">
        <v>88</v>
      </c>
      <c r="D36" s="12" t="s">
        <v>11</v>
      </c>
      <c r="E36" s="59">
        <f>855-88-87</f>
        <v>680</v>
      </c>
      <c r="F36" s="14"/>
      <c r="G36" s="15">
        <f t="shared" si="3"/>
        <v>0</v>
      </c>
      <c r="H36" s="105"/>
    </row>
    <row r="37" spans="1:8" s="95" customFormat="1" ht="30" x14ac:dyDescent="0.2">
      <c r="A37" s="9">
        <f t="shared" si="2"/>
        <v>13</v>
      </c>
      <c r="B37" s="36" t="s">
        <v>31</v>
      </c>
      <c r="C37" s="37" t="s">
        <v>66</v>
      </c>
      <c r="D37" s="12" t="s">
        <v>11</v>
      </c>
      <c r="E37" s="59">
        <f>855-88-87</f>
        <v>680</v>
      </c>
      <c r="F37" s="14"/>
      <c r="G37" s="15">
        <f t="shared" si="3"/>
        <v>0</v>
      </c>
      <c r="H37" s="105"/>
    </row>
    <row r="38" spans="1:8" s="95" customFormat="1" ht="30" x14ac:dyDescent="0.2">
      <c r="A38" s="9">
        <f t="shared" si="2"/>
        <v>14</v>
      </c>
      <c r="B38" s="43"/>
      <c r="C38" s="37" t="s">
        <v>70</v>
      </c>
      <c r="D38" s="12" t="s">
        <v>11</v>
      </c>
      <c r="E38" s="59">
        <f>49-38</f>
        <v>11</v>
      </c>
      <c r="F38" s="14"/>
      <c r="G38" s="15">
        <f t="shared" si="3"/>
        <v>0</v>
      </c>
      <c r="H38" s="105"/>
    </row>
    <row r="39" spans="1:8" s="24" customFormat="1" ht="32.25" customHeight="1" x14ac:dyDescent="0.2">
      <c r="A39" s="9">
        <f t="shared" si="2"/>
        <v>15</v>
      </c>
      <c r="B39" s="43"/>
      <c r="C39" s="37" t="s">
        <v>91</v>
      </c>
      <c r="D39" s="12" t="s">
        <v>11</v>
      </c>
      <c r="E39" s="59">
        <v>35</v>
      </c>
      <c r="F39" s="14"/>
      <c r="G39" s="15">
        <f t="shared" si="3"/>
        <v>0</v>
      </c>
      <c r="H39" s="106"/>
    </row>
    <row r="40" spans="1:8" s="24" customFormat="1" ht="40.5" customHeight="1" x14ac:dyDescent="0.2">
      <c r="A40" s="9">
        <f t="shared" si="2"/>
        <v>16</v>
      </c>
      <c r="B40" s="36" t="s">
        <v>64</v>
      </c>
      <c r="C40" s="107" t="s">
        <v>65</v>
      </c>
      <c r="D40" s="12" t="s">
        <v>11</v>
      </c>
      <c r="E40" s="59">
        <f>855-88-87</f>
        <v>680</v>
      </c>
      <c r="F40" s="14"/>
      <c r="G40" s="15">
        <f t="shared" si="3"/>
        <v>0</v>
      </c>
      <c r="H40" s="106"/>
    </row>
    <row r="41" spans="1:8" s="24" customFormat="1" ht="45" x14ac:dyDescent="0.2">
      <c r="A41" s="9">
        <f t="shared" si="2"/>
        <v>17</v>
      </c>
      <c r="B41" s="43"/>
      <c r="C41" s="37" t="s">
        <v>92</v>
      </c>
      <c r="D41" s="12" t="s">
        <v>11</v>
      </c>
      <c r="E41" s="59">
        <v>35</v>
      </c>
      <c r="F41" s="14"/>
      <c r="G41" s="15">
        <f t="shared" si="3"/>
        <v>0</v>
      </c>
      <c r="H41" s="106"/>
    </row>
    <row r="42" spans="1:8" s="24" customFormat="1" ht="45" x14ac:dyDescent="0.2">
      <c r="A42" s="9">
        <f t="shared" si="2"/>
        <v>18</v>
      </c>
      <c r="B42" s="43"/>
      <c r="C42" s="107" t="s">
        <v>68</v>
      </c>
      <c r="D42" s="12" t="s">
        <v>11</v>
      </c>
      <c r="E42" s="59">
        <f>293-35-29</f>
        <v>229</v>
      </c>
      <c r="F42" s="14"/>
      <c r="G42" s="15">
        <f t="shared" si="3"/>
        <v>0</v>
      </c>
      <c r="H42" s="106"/>
    </row>
    <row r="43" spans="1:8" s="24" customFormat="1" ht="45" x14ac:dyDescent="0.2">
      <c r="A43" s="9">
        <f t="shared" si="2"/>
        <v>19</v>
      </c>
      <c r="B43" s="54"/>
      <c r="C43" s="107" t="s">
        <v>73</v>
      </c>
      <c r="D43" s="12" t="s">
        <v>11</v>
      </c>
      <c r="E43" s="59">
        <v>16</v>
      </c>
      <c r="F43" s="14"/>
      <c r="G43" s="15">
        <f t="shared" si="3"/>
        <v>0</v>
      </c>
      <c r="H43" s="106"/>
    </row>
    <row r="44" spans="1:8" s="24" customFormat="1" ht="30" x14ac:dyDescent="0.2">
      <c r="A44" s="9">
        <f t="shared" si="2"/>
        <v>20</v>
      </c>
      <c r="B44" s="60" t="s">
        <v>72</v>
      </c>
      <c r="C44" s="107" t="s">
        <v>93</v>
      </c>
      <c r="D44" s="12" t="s">
        <v>11</v>
      </c>
      <c r="E44" s="59">
        <v>35</v>
      </c>
      <c r="F44" s="14"/>
      <c r="G44" s="15">
        <f t="shared" si="3"/>
        <v>0</v>
      </c>
      <c r="H44" s="106"/>
    </row>
    <row r="45" spans="1:8" s="24" customFormat="1" x14ac:dyDescent="0.2">
      <c r="A45" s="97" t="s">
        <v>14</v>
      </c>
      <c r="B45" s="98"/>
      <c r="C45" s="98"/>
      <c r="D45" s="98"/>
      <c r="E45" s="98"/>
      <c r="F45" s="98"/>
      <c r="G45" s="18">
        <f>SUM(G29:G44)</f>
        <v>0</v>
      </c>
      <c r="H45" s="106"/>
    </row>
    <row r="46" spans="1:8" s="111" customFormat="1" x14ac:dyDescent="0.2">
      <c r="A46" s="108"/>
      <c r="B46" s="109"/>
      <c r="C46" s="109"/>
      <c r="D46" s="109"/>
      <c r="E46" s="109"/>
      <c r="F46" s="109"/>
      <c r="G46" s="110"/>
    </row>
    <row r="47" spans="1:8" s="111" customFormat="1" x14ac:dyDescent="0.2">
      <c r="A47" s="1" t="s">
        <v>15</v>
      </c>
      <c r="B47" s="8"/>
      <c r="C47" s="93" t="s">
        <v>16</v>
      </c>
      <c r="D47" s="93"/>
      <c r="E47" s="93"/>
      <c r="F47" s="93"/>
      <c r="G47" s="94"/>
    </row>
    <row r="48" spans="1:8" s="111" customFormat="1" ht="30" x14ac:dyDescent="0.2">
      <c r="A48" s="9">
        <f>A44+1</f>
        <v>21</v>
      </c>
      <c r="B48" s="61" t="s">
        <v>61</v>
      </c>
      <c r="C48" s="37" t="s">
        <v>63</v>
      </c>
      <c r="D48" s="12" t="s">
        <v>11</v>
      </c>
      <c r="E48" s="13">
        <f>855-88-87</f>
        <v>680</v>
      </c>
      <c r="F48" s="14"/>
      <c r="G48" s="15">
        <f>ROUND(F48*E48,2)</f>
        <v>0</v>
      </c>
    </row>
    <row r="49" spans="1:8" s="111" customFormat="1" ht="30" x14ac:dyDescent="0.2">
      <c r="A49" s="9">
        <f>A48+1</f>
        <v>22</v>
      </c>
      <c r="B49" s="62" t="s">
        <v>89</v>
      </c>
      <c r="C49" s="37" t="s">
        <v>62</v>
      </c>
      <c r="D49" s="12" t="s">
        <v>11</v>
      </c>
      <c r="E49" s="13">
        <f>855-88-87</f>
        <v>680</v>
      </c>
      <c r="F49" s="14"/>
      <c r="G49" s="15">
        <f t="shared" ref="G49:G53" si="4">ROUND(F49*E49,2)</f>
        <v>0</v>
      </c>
    </row>
    <row r="50" spans="1:8" s="112" customFormat="1" ht="30" x14ac:dyDescent="0.2">
      <c r="A50" s="9">
        <f t="shared" ref="A50:A53" si="5">A49+1</f>
        <v>23</v>
      </c>
      <c r="B50" s="16" t="s">
        <v>29</v>
      </c>
      <c r="C50" s="11" t="s">
        <v>67</v>
      </c>
      <c r="D50" s="12" t="s">
        <v>11</v>
      </c>
      <c r="E50" s="13">
        <f>293-35-29</f>
        <v>229</v>
      </c>
      <c r="F50" s="14"/>
      <c r="G50" s="15">
        <f t="shared" si="4"/>
        <v>0</v>
      </c>
    </row>
    <row r="51" spans="1:8" s="112" customFormat="1" ht="30" x14ac:dyDescent="0.2">
      <c r="A51" s="9">
        <f t="shared" si="5"/>
        <v>24</v>
      </c>
      <c r="B51" s="63"/>
      <c r="C51" s="11" t="s">
        <v>94</v>
      </c>
      <c r="D51" s="12" t="s">
        <v>11</v>
      </c>
      <c r="E51" s="13">
        <v>16</v>
      </c>
      <c r="F51" s="14"/>
      <c r="G51" s="15">
        <f t="shared" si="4"/>
        <v>0</v>
      </c>
    </row>
    <row r="52" spans="1:8" s="112" customFormat="1" ht="30" x14ac:dyDescent="0.2">
      <c r="A52" s="9">
        <f t="shared" si="5"/>
        <v>25</v>
      </c>
      <c r="B52" s="63"/>
      <c r="C52" s="11" t="s">
        <v>95</v>
      </c>
      <c r="D52" s="12" t="s">
        <v>11</v>
      </c>
      <c r="E52" s="13">
        <f>49-38</f>
        <v>11</v>
      </c>
      <c r="F52" s="14"/>
      <c r="G52" s="15">
        <f t="shared" si="4"/>
        <v>0</v>
      </c>
    </row>
    <row r="53" spans="1:8" s="112" customFormat="1" ht="45" x14ac:dyDescent="0.2">
      <c r="A53" s="9">
        <f t="shared" si="5"/>
        <v>26</v>
      </c>
      <c r="B53" s="17"/>
      <c r="C53" s="11" t="s">
        <v>96</v>
      </c>
      <c r="D53" s="12" t="s">
        <v>11</v>
      </c>
      <c r="E53" s="13">
        <v>35</v>
      </c>
      <c r="F53" s="14"/>
      <c r="G53" s="15">
        <f t="shared" si="4"/>
        <v>0</v>
      </c>
    </row>
    <row r="54" spans="1:8" s="111" customFormat="1" x14ac:dyDescent="0.2">
      <c r="A54" s="97" t="s">
        <v>17</v>
      </c>
      <c r="B54" s="98"/>
      <c r="C54" s="98"/>
      <c r="D54" s="98"/>
      <c r="E54" s="98"/>
      <c r="F54" s="98"/>
      <c r="G54" s="18">
        <f>SUM(G48:G53)</f>
        <v>0</v>
      </c>
      <c r="H54" s="106"/>
    </row>
    <row r="55" spans="1:8" s="24" customFormat="1" x14ac:dyDescent="0.2">
      <c r="A55" s="64"/>
      <c r="B55" s="65"/>
      <c r="C55" s="65"/>
      <c r="D55" s="65"/>
      <c r="E55" s="65"/>
      <c r="F55" s="65"/>
      <c r="G55" s="66"/>
      <c r="H55" s="96"/>
    </row>
    <row r="56" spans="1:8" s="24" customFormat="1" x14ac:dyDescent="0.2">
      <c r="A56" s="1" t="s">
        <v>48</v>
      </c>
      <c r="B56" s="8"/>
      <c r="C56" s="93" t="s">
        <v>49</v>
      </c>
      <c r="D56" s="93"/>
      <c r="E56" s="93"/>
      <c r="F56" s="93"/>
      <c r="G56" s="94"/>
      <c r="H56" s="96"/>
    </row>
    <row r="57" spans="1:8" s="24" customFormat="1" ht="60" x14ac:dyDescent="0.2">
      <c r="A57" s="9">
        <f>A53+1</f>
        <v>27</v>
      </c>
      <c r="B57" s="10" t="s">
        <v>50</v>
      </c>
      <c r="C57" s="11" t="s">
        <v>58</v>
      </c>
      <c r="D57" s="12" t="s">
        <v>11</v>
      </c>
      <c r="E57" s="13">
        <f>370-22</f>
        <v>348</v>
      </c>
      <c r="F57" s="14"/>
      <c r="G57" s="15">
        <f>ROUND(F57*E57,2)</f>
        <v>0</v>
      </c>
      <c r="H57" s="96"/>
    </row>
    <row r="58" spans="1:8" s="24" customFormat="1" x14ac:dyDescent="0.2">
      <c r="A58" s="97" t="s">
        <v>51</v>
      </c>
      <c r="B58" s="98"/>
      <c r="C58" s="98"/>
      <c r="D58" s="98"/>
      <c r="E58" s="98"/>
      <c r="F58" s="98"/>
      <c r="G58" s="18">
        <f>G57</f>
        <v>0</v>
      </c>
      <c r="H58" s="96"/>
    </row>
    <row r="59" spans="1:8" s="24" customFormat="1" x14ac:dyDescent="0.2">
      <c r="A59" s="64"/>
      <c r="B59" s="65"/>
      <c r="C59" s="65"/>
      <c r="D59" s="65"/>
      <c r="E59" s="65"/>
      <c r="F59" s="65"/>
      <c r="G59" s="66"/>
      <c r="H59" s="96"/>
    </row>
    <row r="60" spans="1:8" s="24" customFormat="1" x14ac:dyDescent="0.2">
      <c r="A60" s="1" t="s">
        <v>52</v>
      </c>
      <c r="B60" s="8"/>
      <c r="C60" s="93" t="s">
        <v>53</v>
      </c>
      <c r="D60" s="93"/>
      <c r="E60" s="93"/>
      <c r="F60" s="93"/>
      <c r="G60" s="94"/>
      <c r="H60" s="96"/>
    </row>
    <row r="61" spans="1:8" s="24" customFormat="1" ht="30" x14ac:dyDescent="0.2">
      <c r="A61" s="9">
        <f>A57+1</f>
        <v>28</v>
      </c>
      <c r="B61" s="67" t="s">
        <v>74</v>
      </c>
      <c r="C61" s="11" t="s">
        <v>75</v>
      </c>
      <c r="D61" s="12" t="s">
        <v>11</v>
      </c>
      <c r="E61" s="33">
        <v>49</v>
      </c>
      <c r="F61" s="68"/>
      <c r="G61" s="69">
        <f>ROUND(F61*E61,2)</f>
        <v>0</v>
      </c>
      <c r="H61" s="96"/>
    </row>
    <row r="62" spans="1:8" s="24" customFormat="1" ht="30" x14ac:dyDescent="0.2">
      <c r="A62" s="9">
        <f>A61+1</f>
        <v>29</v>
      </c>
      <c r="B62" s="16" t="s">
        <v>54</v>
      </c>
      <c r="C62" s="11" t="s">
        <v>55</v>
      </c>
      <c r="D62" s="12" t="s">
        <v>43</v>
      </c>
      <c r="E62" s="33">
        <v>17</v>
      </c>
      <c r="F62" s="68"/>
      <c r="G62" s="69">
        <f t="shared" ref="G62:G64" si="6">ROUND(F62*E62,2)</f>
        <v>0</v>
      </c>
      <c r="H62" s="96"/>
    </row>
    <row r="63" spans="1:8" s="24" customFormat="1" x14ac:dyDescent="0.2">
      <c r="A63" s="9">
        <v>30</v>
      </c>
      <c r="B63" s="63"/>
      <c r="C63" s="11" t="s">
        <v>56</v>
      </c>
      <c r="D63" s="12" t="s">
        <v>43</v>
      </c>
      <c r="E63" s="33">
        <v>11</v>
      </c>
      <c r="F63" s="68"/>
      <c r="G63" s="69">
        <f t="shared" si="6"/>
        <v>0</v>
      </c>
      <c r="H63" s="96"/>
    </row>
    <row r="64" spans="1:8" s="24" customFormat="1" ht="30" x14ac:dyDescent="0.2">
      <c r="A64" s="9">
        <v>31</v>
      </c>
      <c r="B64" s="17"/>
      <c r="C64" s="11" t="s">
        <v>76</v>
      </c>
      <c r="D64" s="12" t="s">
        <v>90</v>
      </c>
      <c r="E64" s="33">
        <v>2</v>
      </c>
      <c r="F64" s="68"/>
      <c r="G64" s="69">
        <f t="shared" si="6"/>
        <v>0</v>
      </c>
      <c r="H64" s="96"/>
    </row>
    <row r="65" spans="1:9" s="24" customFormat="1" x14ac:dyDescent="0.2">
      <c r="A65" s="97" t="s">
        <v>57</v>
      </c>
      <c r="B65" s="98"/>
      <c r="C65" s="98"/>
      <c r="D65" s="98"/>
      <c r="E65" s="98"/>
      <c r="F65" s="98"/>
      <c r="G65" s="18">
        <f>SUM(G61:G64)</f>
        <v>0</v>
      </c>
      <c r="H65" s="96"/>
    </row>
    <row r="66" spans="1:9" s="24" customFormat="1" x14ac:dyDescent="0.2">
      <c r="A66" s="64"/>
      <c r="B66" s="65"/>
      <c r="C66" s="65"/>
      <c r="D66" s="65"/>
      <c r="E66" s="65"/>
      <c r="F66" s="65"/>
      <c r="G66" s="66"/>
      <c r="H66" s="96"/>
    </row>
    <row r="67" spans="1:9" s="111" customFormat="1" x14ac:dyDescent="0.2">
      <c r="A67" s="19" t="s">
        <v>27</v>
      </c>
      <c r="B67" s="3"/>
      <c r="C67" s="104" t="s">
        <v>26</v>
      </c>
      <c r="D67" s="6"/>
      <c r="E67" s="7"/>
      <c r="F67" s="29"/>
      <c r="G67" s="30"/>
      <c r="H67" s="106"/>
      <c r="I67" s="96"/>
    </row>
    <row r="68" spans="1:9" s="111" customFormat="1" x14ac:dyDescent="0.2">
      <c r="A68" s="9">
        <f>A64+1</f>
        <v>32</v>
      </c>
      <c r="B68" s="45" t="s">
        <v>40</v>
      </c>
      <c r="C68" s="70" t="s">
        <v>69</v>
      </c>
      <c r="D68" s="12" t="s">
        <v>25</v>
      </c>
      <c r="E68" s="13">
        <f>241-7</f>
        <v>234</v>
      </c>
      <c r="F68" s="14"/>
      <c r="G68" s="15">
        <f>ROUND(F68*E68,2)</f>
        <v>0</v>
      </c>
      <c r="H68" s="106"/>
      <c r="I68" s="96"/>
    </row>
    <row r="69" spans="1:9" s="111" customFormat="1" ht="30" x14ac:dyDescent="0.2">
      <c r="A69" s="9">
        <f>A68+1</f>
        <v>33</v>
      </c>
      <c r="B69" s="49"/>
      <c r="C69" s="70" t="s">
        <v>101</v>
      </c>
      <c r="D69" s="12" t="s">
        <v>25</v>
      </c>
      <c r="E69" s="13">
        <v>6</v>
      </c>
      <c r="F69" s="14"/>
      <c r="G69" s="15">
        <f t="shared" ref="G69:G76" si="7">ROUND(F69*E69,2)</f>
        <v>0</v>
      </c>
      <c r="H69" s="106"/>
      <c r="I69" s="96"/>
    </row>
    <row r="70" spans="1:9" s="111" customFormat="1" ht="30" x14ac:dyDescent="0.2">
      <c r="A70" s="9">
        <f>A69+1</f>
        <v>34</v>
      </c>
      <c r="B70" s="49"/>
      <c r="C70" s="70" t="s">
        <v>98</v>
      </c>
      <c r="D70" s="12" t="s">
        <v>25</v>
      </c>
      <c r="E70" s="13">
        <f>22-6</f>
        <v>16</v>
      </c>
      <c r="F70" s="14"/>
      <c r="G70" s="15">
        <f t="shared" si="7"/>
        <v>0</v>
      </c>
      <c r="H70" s="106"/>
      <c r="I70" s="96"/>
    </row>
    <row r="71" spans="1:9" s="111" customFormat="1" ht="30" x14ac:dyDescent="0.2">
      <c r="A71" s="9">
        <f t="shared" ref="A71:A75" si="8">A70+1</f>
        <v>35</v>
      </c>
      <c r="B71" s="49"/>
      <c r="C71" s="70" t="s">
        <v>99</v>
      </c>
      <c r="D71" s="12" t="s">
        <v>25</v>
      </c>
      <c r="E71" s="13">
        <v>9</v>
      </c>
      <c r="F71" s="14"/>
      <c r="G71" s="15">
        <f t="shared" si="7"/>
        <v>0</v>
      </c>
      <c r="H71" s="106"/>
      <c r="I71" s="96"/>
    </row>
    <row r="72" spans="1:9" s="111" customFormat="1" ht="30" x14ac:dyDescent="0.2">
      <c r="A72" s="9">
        <f t="shared" si="8"/>
        <v>36</v>
      </c>
      <c r="B72" s="49"/>
      <c r="C72" s="70" t="s">
        <v>100</v>
      </c>
      <c r="D72" s="12" t="s">
        <v>25</v>
      </c>
      <c r="E72" s="13">
        <f>30-4</f>
        <v>26</v>
      </c>
      <c r="F72" s="14"/>
      <c r="G72" s="15">
        <f t="shared" si="7"/>
        <v>0</v>
      </c>
      <c r="H72" s="106"/>
      <c r="I72" s="96"/>
    </row>
    <row r="73" spans="1:9" s="111" customFormat="1" ht="30" x14ac:dyDescent="0.2">
      <c r="A73" s="9">
        <f t="shared" si="8"/>
        <v>37</v>
      </c>
      <c r="B73" s="49"/>
      <c r="C73" s="70" t="s">
        <v>47</v>
      </c>
      <c r="D73" s="12" t="s">
        <v>25</v>
      </c>
      <c r="E73" s="13">
        <f>99-25</f>
        <v>74</v>
      </c>
      <c r="F73" s="14"/>
      <c r="G73" s="15">
        <f t="shared" si="7"/>
        <v>0</v>
      </c>
      <c r="H73" s="106"/>
      <c r="I73" s="96"/>
    </row>
    <row r="74" spans="1:9" s="111" customFormat="1" x14ac:dyDescent="0.2">
      <c r="A74" s="9">
        <f t="shared" si="8"/>
        <v>38</v>
      </c>
      <c r="B74" s="49"/>
      <c r="C74" s="70" t="s">
        <v>82</v>
      </c>
      <c r="D74" s="12" t="s">
        <v>25</v>
      </c>
      <c r="E74" s="13">
        <f>54-35-13</f>
        <v>6</v>
      </c>
      <c r="F74" s="14"/>
      <c r="G74" s="15">
        <f t="shared" si="7"/>
        <v>0</v>
      </c>
      <c r="H74" s="106"/>
      <c r="I74" s="96"/>
    </row>
    <row r="75" spans="1:9" s="111" customFormat="1" ht="30" x14ac:dyDescent="0.2">
      <c r="A75" s="9">
        <f t="shared" si="8"/>
        <v>39</v>
      </c>
      <c r="B75" s="55"/>
      <c r="C75" s="70" t="s">
        <v>83</v>
      </c>
      <c r="D75" s="12" t="s">
        <v>23</v>
      </c>
      <c r="E75" s="13">
        <f>39-5-4</f>
        <v>30</v>
      </c>
      <c r="F75" s="14"/>
      <c r="G75" s="15">
        <f t="shared" si="7"/>
        <v>0</v>
      </c>
      <c r="H75" s="106"/>
      <c r="I75" s="96"/>
    </row>
    <row r="76" spans="1:9" s="111" customFormat="1" ht="30" x14ac:dyDescent="0.2">
      <c r="A76" s="9">
        <f>A75+1</f>
        <v>40</v>
      </c>
      <c r="B76" s="12" t="s">
        <v>28</v>
      </c>
      <c r="C76" s="70" t="s">
        <v>46</v>
      </c>
      <c r="D76" s="12" t="s">
        <v>25</v>
      </c>
      <c r="E76" s="13">
        <f>345-39-25</f>
        <v>281</v>
      </c>
      <c r="F76" s="14"/>
      <c r="G76" s="15">
        <f t="shared" si="7"/>
        <v>0</v>
      </c>
      <c r="H76" s="106"/>
      <c r="I76" s="96"/>
    </row>
    <row r="77" spans="1:9" s="111" customFormat="1" x14ac:dyDescent="0.2">
      <c r="A77" s="97" t="s">
        <v>30</v>
      </c>
      <c r="B77" s="98"/>
      <c r="C77" s="98"/>
      <c r="D77" s="98"/>
      <c r="E77" s="98"/>
      <c r="F77" s="98"/>
      <c r="G77" s="18">
        <f>SUM(G68:G76)</f>
        <v>0</v>
      </c>
      <c r="H77" s="106"/>
      <c r="I77" s="96"/>
    </row>
    <row r="78" spans="1:9" s="111" customFormat="1" x14ac:dyDescent="0.2">
      <c r="A78" s="71"/>
      <c r="B78" s="72"/>
      <c r="C78" s="72"/>
      <c r="D78" s="72"/>
      <c r="E78" s="72"/>
      <c r="F78" s="72"/>
      <c r="G78" s="73"/>
      <c r="H78" s="106"/>
      <c r="I78" s="96"/>
    </row>
    <row r="79" spans="1:9" s="113" customFormat="1" ht="19.5" thickBot="1" x14ac:dyDescent="0.25">
      <c r="A79" s="75" t="s">
        <v>18</v>
      </c>
      <c r="B79" s="76"/>
      <c r="C79" s="76"/>
      <c r="D79" s="76"/>
      <c r="E79" s="76"/>
      <c r="F79" s="77">
        <f>G77+G65+G58+G54+G45+G25+G20+G15</f>
        <v>0</v>
      </c>
      <c r="G79" s="78"/>
    </row>
    <row r="80" spans="1:9" s="111" customFormat="1" ht="15.75" thickTop="1" x14ac:dyDescent="0.2">
      <c r="A80" s="114"/>
      <c r="B80" s="114"/>
      <c r="C80" s="22"/>
      <c r="D80" s="22"/>
      <c r="E80" s="115"/>
      <c r="F80" s="74"/>
      <c r="G80" s="116"/>
      <c r="I80" s="96"/>
    </row>
    <row r="81" spans="1:8" s="111" customFormat="1" x14ac:dyDescent="0.2">
      <c r="A81" s="117"/>
      <c r="B81" s="114"/>
      <c r="C81" s="22"/>
      <c r="D81" s="22"/>
      <c r="E81" s="115"/>
      <c r="F81" s="74"/>
      <c r="G81" s="74"/>
      <c r="H81" s="106"/>
    </row>
    <row r="82" spans="1:8" s="111" customFormat="1" x14ac:dyDescent="0.2">
      <c r="A82" s="118"/>
      <c r="B82" s="118"/>
      <c r="C82" s="96"/>
      <c r="D82" s="96"/>
      <c r="E82" s="119"/>
      <c r="F82" s="120"/>
      <c r="G82" s="120"/>
      <c r="H82" s="106"/>
    </row>
    <row r="83" spans="1:8" s="111" customFormat="1" x14ac:dyDescent="0.2">
      <c r="A83" s="118"/>
      <c r="B83" s="118"/>
      <c r="C83" s="96"/>
      <c r="D83" s="96"/>
      <c r="E83" s="119"/>
      <c r="F83" s="120"/>
      <c r="G83" s="120"/>
      <c r="H83" s="106"/>
    </row>
    <row r="84" spans="1:8" s="111" customFormat="1" x14ac:dyDescent="0.2">
      <c r="A84" s="118"/>
      <c r="B84" s="118"/>
      <c r="C84" s="96"/>
      <c r="D84" s="96"/>
      <c r="E84" s="119"/>
      <c r="F84" s="120"/>
      <c r="G84" s="120"/>
      <c r="H84" s="106"/>
    </row>
    <row r="85" spans="1:8" s="111" customFormat="1" x14ac:dyDescent="0.2">
      <c r="A85" s="118"/>
      <c r="B85" s="118"/>
      <c r="C85" s="96"/>
      <c r="D85" s="96"/>
      <c r="E85" s="119"/>
      <c r="F85" s="120"/>
      <c r="G85" s="120"/>
      <c r="H85" s="106"/>
    </row>
    <row r="86" spans="1:8" s="111" customFormat="1" x14ac:dyDescent="0.2">
      <c r="A86" s="118"/>
      <c r="B86" s="118"/>
      <c r="C86" s="96"/>
      <c r="D86" s="96"/>
      <c r="E86" s="119"/>
      <c r="F86" s="120"/>
      <c r="G86" s="120"/>
      <c r="H86" s="106"/>
    </row>
    <row r="87" spans="1:8" s="111" customFormat="1" x14ac:dyDescent="0.2">
      <c r="A87" s="118"/>
      <c r="B87" s="118"/>
      <c r="C87" s="96"/>
      <c r="D87" s="96"/>
      <c r="E87" s="119"/>
      <c r="F87" s="120"/>
      <c r="G87" s="120"/>
      <c r="H87" s="106"/>
    </row>
    <row r="88" spans="1:8" s="111" customFormat="1" x14ac:dyDescent="0.2">
      <c r="A88" s="118"/>
      <c r="B88" s="118"/>
      <c r="C88" s="96"/>
      <c r="D88" s="96"/>
      <c r="E88" s="119"/>
      <c r="F88" s="120"/>
      <c r="G88" s="120"/>
      <c r="H88" s="106"/>
    </row>
    <row r="89" spans="1:8" s="111" customFormat="1" x14ac:dyDescent="0.2">
      <c r="A89" s="118"/>
      <c r="B89" s="118"/>
      <c r="C89" s="74"/>
      <c r="D89" s="96"/>
      <c r="E89" s="119"/>
      <c r="F89" s="120"/>
      <c r="G89" s="120"/>
      <c r="H89" s="106"/>
    </row>
    <row r="90" spans="1:8" s="111" customFormat="1" x14ac:dyDescent="0.2">
      <c r="A90" s="118"/>
      <c r="B90" s="118"/>
      <c r="C90" s="96"/>
      <c r="D90" s="96"/>
      <c r="E90" s="119"/>
      <c r="F90" s="120"/>
      <c r="G90" s="120"/>
      <c r="H90" s="106"/>
    </row>
    <row r="91" spans="1:8" s="111" customFormat="1" x14ac:dyDescent="0.2">
      <c r="A91" s="118"/>
      <c r="B91" s="118"/>
      <c r="C91" s="96"/>
      <c r="D91" s="96"/>
      <c r="E91" s="119"/>
      <c r="F91" s="120"/>
      <c r="G91" s="120"/>
      <c r="H91" s="106"/>
    </row>
    <row r="92" spans="1:8" s="111" customFormat="1" x14ac:dyDescent="0.2">
      <c r="A92" s="118"/>
      <c r="B92" s="118"/>
      <c r="C92" s="96"/>
      <c r="D92" s="96"/>
      <c r="E92" s="119"/>
      <c r="F92" s="120"/>
      <c r="G92" s="120"/>
      <c r="H92" s="106"/>
    </row>
    <row r="93" spans="1:8" s="111" customFormat="1" x14ac:dyDescent="0.2">
      <c r="A93" s="114"/>
      <c r="B93" s="114"/>
      <c r="C93" s="22"/>
      <c r="D93" s="22"/>
      <c r="E93" s="115"/>
      <c r="F93" s="74"/>
      <c r="G93" s="74"/>
      <c r="H93" s="106"/>
    </row>
    <row r="94" spans="1:8" s="111" customFormat="1" x14ac:dyDescent="0.2">
      <c r="A94" s="114"/>
      <c r="B94" s="114"/>
      <c r="C94" s="22"/>
      <c r="D94" s="22"/>
      <c r="E94" s="115"/>
      <c r="F94" s="74"/>
      <c r="G94" s="74"/>
      <c r="H94" s="106"/>
    </row>
    <row r="95" spans="1:8" s="111" customFormat="1" x14ac:dyDescent="0.2">
      <c r="A95" s="114"/>
      <c r="B95" s="114"/>
      <c r="C95" s="22"/>
      <c r="D95" s="22"/>
      <c r="E95" s="115"/>
      <c r="F95" s="74"/>
      <c r="G95" s="74"/>
      <c r="H95" s="106"/>
    </row>
    <row r="96" spans="1:8" s="111" customFormat="1" x14ac:dyDescent="0.2">
      <c r="A96" s="114"/>
      <c r="B96" s="114"/>
      <c r="C96" s="22"/>
      <c r="D96" s="22"/>
      <c r="E96" s="115"/>
      <c r="F96" s="74"/>
      <c r="G96" s="74"/>
      <c r="H96" s="106"/>
    </row>
    <row r="97" spans="1:10" s="111" customFormat="1" x14ac:dyDescent="0.2">
      <c r="A97" s="114"/>
      <c r="B97" s="114"/>
      <c r="C97" s="22"/>
      <c r="D97" s="22"/>
      <c r="E97" s="115"/>
      <c r="F97" s="74"/>
      <c r="G97" s="74"/>
      <c r="H97" s="106"/>
    </row>
    <row r="98" spans="1:10" s="111" customFormat="1" x14ac:dyDescent="0.2">
      <c r="A98" s="114"/>
      <c r="B98" s="114"/>
      <c r="C98" s="22"/>
      <c r="D98" s="22"/>
      <c r="E98" s="115"/>
      <c r="F98" s="74"/>
      <c r="G98" s="74"/>
      <c r="H98" s="96"/>
    </row>
    <row r="99" spans="1:10" s="111" customFormat="1" x14ac:dyDescent="0.2">
      <c r="A99" s="114"/>
      <c r="B99" s="114"/>
      <c r="C99" s="22"/>
      <c r="D99" s="22"/>
      <c r="E99" s="115"/>
      <c r="F99" s="74"/>
      <c r="G99" s="74"/>
      <c r="H99" s="96"/>
      <c r="I99" s="96"/>
    </row>
    <row r="100" spans="1:10" s="111" customFormat="1" x14ac:dyDescent="0.2">
      <c r="A100" s="114"/>
      <c r="B100" s="114"/>
      <c r="C100" s="22"/>
      <c r="D100" s="22"/>
      <c r="E100" s="115"/>
      <c r="F100" s="74"/>
      <c r="G100" s="74"/>
      <c r="H100" s="96"/>
    </row>
    <row r="101" spans="1:10" s="111" customFormat="1" x14ac:dyDescent="0.2">
      <c r="A101" s="114"/>
      <c r="B101" s="114"/>
      <c r="C101" s="22"/>
      <c r="D101" s="22"/>
      <c r="E101" s="115"/>
      <c r="F101" s="74"/>
      <c r="G101" s="74"/>
      <c r="H101" s="96"/>
    </row>
    <row r="102" spans="1:10" s="111" customFormat="1" x14ac:dyDescent="0.2">
      <c r="A102" s="114"/>
      <c r="B102" s="114"/>
      <c r="C102" s="22"/>
      <c r="D102" s="22"/>
      <c r="E102" s="115"/>
      <c r="F102" s="74"/>
      <c r="G102" s="74"/>
      <c r="H102" s="96"/>
    </row>
    <row r="103" spans="1:10" s="111" customFormat="1" x14ac:dyDescent="0.2">
      <c r="A103" s="114"/>
      <c r="B103" s="114"/>
      <c r="C103" s="22"/>
      <c r="D103" s="22"/>
      <c r="E103" s="115"/>
      <c r="F103" s="74"/>
      <c r="G103" s="74"/>
      <c r="H103" s="96"/>
    </row>
    <row r="104" spans="1:10" s="24" customFormat="1" x14ac:dyDescent="0.2">
      <c r="A104" s="114"/>
      <c r="B104" s="114"/>
      <c r="C104" s="22"/>
      <c r="D104" s="22"/>
      <c r="E104" s="115"/>
      <c r="F104" s="74"/>
      <c r="G104" s="74"/>
      <c r="H104" s="96"/>
    </row>
    <row r="105" spans="1:10" s="95" customFormat="1" x14ac:dyDescent="0.2">
      <c r="A105" s="114"/>
      <c r="B105" s="114"/>
      <c r="C105" s="22"/>
      <c r="D105" s="22"/>
      <c r="E105" s="115"/>
      <c r="F105" s="74"/>
      <c r="G105" s="74"/>
      <c r="H105" s="96"/>
    </row>
    <row r="106" spans="1:10" s="22" customFormat="1" x14ac:dyDescent="0.2">
      <c r="A106" s="114"/>
      <c r="B106" s="114"/>
      <c r="E106" s="115"/>
      <c r="F106" s="74"/>
      <c r="G106" s="74"/>
      <c r="H106" s="96"/>
    </row>
    <row r="107" spans="1:10" s="22" customFormat="1" x14ac:dyDescent="0.2">
      <c r="A107" s="114"/>
      <c r="B107" s="114"/>
      <c r="E107" s="115"/>
      <c r="F107" s="74"/>
      <c r="G107" s="74"/>
      <c r="H107" s="96"/>
    </row>
    <row r="108" spans="1:10" s="22" customFormat="1" x14ac:dyDescent="0.2">
      <c r="A108" s="114"/>
      <c r="B108" s="114"/>
      <c r="E108" s="115"/>
      <c r="F108" s="74"/>
      <c r="G108" s="74"/>
    </row>
    <row r="109" spans="1:10" s="22" customFormat="1" x14ac:dyDescent="0.2">
      <c r="A109" s="114"/>
      <c r="B109" s="114"/>
      <c r="E109" s="115"/>
      <c r="F109" s="74"/>
      <c r="G109" s="74"/>
      <c r="J109" s="96"/>
    </row>
    <row r="110" spans="1:10" s="22" customFormat="1" x14ac:dyDescent="0.2">
      <c r="A110" s="114"/>
      <c r="B110" s="114"/>
      <c r="E110" s="115"/>
      <c r="F110" s="74"/>
      <c r="G110" s="74"/>
    </row>
    <row r="111" spans="1:10" s="22" customFormat="1" x14ac:dyDescent="0.2">
      <c r="A111" s="114"/>
      <c r="B111" s="114"/>
      <c r="E111" s="115"/>
      <c r="F111" s="74"/>
      <c r="G111" s="74"/>
    </row>
    <row r="112" spans="1:10" s="22" customFormat="1" x14ac:dyDescent="0.2">
      <c r="A112" s="114"/>
      <c r="B112" s="114"/>
      <c r="E112" s="115"/>
      <c r="F112" s="74"/>
      <c r="G112" s="74"/>
    </row>
    <row r="113" spans="1:7" s="22" customFormat="1" x14ac:dyDescent="0.2">
      <c r="A113" s="114"/>
      <c r="B113" s="114"/>
      <c r="E113" s="115"/>
      <c r="F113" s="74"/>
      <c r="G113" s="74"/>
    </row>
    <row r="114" spans="1:7" s="22" customFormat="1" x14ac:dyDescent="0.2">
      <c r="A114" s="114"/>
      <c r="B114" s="114"/>
      <c r="E114" s="115"/>
      <c r="F114" s="74"/>
      <c r="G114" s="74"/>
    </row>
    <row r="115" spans="1:7" s="22" customFormat="1" x14ac:dyDescent="0.2">
      <c r="A115" s="114"/>
      <c r="B115" s="114"/>
      <c r="E115" s="115"/>
      <c r="F115" s="74"/>
      <c r="G115" s="74"/>
    </row>
    <row r="116" spans="1:7" s="22" customFormat="1" x14ac:dyDescent="0.2">
      <c r="A116" s="114"/>
      <c r="B116" s="114"/>
      <c r="E116" s="115"/>
      <c r="F116" s="74"/>
      <c r="G116" s="74"/>
    </row>
    <row r="117" spans="1:7" s="22" customFormat="1" x14ac:dyDescent="0.2">
      <c r="A117" s="114"/>
      <c r="B117" s="114"/>
      <c r="E117" s="115"/>
      <c r="F117" s="74"/>
      <c r="G117" s="74"/>
    </row>
    <row r="118" spans="1:7" s="22" customFormat="1" x14ac:dyDescent="0.2">
      <c r="A118" s="114"/>
      <c r="B118" s="114"/>
      <c r="E118" s="115"/>
      <c r="F118" s="74"/>
      <c r="G118" s="74"/>
    </row>
    <row r="119" spans="1:7" s="22" customFormat="1" x14ac:dyDescent="0.2">
      <c r="A119" s="114"/>
      <c r="B119" s="114"/>
      <c r="E119" s="115"/>
      <c r="F119" s="74"/>
      <c r="G119" s="74"/>
    </row>
    <row r="120" spans="1:7" s="22" customFormat="1" x14ac:dyDescent="0.2">
      <c r="A120" s="114"/>
      <c r="B120" s="114"/>
      <c r="E120" s="115"/>
      <c r="F120" s="74"/>
      <c r="G120" s="74"/>
    </row>
    <row r="121" spans="1:7" s="22" customFormat="1" x14ac:dyDescent="0.2">
      <c r="A121" s="114"/>
      <c r="B121" s="114"/>
      <c r="E121" s="115"/>
      <c r="F121" s="74"/>
      <c r="G121" s="74"/>
    </row>
    <row r="122" spans="1:7" s="22" customFormat="1" x14ac:dyDescent="0.2">
      <c r="A122" s="114"/>
      <c r="B122" s="114"/>
      <c r="E122" s="115"/>
      <c r="F122" s="74"/>
      <c r="G122" s="74"/>
    </row>
    <row r="123" spans="1:7" s="22" customFormat="1" x14ac:dyDescent="0.2">
      <c r="A123" s="114"/>
      <c r="B123" s="114"/>
      <c r="E123" s="115"/>
      <c r="F123" s="74"/>
      <c r="G123" s="74"/>
    </row>
    <row r="124" spans="1:7" s="22" customFormat="1" x14ac:dyDescent="0.2">
      <c r="A124" s="114"/>
      <c r="B124" s="114"/>
      <c r="E124" s="115"/>
      <c r="F124" s="74"/>
      <c r="G124" s="74"/>
    </row>
    <row r="125" spans="1:7" s="22" customFormat="1" x14ac:dyDescent="0.2">
      <c r="A125" s="114"/>
      <c r="B125" s="114"/>
      <c r="E125" s="115"/>
      <c r="F125" s="74"/>
      <c r="G125" s="74"/>
    </row>
    <row r="126" spans="1:7" s="22" customFormat="1" x14ac:dyDescent="0.2">
      <c r="A126" s="114"/>
      <c r="B126" s="114"/>
      <c r="E126" s="115"/>
      <c r="F126" s="74"/>
      <c r="G126" s="74"/>
    </row>
    <row r="127" spans="1:7" s="22" customFormat="1" x14ac:dyDescent="0.2">
      <c r="A127" s="114"/>
      <c r="B127" s="114"/>
      <c r="E127" s="115"/>
      <c r="F127" s="74"/>
      <c r="G127" s="74"/>
    </row>
    <row r="128" spans="1:7" s="22" customFormat="1" x14ac:dyDescent="0.2">
      <c r="A128" s="114"/>
      <c r="B128" s="114"/>
      <c r="E128" s="115"/>
      <c r="F128" s="74"/>
      <c r="G128" s="74"/>
    </row>
    <row r="129" spans="1:7" s="22" customFormat="1" x14ac:dyDescent="0.2">
      <c r="A129" s="114"/>
      <c r="B129" s="114"/>
      <c r="E129" s="115"/>
      <c r="F129" s="74"/>
      <c r="G129" s="74"/>
    </row>
    <row r="130" spans="1:7" s="22" customFormat="1" x14ac:dyDescent="0.2">
      <c r="A130" s="114"/>
      <c r="B130" s="114"/>
      <c r="E130" s="115"/>
      <c r="F130" s="74"/>
      <c r="G130" s="74"/>
    </row>
    <row r="131" spans="1:7" s="22" customFormat="1" x14ac:dyDescent="0.2">
      <c r="A131" s="114"/>
      <c r="B131" s="114"/>
      <c r="E131" s="115"/>
      <c r="F131" s="74"/>
      <c r="G131" s="74"/>
    </row>
    <row r="132" spans="1:7" s="22" customFormat="1" x14ac:dyDescent="0.2">
      <c r="A132" s="114"/>
      <c r="B132" s="114"/>
      <c r="E132" s="115"/>
      <c r="F132" s="74"/>
      <c r="G132" s="74"/>
    </row>
    <row r="133" spans="1:7" s="22" customFormat="1" x14ac:dyDescent="0.2">
      <c r="A133" s="114"/>
      <c r="B133" s="114"/>
      <c r="E133" s="115"/>
      <c r="F133" s="74"/>
      <c r="G133" s="74"/>
    </row>
    <row r="134" spans="1:7" s="22" customFormat="1" x14ac:dyDescent="0.2">
      <c r="A134" s="114"/>
      <c r="B134" s="114"/>
      <c r="E134" s="115"/>
      <c r="F134" s="74"/>
      <c r="G134" s="74"/>
    </row>
    <row r="135" spans="1:7" s="22" customFormat="1" x14ac:dyDescent="0.2">
      <c r="A135" s="114"/>
      <c r="B135" s="114"/>
      <c r="E135" s="115"/>
      <c r="F135" s="74"/>
      <c r="G135" s="74"/>
    </row>
    <row r="136" spans="1:7" s="22" customFormat="1" x14ac:dyDescent="0.2">
      <c r="A136" s="114"/>
      <c r="B136" s="114"/>
      <c r="E136" s="115"/>
      <c r="F136" s="74"/>
      <c r="G136" s="74"/>
    </row>
    <row r="137" spans="1:7" s="22" customFormat="1" x14ac:dyDescent="0.2">
      <c r="A137" s="114"/>
      <c r="B137" s="114"/>
      <c r="E137" s="115"/>
      <c r="F137" s="74"/>
      <c r="G137" s="74"/>
    </row>
    <row r="138" spans="1:7" s="22" customFormat="1" x14ac:dyDescent="0.2">
      <c r="A138" s="114"/>
      <c r="B138" s="114"/>
      <c r="E138" s="115"/>
      <c r="F138" s="74"/>
      <c r="G138" s="74"/>
    </row>
    <row r="139" spans="1:7" s="22" customFormat="1" x14ac:dyDescent="0.2">
      <c r="A139" s="114"/>
      <c r="B139" s="114"/>
      <c r="E139" s="115"/>
      <c r="F139" s="74"/>
      <c r="G139" s="74"/>
    </row>
    <row r="140" spans="1:7" s="22" customFormat="1" x14ac:dyDescent="0.2">
      <c r="A140" s="114"/>
      <c r="B140" s="114"/>
      <c r="E140" s="115"/>
      <c r="F140" s="74"/>
      <c r="G140" s="74"/>
    </row>
    <row r="141" spans="1:7" s="22" customFormat="1" x14ac:dyDescent="0.2">
      <c r="A141" s="114"/>
      <c r="B141" s="114"/>
      <c r="E141" s="115"/>
      <c r="F141" s="74"/>
      <c r="G141" s="74"/>
    </row>
    <row r="142" spans="1:7" s="22" customFormat="1" x14ac:dyDescent="0.2">
      <c r="A142" s="114"/>
      <c r="B142" s="114"/>
      <c r="E142" s="115"/>
      <c r="F142" s="74"/>
      <c r="G142" s="74"/>
    </row>
    <row r="143" spans="1:7" s="22" customFormat="1" x14ac:dyDescent="0.2">
      <c r="A143" s="114"/>
      <c r="B143" s="114"/>
      <c r="E143" s="115"/>
      <c r="F143" s="74"/>
      <c r="G143" s="74"/>
    </row>
    <row r="144" spans="1:7" s="22" customFormat="1" x14ac:dyDescent="0.2">
      <c r="A144" s="114"/>
      <c r="B144" s="114"/>
      <c r="E144" s="115"/>
      <c r="F144" s="74"/>
      <c r="G144" s="74"/>
    </row>
    <row r="145" spans="1:7" s="22" customFormat="1" x14ac:dyDescent="0.2">
      <c r="A145" s="114"/>
      <c r="B145" s="114"/>
      <c r="E145" s="115"/>
      <c r="F145" s="74"/>
      <c r="G145" s="74"/>
    </row>
    <row r="146" spans="1:7" s="22" customFormat="1" x14ac:dyDescent="0.2">
      <c r="A146" s="114"/>
      <c r="B146" s="114"/>
      <c r="E146" s="115"/>
      <c r="F146" s="74"/>
      <c r="G146" s="74"/>
    </row>
    <row r="147" spans="1:7" s="22" customFormat="1" x14ac:dyDescent="0.2">
      <c r="A147" s="114"/>
      <c r="B147" s="114"/>
      <c r="E147" s="115"/>
      <c r="F147" s="74"/>
      <c r="G147" s="74"/>
    </row>
    <row r="148" spans="1:7" s="22" customFormat="1" x14ac:dyDescent="0.2">
      <c r="A148" s="114"/>
      <c r="B148" s="114"/>
      <c r="E148" s="115"/>
      <c r="F148" s="74"/>
      <c r="G148" s="74"/>
    </row>
    <row r="149" spans="1:7" s="22" customFormat="1" x14ac:dyDescent="0.2">
      <c r="A149" s="114"/>
      <c r="B149" s="114"/>
      <c r="E149" s="115"/>
      <c r="F149" s="74"/>
      <c r="G149" s="74"/>
    </row>
    <row r="150" spans="1:7" s="22" customFormat="1" x14ac:dyDescent="0.2">
      <c r="A150" s="114"/>
      <c r="B150" s="114"/>
      <c r="E150" s="115"/>
      <c r="F150" s="74"/>
      <c r="G150" s="74"/>
    </row>
    <row r="151" spans="1:7" s="22" customFormat="1" x14ac:dyDescent="0.2">
      <c r="A151" s="114"/>
      <c r="B151" s="114"/>
      <c r="E151" s="115"/>
      <c r="F151" s="74"/>
      <c r="G151" s="74"/>
    </row>
    <row r="152" spans="1:7" s="22" customFormat="1" x14ac:dyDescent="0.2">
      <c r="A152" s="114"/>
      <c r="B152" s="114"/>
      <c r="E152" s="115"/>
      <c r="F152" s="74"/>
      <c r="G152" s="74"/>
    </row>
    <row r="153" spans="1:7" s="22" customFormat="1" x14ac:dyDescent="0.2">
      <c r="A153" s="114"/>
      <c r="B153" s="114"/>
      <c r="E153" s="115"/>
      <c r="F153" s="74"/>
      <c r="G153" s="74"/>
    </row>
    <row r="154" spans="1:7" s="22" customFormat="1" x14ac:dyDescent="0.2">
      <c r="A154" s="114"/>
      <c r="B154" s="114"/>
      <c r="E154" s="115"/>
      <c r="F154" s="74"/>
      <c r="G154" s="74"/>
    </row>
    <row r="155" spans="1:7" s="22" customFormat="1" x14ac:dyDescent="0.2">
      <c r="A155" s="114"/>
      <c r="B155" s="114"/>
      <c r="E155" s="115"/>
      <c r="F155" s="74"/>
      <c r="G155" s="74"/>
    </row>
    <row r="156" spans="1:7" s="22" customFormat="1" x14ac:dyDescent="0.2">
      <c r="A156" s="114"/>
      <c r="B156" s="114"/>
      <c r="E156" s="115"/>
      <c r="F156" s="74"/>
      <c r="G156" s="74"/>
    </row>
    <row r="157" spans="1:7" s="22" customFormat="1" x14ac:dyDescent="0.2">
      <c r="A157" s="114"/>
      <c r="B157" s="114"/>
      <c r="E157" s="115"/>
      <c r="F157" s="74"/>
      <c r="G157" s="74"/>
    </row>
    <row r="158" spans="1:7" s="22" customFormat="1" x14ac:dyDescent="0.2">
      <c r="A158" s="114"/>
      <c r="B158" s="114"/>
      <c r="E158" s="115"/>
      <c r="F158" s="74"/>
      <c r="G158" s="74"/>
    </row>
    <row r="159" spans="1:7" s="22" customFormat="1" x14ac:dyDescent="0.2">
      <c r="A159" s="114"/>
      <c r="B159" s="114"/>
      <c r="E159" s="115"/>
      <c r="F159" s="74"/>
      <c r="G159" s="74"/>
    </row>
    <row r="160" spans="1:7" s="22" customFormat="1" x14ac:dyDescent="0.2">
      <c r="A160" s="114"/>
      <c r="B160" s="114"/>
      <c r="E160" s="115"/>
      <c r="F160" s="74"/>
      <c r="G160" s="74"/>
    </row>
    <row r="161" spans="1:7" s="22" customFormat="1" x14ac:dyDescent="0.2">
      <c r="A161" s="114"/>
      <c r="B161" s="114"/>
      <c r="E161" s="115"/>
      <c r="F161" s="74"/>
      <c r="G161" s="74"/>
    </row>
    <row r="162" spans="1:7" s="22" customFormat="1" x14ac:dyDescent="0.2">
      <c r="A162" s="114"/>
      <c r="B162" s="114"/>
      <c r="E162" s="115"/>
      <c r="F162" s="74"/>
      <c r="G162" s="74"/>
    </row>
    <row r="163" spans="1:7" s="22" customFormat="1" x14ac:dyDescent="0.2">
      <c r="A163" s="114"/>
      <c r="B163" s="114"/>
      <c r="E163" s="115"/>
      <c r="F163" s="74"/>
      <c r="G163" s="74"/>
    </row>
    <row r="164" spans="1:7" s="22" customFormat="1" x14ac:dyDescent="0.2">
      <c r="A164" s="114"/>
      <c r="B164" s="114"/>
      <c r="E164" s="115"/>
      <c r="F164" s="74"/>
      <c r="G164" s="74"/>
    </row>
    <row r="165" spans="1:7" s="22" customFormat="1" x14ac:dyDescent="0.2">
      <c r="A165" s="114"/>
      <c r="B165" s="114"/>
      <c r="E165" s="115"/>
      <c r="F165" s="74"/>
      <c r="G165" s="74"/>
    </row>
    <row r="166" spans="1:7" s="22" customFormat="1" x14ac:dyDescent="0.2">
      <c r="A166" s="114"/>
      <c r="B166" s="114"/>
      <c r="E166" s="115"/>
      <c r="F166" s="74"/>
      <c r="G166" s="74"/>
    </row>
    <row r="167" spans="1:7" s="22" customFormat="1" x14ac:dyDescent="0.2">
      <c r="A167" s="114"/>
      <c r="B167" s="114"/>
      <c r="E167" s="115"/>
      <c r="F167" s="74"/>
      <c r="G167" s="74"/>
    </row>
    <row r="168" spans="1:7" s="22" customFormat="1" x14ac:dyDescent="0.2">
      <c r="A168" s="114"/>
      <c r="B168" s="114"/>
      <c r="E168" s="115"/>
      <c r="F168" s="74"/>
      <c r="G168" s="74"/>
    </row>
    <row r="169" spans="1:7" s="22" customFormat="1" x14ac:dyDescent="0.2">
      <c r="A169" s="114"/>
      <c r="B169" s="114"/>
      <c r="E169" s="115"/>
      <c r="F169" s="74"/>
      <c r="G169" s="74"/>
    </row>
    <row r="170" spans="1:7" s="22" customFormat="1" x14ac:dyDescent="0.2">
      <c r="A170" s="114"/>
      <c r="B170" s="114"/>
      <c r="E170" s="115"/>
      <c r="F170" s="74"/>
      <c r="G170" s="74"/>
    </row>
    <row r="171" spans="1:7" s="22" customFormat="1" x14ac:dyDescent="0.2">
      <c r="A171" s="114"/>
      <c r="B171" s="114"/>
      <c r="E171" s="115"/>
      <c r="F171" s="74"/>
      <c r="G171" s="74"/>
    </row>
    <row r="172" spans="1:7" s="22" customFormat="1" x14ac:dyDescent="0.2">
      <c r="A172" s="114"/>
      <c r="B172" s="114"/>
      <c r="E172" s="115"/>
      <c r="F172" s="74"/>
      <c r="G172" s="74"/>
    </row>
    <row r="173" spans="1:7" s="22" customFormat="1" x14ac:dyDescent="0.2">
      <c r="A173" s="114"/>
      <c r="B173" s="114"/>
      <c r="E173" s="115"/>
      <c r="F173" s="74"/>
      <c r="G173" s="74"/>
    </row>
    <row r="174" spans="1:7" s="22" customFormat="1" x14ac:dyDescent="0.2">
      <c r="A174" s="114"/>
      <c r="B174" s="114"/>
      <c r="E174" s="115"/>
      <c r="F174" s="74"/>
      <c r="G174" s="74"/>
    </row>
    <row r="175" spans="1:7" s="22" customFormat="1" x14ac:dyDescent="0.2">
      <c r="A175" s="114"/>
      <c r="B175" s="114"/>
      <c r="E175" s="115"/>
      <c r="F175" s="74"/>
      <c r="G175" s="74"/>
    </row>
    <row r="176" spans="1:7" s="22" customFormat="1" x14ac:dyDescent="0.2">
      <c r="A176" s="114"/>
      <c r="B176" s="114"/>
      <c r="E176" s="115"/>
      <c r="F176" s="74"/>
      <c r="G176" s="74"/>
    </row>
    <row r="177" spans="1:7" s="22" customFormat="1" x14ac:dyDescent="0.2">
      <c r="A177" s="114"/>
      <c r="B177" s="114"/>
      <c r="E177" s="115"/>
      <c r="F177" s="74"/>
      <c r="G177" s="74"/>
    </row>
    <row r="178" spans="1:7" s="22" customFormat="1" x14ac:dyDescent="0.2">
      <c r="A178" s="114"/>
      <c r="B178" s="114"/>
      <c r="E178" s="115"/>
      <c r="F178" s="74"/>
      <c r="G178" s="74"/>
    </row>
    <row r="179" spans="1:7" s="22" customFormat="1" x14ac:dyDescent="0.2">
      <c r="A179" s="114"/>
      <c r="B179" s="114"/>
      <c r="E179" s="115"/>
      <c r="F179" s="74"/>
      <c r="G179" s="74"/>
    </row>
    <row r="180" spans="1:7" s="22" customFormat="1" x14ac:dyDescent="0.2">
      <c r="A180" s="114"/>
      <c r="B180" s="114"/>
      <c r="E180" s="115"/>
      <c r="F180" s="74"/>
      <c r="G180" s="74"/>
    </row>
    <row r="181" spans="1:7" s="22" customFormat="1" x14ac:dyDescent="0.2">
      <c r="A181" s="114"/>
      <c r="B181" s="114"/>
      <c r="E181" s="115"/>
      <c r="F181" s="74"/>
      <c r="G181" s="74"/>
    </row>
    <row r="182" spans="1:7" s="22" customFormat="1" x14ac:dyDescent="0.2">
      <c r="A182" s="114"/>
      <c r="B182" s="114"/>
      <c r="E182" s="115"/>
      <c r="F182" s="74"/>
      <c r="G182" s="74"/>
    </row>
    <row r="183" spans="1:7" s="22" customFormat="1" x14ac:dyDescent="0.2">
      <c r="A183" s="114"/>
      <c r="B183" s="114"/>
      <c r="E183" s="115"/>
      <c r="F183" s="74"/>
      <c r="G183" s="74"/>
    </row>
    <row r="184" spans="1:7" s="22" customFormat="1" x14ac:dyDescent="0.2">
      <c r="A184" s="114"/>
      <c r="B184" s="114"/>
      <c r="E184" s="115"/>
      <c r="F184" s="74"/>
      <c r="G184" s="74"/>
    </row>
    <row r="185" spans="1:7" s="22" customFormat="1" x14ac:dyDescent="0.2">
      <c r="A185" s="114"/>
      <c r="B185" s="114"/>
      <c r="E185" s="115"/>
      <c r="F185" s="74"/>
      <c r="G185" s="74"/>
    </row>
    <row r="186" spans="1:7" s="22" customFormat="1" x14ac:dyDescent="0.2">
      <c r="A186" s="114"/>
      <c r="B186" s="114"/>
      <c r="E186" s="115"/>
      <c r="F186" s="74"/>
      <c r="G186" s="74"/>
    </row>
    <row r="187" spans="1:7" s="22" customFormat="1" x14ac:dyDescent="0.2">
      <c r="A187" s="114"/>
      <c r="B187" s="114"/>
      <c r="E187" s="115"/>
      <c r="F187" s="74"/>
      <c r="G187" s="74"/>
    </row>
    <row r="188" spans="1:7" s="22" customFormat="1" x14ac:dyDescent="0.2">
      <c r="A188" s="114"/>
      <c r="B188" s="114"/>
      <c r="E188" s="115"/>
      <c r="F188" s="74"/>
      <c r="G188" s="74"/>
    </row>
    <row r="189" spans="1:7" s="22" customFormat="1" x14ac:dyDescent="0.2">
      <c r="A189" s="114"/>
      <c r="B189" s="114"/>
      <c r="E189" s="115"/>
      <c r="F189" s="74"/>
      <c r="G189" s="74"/>
    </row>
    <row r="190" spans="1:7" s="22" customFormat="1" x14ac:dyDescent="0.2">
      <c r="A190" s="114"/>
      <c r="B190" s="114"/>
      <c r="E190" s="115"/>
      <c r="F190" s="74"/>
      <c r="G190" s="74"/>
    </row>
    <row r="191" spans="1:7" s="22" customFormat="1" x14ac:dyDescent="0.2">
      <c r="A191" s="114"/>
      <c r="B191" s="114"/>
      <c r="E191" s="115"/>
      <c r="F191" s="74"/>
      <c r="G191" s="74"/>
    </row>
    <row r="192" spans="1:7" s="22" customFormat="1" x14ac:dyDescent="0.2">
      <c r="A192" s="114"/>
      <c r="B192" s="114"/>
      <c r="E192" s="115"/>
      <c r="F192" s="74"/>
      <c r="G192" s="74"/>
    </row>
    <row r="193" spans="1:7" s="22" customFormat="1" x14ac:dyDescent="0.2">
      <c r="A193" s="114"/>
      <c r="B193" s="114"/>
      <c r="E193" s="115"/>
      <c r="F193" s="74"/>
      <c r="G193" s="74"/>
    </row>
    <row r="194" spans="1:7" s="22" customFormat="1" x14ac:dyDescent="0.2">
      <c r="A194" s="114"/>
      <c r="B194" s="114"/>
      <c r="E194" s="115"/>
      <c r="F194" s="74"/>
      <c r="G194" s="74"/>
    </row>
    <row r="195" spans="1:7" s="22" customFormat="1" x14ac:dyDescent="0.2">
      <c r="A195" s="114"/>
      <c r="B195" s="114"/>
      <c r="E195" s="115"/>
      <c r="F195" s="74"/>
      <c r="G195" s="74"/>
    </row>
    <row r="196" spans="1:7" s="22" customFormat="1" x14ac:dyDescent="0.2">
      <c r="A196" s="114"/>
      <c r="B196" s="114"/>
      <c r="E196" s="115"/>
      <c r="F196" s="74"/>
      <c r="G196" s="74"/>
    </row>
    <row r="197" spans="1:7" s="22" customFormat="1" x14ac:dyDescent="0.2">
      <c r="A197" s="114"/>
      <c r="B197" s="114"/>
      <c r="E197" s="115"/>
      <c r="F197" s="74"/>
      <c r="G197" s="74"/>
    </row>
    <row r="198" spans="1:7" s="22" customFormat="1" x14ac:dyDescent="0.2">
      <c r="A198" s="114"/>
      <c r="B198" s="114"/>
      <c r="E198" s="115"/>
      <c r="F198" s="74"/>
      <c r="G198" s="74"/>
    </row>
    <row r="199" spans="1:7" s="22" customFormat="1" x14ac:dyDescent="0.2">
      <c r="A199" s="114"/>
      <c r="B199" s="114"/>
      <c r="E199" s="115"/>
      <c r="F199" s="74"/>
      <c r="G199" s="74"/>
    </row>
    <row r="200" spans="1:7" s="22" customFormat="1" x14ac:dyDescent="0.2">
      <c r="A200" s="114"/>
      <c r="B200" s="114"/>
      <c r="E200" s="115"/>
      <c r="F200" s="74"/>
      <c r="G200" s="74"/>
    </row>
    <row r="201" spans="1:7" s="22" customFormat="1" x14ac:dyDescent="0.2">
      <c r="A201" s="114"/>
      <c r="B201" s="114"/>
      <c r="E201" s="115"/>
      <c r="F201" s="74"/>
      <c r="G201" s="74"/>
    </row>
    <row r="202" spans="1:7" s="22" customFormat="1" x14ac:dyDescent="0.2">
      <c r="A202" s="114"/>
      <c r="B202" s="114"/>
      <c r="E202" s="115"/>
      <c r="F202" s="74"/>
      <c r="G202" s="74"/>
    </row>
    <row r="203" spans="1:7" s="22" customFormat="1" x14ac:dyDescent="0.2">
      <c r="A203" s="114"/>
      <c r="B203" s="114"/>
      <c r="E203" s="115"/>
      <c r="F203" s="74"/>
      <c r="G203" s="74"/>
    </row>
    <row r="204" spans="1:7" s="22" customFormat="1" x14ac:dyDescent="0.2">
      <c r="A204" s="114"/>
      <c r="B204" s="114"/>
      <c r="E204" s="115"/>
      <c r="F204" s="74"/>
      <c r="G204" s="74"/>
    </row>
    <row r="205" spans="1:7" s="22" customFormat="1" x14ac:dyDescent="0.2">
      <c r="A205" s="114"/>
      <c r="B205" s="114"/>
      <c r="E205" s="115"/>
      <c r="F205" s="74"/>
      <c r="G205" s="74"/>
    </row>
    <row r="206" spans="1:7" s="22" customFormat="1" x14ac:dyDescent="0.2">
      <c r="A206" s="114"/>
      <c r="B206" s="114"/>
      <c r="E206" s="115"/>
      <c r="F206" s="74"/>
      <c r="G206" s="74"/>
    </row>
    <row r="207" spans="1:7" s="22" customFormat="1" x14ac:dyDescent="0.2">
      <c r="A207" s="114"/>
      <c r="B207" s="114"/>
      <c r="E207" s="115"/>
      <c r="F207" s="74"/>
      <c r="G207" s="74"/>
    </row>
    <row r="208" spans="1:7" s="22" customFormat="1" x14ac:dyDescent="0.2">
      <c r="A208" s="118"/>
      <c r="B208" s="118"/>
      <c r="C208" s="96"/>
      <c r="D208" s="96"/>
      <c r="E208" s="119"/>
      <c r="F208" s="120"/>
      <c r="G208" s="120"/>
    </row>
    <row r="209" spans="1:7" s="22" customFormat="1" x14ac:dyDescent="0.2">
      <c r="A209" s="118"/>
      <c r="B209" s="118"/>
      <c r="C209" s="96"/>
      <c r="D209" s="96"/>
      <c r="E209" s="119"/>
      <c r="F209" s="120"/>
      <c r="G209" s="120"/>
    </row>
    <row r="210" spans="1:7" s="22" customFormat="1" x14ac:dyDescent="0.2">
      <c r="A210" s="118"/>
      <c r="B210" s="118"/>
      <c r="C210" s="96"/>
      <c r="D210" s="96"/>
      <c r="E210" s="119"/>
      <c r="F210" s="120"/>
      <c r="G210" s="120"/>
    </row>
    <row r="211" spans="1:7" s="22" customFormat="1" x14ac:dyDescent="0.2">
      <c r="A211" s="118"/>
      <c r="B211" s="118"/>
      <c r="C211" s="96"/>
      <c r="D211" s="96"/>
      <c r="E211" s="119"/>
      <c r="F211" s="120"/>
      <c r="G211" s="120"/>
    </row>
    <row r="212" spans="1:7" s="22" customFormat="1" x14ac:dyDescent="0.2">
      <c r="A212" s="118"/>
      <c r="B212" s="118"/>
      <c r="C212" s="96"/>
      <c r="D212" s="96"/>
      <c r="E212" s="119"/>
      <c r="F212" s="120"/>
      <c r="G212" s="120"/>
    </row>
    <row r="213" spans="1:7" s="22" customFormat="1" x14ac:dyDescent="0.2">
      <c r="A213" s="118"/>
      <c r="B213" s="118"/>
      <c r="C213" s="96"/>
      <c r="D213" s="96"/>
      <c r="E213" s="119"/>
      <c r="F213" s="120"/>
      <c r="G213" s="120"/>
    </row>
    <row r="214" spans="1:7" s="22" customFormat="1" x14ac:dyDescent="0.2">
      <c r="A214" s="118"/>
      <c r="B214" s="118"/>
      <c r="C214" s="96"/>
      <c r="D214" s="96"/>
      <c r="E214" s="119"/>
      <c r="F214" s="120"/>
      <c r="G214" s="120"/>
    </row>
    <row r="215" spans="1:7" s="22" customFormat="1" x14ac:dyDescent="0.2">
      <c r="A215" s="118"/>
      <c r="B215" s="118"/>
      <c r="C215" s="96"/>
      <c r="D215" s="96"/>
      <c r="E215" s="119"/>
      <c r="F215" s="120"/>
      <c r="G215" s="120"/>
    </row>
    <row r="216" spans="1:7" s="22" customFormat="1" x14ac:dyDescent="0.2">
      <c r="A216" s="118"/>
      <c r="B216" s="118"/>
      <c r="C216" s="96"/>
      <c r="D216" s="96"/>
      <c r="E216" s="119"/>
      <c r="F216" s="120"/>
      <c r="G216" s="120"/>
    </row>
    <row r="217" spans="1:7" s="22" customFormat="1" x14ac:dyDescent="0.2">
      <c r="A217" s="118"/>
      <c r="B217" s="118"/>
      <c r="C217" s="96"/>
      <c r="D217" s="96"/>
      <c r="E217" s="119"/>
      <c r="F217" s="120"/>
      <c r="G217" s="120"/>
    </row>
    <row r="218" spans="1:7" s="22" customFormat="1" x14ac:dyDescent="0.2">
      <c r="A218" s="118"/>
      <c r="B218" s="118"/>
      <c r="C218" s="96"/>
      <c r="D218" s="96"/>
      <c r="E218" s="119"/>
      <c r="F218" s="120"/>
      <c r="G218" s="120"/>
    </row>
    <row r="219" spans="1:7" s="22" customFormat="1" x14ac:dyDescent="0.2">
      <c r="A219" s="118"/>
      <c r="B219" s="118"/>
      <c r="C219" s="96"/>
      <c r="D219" s="96"/>
      <c r="E219" s="119"/>
      <c r="F219" s="120"/>
      <c r="G219" s="120"/>
    </row>
    <row r="220" spans="1:7" s="22" customFormat="1" x14ac:dyDescent="0.2">
      <c r="A220" s="118"/>
      <c r="B220" s="118"/>
      <c r="C220" s="96"/>
      <c r="D220" s="96"/>
      <c r="E220" s="119"/>
      <c r="F220" s="120"/>
      <c r="G220" s="120"/>
    </row>
    <row r="221" spans="1:7" s="22" customFormat="1" x14ac:dyDescent="0.2">
      <c r="A221" s="118"/>
      <c r="B221" s="118"/>
      <c r="C221" s="96"/>
      <c r="D221" s="96"/>
      <c r="E221" s="119"/>
      <c r="F221" s="120"/>
      <c r="G221" s="120"/>
    </row>
    <row r="222" spans="1:7" s="22" customFormat="1" x14ac:dyDescent="0.2">
      <c r="A222" s="118"/>
      <c r="B222" s="118"/>
      <c r="C222" s="96"/>
      <c r="D222" s="96"/>
      <c r="E222" s="119"/>
      <c r="F222" s="120"/>
      <c r="G222" s="120"/>
    </row>
    <row r="223" spans="1:7" s="22" customFormat="1" x14ac:dyDescent="0.2">
      <c r="A223" s="118"/>
      <c r="B223" s="118"/>
      <c r="C223" s="96"/>
      <c r="D223" s="96"/>
      <c r="E223" s="119"/>
      <c r="F223" s="120"/>
      <c r="G223" s="120"/>
    </row>
    <row r="224" spans="1:7" s="22" customFormat="1" x14ac:dyDescent="0.2">
      <c r="A224" s="118"/>
      <c r="B224" s="118"/>
      <c r="C224" s="96"/>
      <c r="D224" s="96"/>
      <c r="E224" s="119"/>
      <c r="F224" s="120"/>
      <c r="G224" s="120"/>
    </row>
    <row r="225" spans="1:7" s="22" customFormat="1" x14ac:dyDescent="0.2">
      <c r="A225" s="118"/>
      <c r="B225" s="118"/>
      <c r="C225" s="96"/>
      <c r="D225" s="96"/>
      <c r="E225" s="119"/>
      <c r="F225" s="120"/>
      <c r="G225" s="120"/>
    </row>
    <row r="226" spans="1:7" s="22" customFormat="1" x14ac:dyDescent="0.2">
      <c r="A226" s="118"/>
      <c r="B226" s="118"/>
      <c r="C226" s="96"/>
      <c r="D226" s="96"/>
      <c r="E226" s="119"/>
      <c r="F226" s="120"/>
      <c r="G226" s="120"/>
    </row>
    <row r="227" spans="1:7" s="22" customFormat="1" x14ac:dyDescent="0.2">
      <c r="A227" s="118"/>
      <c r="B227" s="118"/>
      <c r="C227" s="96"/>
      <c r="D227" s="96"/>
      <c r="E227" s="119"/>
      <c r="F227" s="120"/>
      <c r="G227" s="120"/>
    </row>
    <row r="228" spans="1:7" s="22" customFormat="1" x14ac:dyDescent="0.2">
      <c r="A228" s="118"/>
      <c r="B228" s="118"/>
      <c r="C228" s="96"/>
      <c r="D228" s="96"/>
      <c r="E228" s="119"/>
      <c r="F228" s="120"/>
      <c r="G228" s="120"/>
    </row>
  </sheetData>
  <mergeCells count="60">
    <mergeCell ref="A1:G1"/>
    <mergeCell ref="A2:G2"/>
    <mergeCell ref="A3:G3"/>
    <mergeCell ref="A4:G4"/>
    <mergeCell ref="A5:A6"/>
    <mergeCell ref="B5:B6"/>
    <mergeCell ref="C5:C6"/>
    <mergeCell ref="D5:E5"/>
    <mergeCell ref="F5:F6"/>
    <mergeCell ref="G5:G6"/>
    <mergeCell ref="A8:G8"/>
    <mergeCell ref="A9:B9"/>
    <mergeCell ref="C9:G9"/>
    <mergeCell ref="A10:G10"/>
    <mergeCell ref="A11:B11"/>
    <mergeCell ref="C11:G11"/>
    <mergeCell ref="A26:G26"/>
    <mergeCell ref="B13:B14"/>
    <mergeCell ref="A15:F15"/>
    <mergeCell ref="A16:G16"/>
    <mergeCell ref="A17:B17"/>
    <mergeCell ref="C17:G17"/>
    <mergeCell ref="A20:F20"/>
    <mergeCell ref="A21:G21"/>
    <mergeCell ref="A22:B22"/>
    <mergeCell ref="B23:B24"/>
    <mergeCell ref="A25:F25"/>
    <mergeCell ref="A27:B27"/>
    <mergeCell ref="C27:G27"/>
    <mergeCell ref="A28:A32"/>
    <mergeCell ref="B28:B32"/>
    <mergeCell ref="D29:D32"/>
    <mergeCell ref="E29:E32"/>
    <mergeCell ref="F29:F32"/>
    <mergeCell ref="G29:G32"/>
    <mergeCell ref="A58:F58"/>
    <mergeCell ref="B33:B36"/>
    <mergeCell ref="B37:B39"/>
    <mergeCell ref="B40:B43"/>
    <mergeCell ref="A45:F45"/>
    <mergeCell ref="A46:G46"/>
    <mergeCell ref="A47:B47"/>
    <mergeCell ref="C47:G47"/>
    <mergeCell ref="B50:B53"/>
    <mergeCell ref="A54:F54"/>
    <mergeCell ref="A55:G55"/>
    <mergeCell ref="A56:B56"/>
    <mergeCell ref="C56:G56"/>
    <mergeCell ref="A67:B67"/>
    <mergeCell ref="B68:B75"/>
    <mergeCell ref="A77:F77"/>
    <mergeCell ref="A59:G59"/>
    <mergeCell ref="A60:B60"/>
    <mergeCell ref="C60:G60"/>
    <mergeCell ref="B62:B64"/>
    <mergeCell ref="A65:F65"/>
    <mergeCell ref="A66:G66"/>
    <mergeCell ref="A78:G78"/>
    <mergeCell ref="A79:E79"/>
    <mergeCell ref="F79:G79"/>
  </mergeCells>
  <printOptions horizontalCentered="1"/>
  <pageMargins left="0.59055118110236227" right="0.59055118110236227" top="0.51181102362204722" bottom="0.62992125984251968" header="0.19685039370078741" footer="0.23622047244094491"/>
  <pageSetup paperSize="9" scale="90" firstPageNumber="0" fitToHeight="0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TER Jana Nowaka</vt:lpstr>
      <vt:lpstr>'TER Jana Nowaka'!Excel_BuiltIn_Print_Area_1_1</vt:lpstr>
      <vt:lpstr>'TER Jana Nowaka'!Obszar_wydruku</vt:lpstr>
      <vt:lpstr>'TER Jana Nowaka'!Tytuły_wydruku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Danuta Abramczuk</cp:lastModifiedBy>
  <cp:lastPrinted>2016-10-13T12:27:41Z</cp:lastPrinted>
  <dcterms:created xsi:type="dcterms:W3CDTF">2010-08-09T15:36:38Z</dcterms:created>
  <dcterms:modified xsi:type="dcterms:W3CDTF">2024-09-16T13:17:49Z</dcterms:modified>
</cp:coreProperties>
</file>