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W:\U\UD\ANIA i KAROLINA\PRZETARGI 2024\GÓRNA WILDA\GÓRNAWILDA_zmiana130824\"/>
    </mc:Choice>
  </mc:AlternateContent>
  <xr:revisionPtr revIDLastSave="0" documentId="8_{39FD539C-9236-4BEF-A53E-414A94B4436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Oferta" sheetId="1" r:id="rId1"/>
  </sheets>
  <calcPr calcId="191029"/>
</workbook>
</file>

<file path=xl/calcChain.xml><?xml version="1.0" encoding="utf-8"?>
<calcChain xmlns="http://schemas.openxmlformats.org/spreadsheetml/2006/main">
  <c r="F50" i="1" l="1"/>
  <c r="F49" i="1"/>
  <c r="F46" i="1"/>
  <c r="F45" i="1"/>
  <c r="F44" i="1"/>
  <c r="F43" i="1"/>
  <c r="F42" i="1"/>
  <c r="F41" i="1"/>
  <c r="F47" i="1" s="1"/>
  <c r="F38" i="1"/>
  <c r="F37" i="1"/>
  <c r="F36" i="1"/>
  <c r="F35" i="1"/>
  <c r="F34" i="1"/>
  <c r="F31" i="1"/>
  <c r="F30" i="1"/>
  <c r="F29" i="1"/>
  <c r="F28" i="1"/>
  <c r="F25" i="1"/>
  <c r="F24" i="1"/>
  <c r="F23" i="1"/>
  <c r="F22" i="1"/>
  <c r="F21" i="1"/>
  <c r="F26" i="1" s="1"/>
  <c r="F18" i="1"/>
  <c r="F19" i="1" s="1"/>
  <c r="F15" i="1"/>
  <c r="F14" i="1"/>
  <c r="F13" i="1"/>
  <c r="F12" i="1"/>
  <c r="F11" i="1"/>
  <c r="F10" i="1"/>
  <c r="F9" i="1"/>
  <c r="F8" i="1"/>
  <c r="F7" i="1"/>
  <c r="F6" i="1"/>
  <c r="F5" i="1"/>
  <c r="F16" i="1" s="1"/>
  <c r="F39" i="1" l="1"/>
  <c r="F32" i="1"/>
  <c r="F48" i="1" s="1"/>
</calcChain>
</file>

<file path=xl/sharedStrings.xml><?xml version="1.0" encoding="utf-8"?>
<sst xmlns="http://schemas.openxmlformats.org/spreadsheetml/2006/main" count="130" uniqueCount="93">
  <si>
    <t xml:space="preserve"> Roboty budowlane przewidziane wykonaniem remontu nawierzchni  chodnika - ul. Górna Wilda  na odcinku od ul. Sychalskiego do nr 102 włącznie</t>
  </si>
  <si>
    <t>Lp.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</si>
  <si>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</si>
  <si>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</si>
  <si>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</si>
  <si>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</si>
  <si>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</si>
  <si>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</si>
  <si>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</si>
  <si>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</si>
  <si>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</si>
  <si>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</si>
  <si>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</si>
  <si>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ROBOTY ROZBIÓRKOWE</t>
  </si>
  <si>
    <t>Rozebranie krawężników kamiennych 20x35 cm na podsypce cementowo-piaskowej- ODZYSK 100% DO PONOWNEGO WBUDOWANIA</t>
  </si>
  <si>
    <t>m</t>
  </si>
  <si>
    <t>Rozebranie ław pod krawężniki z betonu</t>
  </si>
  <si>
    <t>m3</t>
  </si>
  <si>
    <t>Rozebranie chodników, wysepek przystankowych i przejść dla pieszych z płyt betonowych 35x35x5 cm na podsypce cementowo-piaskowej</t>
  </si>
  <si>
    <t>m2</t>
  </si>
  <si>
    <t>Rozbiórka faktur integracyjnych -  DO PONOWNEGO UŁOŻENIA - ODZYSK 90%</t>
  </si>
  <si>
    <t>Ręczne rozebranie nawierzchni z kostki kamiennej nieregularnej 9/11 na podsypce cementowo-piaskowej- ODZYSK 100% Z WYWOZEM NA BAZĘ MATERIAŁOWĄ ZDM UL. ENERGETYCZNA 4- TRANSPORT KOSTKI NALEZY DOLICZYĆ W OSOBNEJ POZYCJI</t>
  </si>
  <si>
    <t>Ręczne rozebranie nawierzchni z brukowca o wysokości 16-20 cm- na wjazdach - odzysk 100%</t>
  </si>
  <si>
    <t>7</t>
  </si>
  <si>
    <t>Załadunek i Transport brukowca na bazę materiałową ZDM ul. Energetyczna 4 Poznań</t>
  </si>
  <si>
    <t>t</t>
  </si>
  <si>
    <t>8</t>
  </si>
  <si>
    <t>Załadowanie gruzu koparko-ładowarką przy obsłudze na zmianę roboczą przez 3 samochody samowyładowcze</t>
  </si>
  <si>
    <t>9</t>
  </si>
  <si>
    <t>10</t>
  </si>
  <si>
    <t>Załadunek i Transport KOSTKI GRANITOWEJ 9/11na bazę materiałową ZDM ul. Energetyczna 4 Poznań</t>
  </si>
  <si>
    <t>11</t>
  </si>
  <si>
    <t>Załadunek i Transport krawęzników kamiennych na bazę materiałową ZDM ul. Energetyczna 4 Poznań</t>
  </si>
  <si>
    <t>RAZEM 1 ROBOTY ROZBIÓRKOWE</t>
  </si>
  <si>
    <t>ROBOTY ZIEMNE</t>
  </si>
  <si>
    <t>12</t>
  </si>
  <si>
    <t>RAZEM 2 ROBOTY ZIEMNE</t>
  </si>
  <si>
    <t xml:space="preserve">ELEMENTY ULIC </t>
  </si>
  <si>
    <t>13</t>
  </si>
  <si>
    <t>Obrzeża betonowe o wymiarach 30x8 cm na podsypce piaskowej z wypełnieniem spoin zaprawą cementową(obrzeża mis na zieleń)</t>
  </si>
  <si>
    <t>14</t>
  </si>
  <si>
    <t>Ława pod onrzeża betonowa zwykła</t>
  </si>
  <si>
    <t>15</t>
  </si>
  <si>
    <t>Ława pod krawężniki betonowa z oporem</t>
  </si>
  <si>
    <t>16</t>
  </si>
  <si>
    <t>Krawężniki kamienne wystające o wymiarach 20x35 cm na podsypce cementowo-piaskowej- Z ODZYSKU</t>
  </si>
  <si>
    <t>17</t>
  </si>
  <si>
    <t xml:space="preserve">RAZEM 3 ELEMENTY ULIC </t>
  </si>
  <si>
    <t>PODBUDOWY</t>
  </si>
  <si>
    <t>18</t>
  </si>
  <si>
    <t>Mechaniczne profilowanie i zagęszczenie podłoża pod warstwy konstrukcyjne nawierzchni w gruncie kat. I-IV</t>
  </si>
  <si>
    <t>19</t>
  </si>
  <si>
    <t>Podbudowa betonowa bez dylatacji - grubość warstwy po zagęszczeniu 10 cm- BETON C8/10</t>
  </si>
  <si>
    <t>20</t>
  </si>
  <si>
    <t>Podbudowa betonowa bez dylatacji - grubość warstwy po zagęszczeniu 15 cm- BETON C12/15</t>
  </si>
  <si>
    <t>21</t>
  </si>
  <si>
    <t>Pielęgnacja piaskiem z polewaniem wodą podbudowy z mieszanki betonowej i z gruntu stabilizowanego cementem</t>
  </si>
  <si>
    <t>RAZEM 4 PODBUDOWY</t>
  </si>
  <si>
    <t>NAWIERZCHNIE</t>
  </si>
  <si>
    <t>22</t>
  </si>
  <si>
    <t>Nawierzchnia z kostki kamiennej nieregularnej szara 9/11 cm na podsypce cementowo-piaskowej</t>
  </si>
  <si>
    <t>23</t>
  </si>
  <si>
    <t>Szplitowanie grysem kostki granitowej</t>
  </si>
  <si>
    <t>24</t>
  </si>
  <si>
    <t>Chodniki z płyt kamiennych staroużytecznych - cięte płomieniowane z Magazynu ZDM ul. Energetyczna 4  ( transport płyt doliczany w osobnej pozycji ) cm na podsypce cementowo-piaskowej z wypełnieniem spoin zaprawą cementową</t>
  </si>
  <si>
    <t>25</t>
  </si>
  <si>
    <t>Załadunek i Transport płyt kamiennych z bazy materiałowej ZDM ul. Energetyczna 4 Poznań do miejsca wbudowania</t>
  </si>
  <si>
    <t>26</t>
  </si>
  <si>
    <t>Faktury integracyjne - ostrzegawcze-2,58 i naprowadzające -2,22 - 10% NOWEGO MATERIAŁU</t>
  </si>
  <si>
    <t>RAZEM 5 NAWIERZCHNIE</t>
  </si>
  <si>
    <t>ROBOTY INNE</t>
  </si>
  <si>
    <t>27</t>
  </si>
  <si>
    <t>Demontaż i ponowny montaż słupków stalowych</t>
  </si>
  <si>
    <t>szt</t>
  </si>
  <si>
    <t>28</t>
  </si>
  <si>
    <t>Regulacja pionowa studzienek telefonicznych</t>
  </si>
  <si>
    <t>szt.</t>
  </si>
  <si>
    <t>29</t>
  </si>
  <si>
    <t>Regulacja pionowa studzienek dla zaworów wodociągowych i gazowych</t>
  </si>
  <si>
    <t>30</t>
  </si>
  <si>
    <t>Wymiana pokrywy komory</t>
  </si>
  <si>
    <t>31</t>
  </si>
  <si>
    <t>Obróbka świetlików wraz z kratką- w tym 1 szt kratki wejściowej</t>
  </si>
  <si>
    <t>32</t>
  </si>
  <si>
    <t>Zakup i rozplantowanie ziemi urodzajnej w projektowanych  misach  - warstwa miąższości 30 cm  (48,26m2 misa*0,3 m=14,48m3) parametry ziemi urodzajnej zgodnie z wytycznymi Zamawiającego)</t>
  </si>
  <si>
    <t/>
  </si>
  <si>
    <t>RAZEM 6 ROBOTY INNE</t>
  </si>
  <si>
    <t>RAZEM kosztorys netto</t>
  </si>
  <si>
    <t>VAT 23%</t>
  </si>
  <si>
    <t>RAZEM kosztorys brutto</t>
  </si>
  <si>
    <t>Wywiezienie gruzu z terenu rozbiórki przy mechanicznym załadowaniu i wyładowaniu samochodem samowyładowczym na odległość określi Oferent</t>
  </si>
  <si>
    <t>Roboty ziemne wykonywane koparkami podsiębiernymi o poj. łyżki 0.40 m3 w gruncie kat. III z transportem urobku samochodami samowyładowczymi na odległość odległość określi Oferent</t>
  </si>
  <si>
    <t xml:space="preserve">Załadunek i Transport krawęzników kamiennych z bazy materiałowej ZDM ul. Energetyczna 4 Poznań do miejsca wbudowania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</si>
</sst>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0.00"/>
    <numFmt numFmtId="165" formatCode="#\ ###\ ###\ ##0.000"/>
  </numFmts>
  <fonts count="5" x14ac:knownFonts="1">
    <font>
      <sz val="11"/>
      <color theme="1"/>
      <name val="Calibri"/>
      <family val="2"/>
      <scheme val="minor"/>
    </font>
    <font>
      <b/>
      <sz val="15"/>
      <color theme="3"/>
      <name val="Calibri"/>
      <scheme val="minor"/>
    </font>
    <font>
      <b/>
      <sz val="11"/>
      <color theme="0"/>
      <name val="Century Gothic"/>
    </font>
    <font>
      <b/>
      <sz val="11"/>
      <name val="Century Gothic"/>
    </font>
    <font>
      <sz val="11"/>
      <name val="Century Gothic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vertical="center" wrapText="1" justifyLastLine="1"/>
    </xf>
    <xf numFmtId="164" fontId="3" fillId="3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5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right" vertical="center" wrapText="1"/>
    </xf>
    <xf numFmtId="164" fontId="3" fillId="4" borderId="3" xfId="0" applyNumberFormat="1" applyFont="1" applyFill="1" applyBorder="1" applyAlignment="1">
      <alignment horizontal="right" vertical="center" wrapText="1"/>
    </xf>
    <xf numFmtId="164" fontId="3" fillId="4" borderId="4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50"/>
  <sheetViews>
    <sheetView tabSelected="1" topLeftCell="A20" workbookViewId="0">
      <selection activeCell="B29" sqref="B29"/>
    </sheetView>
  </sheetViews>
  <sheetFormatPr defaultRowHeight="15" x14ac:dyDescent="0.25"/>
  <cols>
    <col min="1" max="1" width="4.85546875" customWidth="1"/>
    <col min="2" max="2" width="57.140625" customWidth="1"/>
    <col min="3" max="3" width="5.5703125" customWidth="1"/>
    <col min="4" max="6" width="14.28515625" customWidth="1"/>
  </cols>
  <sheetData>
    <row r="1" spans="1:6" ht="57.75" customHeight="1" x14ac:dyDescent="0.25">
      <c r="A1" s="7" t="s">
        <v>0</v>
      </c>
      <c r="B1" s="8"/>
      <c r="C1" s="8"/>
      <c r="D1" s="8"/>
      <c r="E1" s="8"/>
      <c r="F1" s="9"/>
    </row>
    <row r="2" spans="1:6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 x14ac:dyDescent="0.25">
      <c r="A3" s="1" t="s">
        <v>7</v>
      </c>
      <c r="B3" s="1" t="s">
        <v>8</v>
      </c>
      <c r="C3" s="1" t="s">
        <v>9</v>
      </c>
      <c r="D3" s="1" t="s">
        <v>10</v>
      </c>
      <c r="E3" s="1" t="s">
        <v>11</v>
      </c>
      <c r="F3" s="1" t="s">
        <v>12</v>
      </c>
    </row>
    <row r="4" spans="1:6" x14ac:dyDescent="0.25">
      <c r="A4" s="2" t="s">
        <v>7</v>
      </c>
      <c r="B4" s="2" t="s">
        <v>13</v>
      </c>
      <c r="C4" s="2"/>
      <c r="D4" s="2"/>
      <c r="E4" s="2"/>
      <c r="F4" s="2"/>
    </row>
    <row r="5" spans="1:6" ht="49.5" x14ac:dyDescent="0.25">
      <c r="A5" s="3" t="s">
        <v>7</v>
      </c>
      <c r="B5" s="3" t="s">
        <v>14</v>
      </c>
      <c r="C5" s="3" t="s">
        <v>15</v>
      </c>
      <c r="D5" s="4">
        <v>185</v>
      </c>
      <c r="E5" s="5"/>
      <c r="F5" s="5">
        <f t="shared" ref="F5:F15" si="0">ROUND(D5*E5,2)</f>
        <v>0</v>
      </c>
    </row>
    <row r="6" spans="1:6" ht="16.5" x14ac:dyDescent="0.25">
      <c r="A6" s="3" t="s">
        <v>8</v>
      </c>
      <c r="B6" s="3" t="s">
        <v>16</v>
      </c>
      <c r="C6" s="3" t="s">
        <v>17</v>
      </c>
      <c r="D6" s="4">
        <v>17</v>
      </c>
      <c r="E6" s="5"/>
      <c r="F6" s="5">
        <f t="shared" si="0"/>
        <v>0</v>
      </c>
    </row>
    <row r="7" spans="1:6" ht="49.5" x14ac:dyDescent="0.25">
      <c r="A7" s="3" t="s">
        <v>9</v>
      </c>
      <c r="B7" s="3" t="s">
        <v>18</v>
      </c>
      <c r="C7" s="3" t="s">
        <v>19</v>
      </c>
      <c r="D7" s="4">
        <v>794.7</v>
      </c>
      <c r="E7" s="5"/>
      <c r="F7" s="5">
        <f t="shared" si="0"/>
        <v>0</v>
      </c>
    </row>
    <row r="8" spans="1:6" ht="33" x14ac:dyDescent="0.25">
      <c r="A8" s="3" t="s">
        <v>10</v>
      </c>
      <c r="B8" s="3" t="s">
        <v>20</v>
      </c>
      <c r="C8" s="3" t="s">
        <v>19</v>
      </c>
      <c r="D8" s="4">
        <v>4.8</v>
      </c>
      <c r="E8" s="5"/>
      <c r="F8" s="5">
        <f t="shared" si="0"/>
        <v>0</v>
      </c>
    </row>
    <row r="9" spans="1:6" ht="99" x14ac:dyDescent="0.25">
      <c r="A9" s="3" t="s">
        <v>11</v>
      </c>
      <c r="B9" s="3" t="s">
        <v>21</v>
      </c>
      <c r="C9" s="3" t="s">
        <v>19</v>
      </c>
      <c r="D9" s="4">
        <v>2.15</v>
      </c>
      <c r="E9" s="5"/>
      <c r="F9" s="5">
        <f t="shared" si="0"/>
        <v>0</v>
      </c>
    </row>
    <row r="10" spans="1:6" ht="33" x14ac:dyDescent="0.25">
      <c r="A10" s="3" t="s">
        <v>12</v>
      </c>
      <c r="B10" s="3" t="s">
        <v>22</v>
      </c>
      <c r="C10" s="3" t="s">
        <v>19</v>
      </c>
      <c r="D10" s="4">
        <v>37.799999999999997</v>
      </c>
      <c r="E10" s="5"/>
      <c r="F10" s="5">
        <f t="shared" si="0"/>
        <v>0</v>
      </c>
    </row>
    <row r="11" spans="1:6" ht="33" x14ac:dyDescent="0.25">
      <c r="A11" s="3" t="s">
        <v>23</v>
      </c>
      <c r="B11" s="3" t="s">
        <v>24</v>
      </c>
      <c r="C11" s="3" t="s">
        <v>25</v>
      </c>
      <c r="D11" s="4">
        <v>16</v>
      </c>
      <c r="E11" s="5"/>
      <c r="F11" s="5">
        <f t="shared" si="0"/>
        <v>0</v>
      </c>
    </row>
    <row r="12" spans="1:6" ht="49.5" x14ac:dyDescent="0.25">
      <c r="A12" s="3" t="s">
        <v>26</v>
      </c>
      <c r="B12" s="3" t="s">
        <v>27</v>
      </c>
      <c r="C12" s="3" t="s">
        <v>17</v>
      </c>
      <c r="D12" s="4">
        <v>85.138999999999996</v>
      </c>
      <c r="E12" s="5"/>
      <c r="F12" s="5">
        <f t="shared" si="0"/>
        <v>0</v>
      </c>
    </row>
    <row r="13" spans="1:6" ht="66" x14ac:dyDescent="0.25">
      <c r="A13" s="3" t="s">
        <v>28</v>
      </c>
      <c r="B13" s="3" t="s">
        <v>90</v>
      </c>
      <c r="C13" s="3" t="s">
        <v>17</v>
      </c>
      <c r="D13" s="4">
        <v>35</v>
      </c>
      <c r="E13" s="5"/>
      <c r="F13" s="5">
        <f t="shared" si="0"/>
        <v>0</v>
      </c>
    </row>
    <row r="14" spans="1:6" ht="33" x14ac:dyDescent="0.25">
      <c r="A14" s="3" t="s">
        <v>29</v>
      </c>
      <c r="B14" s="3" t="s">
        <v>30</v>
      </c>
      <c r="C14" s="3" t="s">
        <v>25</v>
      </c>
      <c r="D14" s="4">
        <v>0.5</v>
      </c>
      <c r="E14" s="5"/>
      <c r="F14" s="5">
        <f t="shared" si="0"/>
        <v>0</v>
      </c>
    </row>
    <row r="15" spans="1:6" ht="33" x14ac:dyDescent="0.25">
      <c r="A15" s="3" t="s">
        <v>31</v>
      </c>
      <c r="B15" s="3" t="s">
        <v>32</v>
      </c>
      <c r="C15" s="3" t="s">
        <v>25</v>
      </c>
      <c r="D15" s="4">
        <v>35</v>
      </c>
      <c r="E15" s="5"/>
      <c r="F15" s="5">
        <f t="shared" si="0"/>
        <v>0</v>
      </c>
    </row>
    <row r="16" spans="1:6" x14ac:dyDescent="0.25">
      <c r="A16" s="6"/>
      <c r="B16" s="6" t="s">
        <v>33</v>
      </c>
      <c r="C16" s="6"/>
      <c r="D16" s="6"/>
      <c r="E16" s="6"/>
      <c r="F16" s="6">
        <f>SUM(F5:F15)</f>
        <v>0</v>
      </c>
    </row>
    <row r="17" spans="1:6" x14ac:dyDescent="0.25">
      <c r="A17" s="2" t="s">
        <v>8</v>
      </c>
      <c r="B17" s="2" t="s">
        <v>34</v>
      </c>
      <c r="C17" s="2"/>
      <c r="D17" s="2"/>
      <c r="E17" s="2"/>
      <c r="F17" s="2"/>
    </row>
    <row r="18" spans="1:6" ht="82.5" x14ac:dyDescent="0.25">
      <c r="A18" s="3" t="s">
        <v>35</v>
      </c>
      <c r="B18" s="3" t="s">
        <v>91</v>
      </c>
      <c r="C18" s="3" t="s">
        <v>17</v>
      </c>
      <c r="D18" s="4">
        <v>200</v>
      </c>
      <c r="E18" s="5"/>
      <c r="F18" s="5">
        <f>ROUND(D18*E18,2)</f>
        <v>0</v>
      </c>
    </row>
    <row r="19" spans="1:6" x14ac:dyDescent="0.25">
      <c r="A19" s="6"/>
      <c r="B19" s="6" t="s">
        <v>36</v>
      </c>
      <c r="C19" s="6"/>
      <c r="D19" s="6"/>
      <c r="E19" s="6"/>
      <c r="F19" s="6">
        <f>F18</f>
        <v>0</v>
      </c>
    </row>
    <row r="20" spans="1:6" x14ac:dyDescent="0.25">
      <c r="A20" s="2" t="s">
        <v>9</v>
      </c>
      <c r="B20" s="2" t="s">
        <v>37</v>
      </c>
      <c r="C20" s="2"/>
      <c r="D20" s="2"/>
      <c r="E20" s="2"/>
      <c r="F20" s="2"/>
    </row>
    <row r="21" spans="1:6" ht="49.5" x14ac:dyDescent="0.25">
      <c r="A21" s="3" t="s">
        <v>38</v>
      </c>
      <c r="B21" s="3" t="s">
        <v>39</v>
      </c>
      <c r="C21" s="3" t="s">
        <v>15</v>
      </c>
      <c r="D21" s="4">
        <v>55.8</v>
      </c>
      <c r="E21" s="5"/>
      <c r="F21" s="5">
        <f>ROUND(D21*E21,2)</f>
        <v>0</v>
      </c>
    </row>
    <row r="22" spans="1:6" ht="16.5" x14ac:dyDescent="0.25">
      <c r="A22" s="3" t="s">
        <v>40</v>
      </c>
      <c r="B22" s="3" t="s">
        <v>41</v>
      </c>
      <c r="C22" s="3" t="s">
        <v>17</v>
      </c>
      <c r="D22" s="4">
        <v>2.23</v>
      </c>
      <c r="E22" s="5"/>
      <c r="F22" s="5">
        <f>ROUND(D22*E22,2)</f>
        <v>0</v>
      </c>
    </row>
    <row r="23" spans="1:6" ht="16.5" x14ac:dyDescent="0.25">
      <c r="A23" s="3" t="s">
        <v>42</v>
      </c>
      <c r="B23" s="3" t="s">
        <v>43</v>
      </c>
      <c r="C23" s="3" t="s">
        <v>17</v>
      </c>
      <c r="D23" s="4">
        <v>17</v>
      </c>
      <c r="E23" s="5"/>
      <c r="F23" s="5">
        <f>ROUND(D23*E23,2)</f>
        <v>0</v>
      </c>
    </row>
    <row r="24" spans="1:6" ht="49.5" x14ac:dyDescent="0.25">
      <c r="A24" s="3" t="s">
        <v>44</v>
      </c>
      <c r="B24" s="3" t="s">
        <v>45</v>
      </c>
      <c r="C24" s="3" t="s">
        <v>15</v>
      </c>
      <c r="D24" s="4">
        <v>185</v>
      </c>
      <c r="E24" s="5"/>
      <c r="F24" s="5">
        <f>ROUND(D24*E24,2)</f>
        <v>0</v>
      </c>
    </row>
    <row r="25" spans="1:6" ht="49.5" x14ac:dyDescent="0.25">
      <c r="A25" s="3" t="s">
        <v>46</v>
      </c>
      <c r="B25" s="3" t="s">
        <v>92</v>
      </c>
      <c r="C25" s="3" t="s">
        <v>25</v>
      </c>
      <c r="D25" s="4">
        <v>35</v>
      </c>
      <c r="E25" s="5"/>
      <c r="F25" s="5">
        <f>ROUND(D25*E25,2)</f>
        <v>0</v>
      </c>
    </row>
    <row r="26" spans="1:6" x14ac:dyDescent="0.25">
      <c r="A26" s="6"/>
      <c r="B26" s="6" t="s">
        <v>47</v>
      </c>
      <c r="C26" s="6"/>
      <c r="D26" s="6"/>
      <c r="E26" s="6"/>
      <c r="F26" s="6">
        <f>SUM(F21:F25)</f>
        <v>0</v>
      </c>
    </row>
    <row r="27" spans="1:6" x14ac:dyDescent="0.25">
      <c r="A27" s="2" t="s">
        <v>10</v>
      </c>
      <c r="B27" s="2" t="s">
        <v>48</v>
      </c>
      <c r="C27" s="2"/>
      <c r="D27" s="2"/>
      <c r="E27" s="2"/>
      <c r="F27" s="2"/>
    </row>
    <row r="28" spans="1:6" ht="49.5" x14ac:dyDescent="0.25">
      <c r="A28" s="3" t="s">
        <v>49</v>
      </c>
      <c r="B28" s="3" t="s">
        <v>50</v>
      </c>
      <c r="C28" s="3" t="s">
        <v>19</v>
      </c>
      <c r="D28" s="4">
        <v>832.05</v>
      </c>
      <c r="E28" s="5"/>
      <c r="F28" s="5">
        <f>ROUND(D28*E28,2)</f>
        <v>0</v>
      </c>
    </row>
    <row r="29" spans="1:6" ht="33" x14ac:dyDescent="0.25">
      <c r="A29" s="3" t="s">
        <v>51</v>
      </c>
      <c r="B29" s="3" t="s">
        <v>52</v>
      </c>
      <c r="C29" s="3" t="s">
        <v>19</v>
      </c>
      <c r="D29" s="4">
        <v>781.93</v>
      </c>
      <c r="E29" s="5"/>
      <c r="F29" s="5">
        <f>ROUND(D29*E29,2)</f>
        <v>0</v>
      </c>
    </row>
    <row r="30" spans="1:6" ht="33" x14ac:dyDescent="0.25">
      <c r="A30" s="3" t="s">
        <v>53</v>
      </c>
      <c r="B30" s="3" t="s">
        <v>54</v>
      </c>
      <c r="C30" s="3" t="s">
        <v>19</v>
      </c>
      <c r="D30" s="4">
        <v>50.12</v>
      </c>
      <c r="E30" s="5"/>
      <c r="F30" s="5">
        <f>ROUND(D30*E30,2)</f>
        <v>0</v>
      </c>
    </row>
    <row r="31" spans="1:6" ht="49.5" x14ac:dyDescent="0.25">
      <c r="A31" s="3" t="s">
        <v>55</v>
      </c>
      <c r="B31" s="3" t="s">
        <v>56</v>
      </c>
      <c r="C31" s="3" t="s">
        <v>19</v>
      </c>
      <c r="D31" s="4">
        <v>832.05</v>
      </c>
      <c r="E31" s="5"/>
      <c r="F31" s="5">
        <f>ROUND(D31*E31,2)</f>
        <v>0</v>
      </c>
    </row>
    <row r="32" spans="1:6" x14ac:dyDescent="0.25">
      <c r="A32" s="6"/>
      <c r="B32" s="6" t="s">
        <v>57</v>
      </c>
      <c r="C32" s="6"/>
      <c r="D32" s="6"/>
      <c r="E32" s="6"/>
      <c r="F32" s="6">
        <f>SUM(F28:F31)</f>
        <v>0</v>
      </c>
    </row>
    <row r="33" spans="1:6" x14ac:dyDescent="0.25">
      <c r="A33" s="2" t="s">
        <v>11</v>
      </c>
      <c r="B33" s="2" t="s">
        <v>58</v>
      </c>
      <c r="C33" s="2"/>
      <c r="D33" s="2"/>
      <c r="E33" s="2"/>
      <c r="F33" s="2"/>
    </row>
    <row r="34" spans="1:6" ht="33" x14ac:dyDescent="0.25">
      <c r="A34" s="3" t="s">
        <v>59</v>
      </c>
      <c r="B34" s="3" t="s">
        <v>60</v>
      </c>
      <c r="C34" s="3" t="s">
        <v>19</v>
      </c>
      <c r="D34" s="4">
        <v>411.41</v>
      </c>
      <c r="E34" s="5"/>
      <c r="F34" s="5">
        <f>ROUND(D34*E34,2)</f>
        <v>0</v>
      </c>
    </row>
    <row r="35" spans="1:6" ht="16.5" x14ac:dyDescent="0.25">
      <c r="A35" s="3" t="s">
        <v>61</v>
      </c>
      <c r="B35" s="3" t="s">
        <v>62</v>
      </c>
      <c r="C35" s="3" t="s">
        <v>19</v>
      </c>
      <c r="D35" s="4">
        <v>411.41</v>
      </c>
      <c r="E35" s="5"/>
      <c r="F35" s="5">
        <f>ROUND(D35*E35,2)</f>
        <v>0</v>
      </c>
    </row>
    <row r="36" spans="1:6" ht="82.5" x14ac:dyDescent="0.25">
      <c r="A36" s="3" t="s">
        <v>63</v>
      </c>
      <c r="B36" s="3" t="s">
        <v>64</v>
      </c>
      <c r="C36" s="3" t="s">
        <v>19</v>
      </c>
      <c r="D36" s="4">
        <v>367.58</v>
      </c>
      <c r="E36" s="5"/>
      <c r="F36" s="5">
        <f>ROUND(D36*E36,2)</f>
        <v>0</v>
      </c>
    </row>
    <row r="37" spans="1:6" ht="49.5" x14ac:dyDescent="0.25">
      <c r="A37" s="3" t="s">
        <v>65</v>
      </c>
      <c r="B37" s="3" t="s">
        <v>66</v>
      </c>
      <c r="C37" s="3" t="s">
        <v>25</v>
      </c>
      <c r="D37" s="4">
        <v>137.84</v>
      </c>
      <c r="E37" s="5"/>
      <c r="F37" s="5">
        <f>ROUND(D37*E37,2)</f>
        <v>0</v>
      </c>
    </row>
    <row r="38" spans="1:6" ht="33" x14ac:dyDescent="0.25">
      <c r="A38" s="3" t="s">
        <v>67</v>
      </c>
      <c r="B38" s="3" t="s">
        <v>68</v>
      </c>
      <c r="C38" s="3" t="s">
        <v>19</v>
      </c>
      <c r="D38" s="4">
        <v>4.8</v>
      </c>
      <c r="E38" s="5"/>
      <c r="F38" s="5">
        <f>ROUND(D38*E38,2)</f>
        <v>0</v>
      </c>
    </row>
    <row r="39" spans="1:6" x14ac:dyDescent="0.25">
      <c r="A39" s="6"/>
      <c r="B39" s="6" t="s">
        <v>69</v>
      </c>
      <c r="C39" s="6"/>
      <c r="D39" s="6"/>
      <c r="E39" s="6"/>
      <c r="F39" s="6">
        <f>SUM(F34:F38)</f>
        <v>0</v>
      </c>
    </row>
    <row r="40" spans="1:6" x14ac:dyDescent="0.25">
      <c r="A40" s="2" t="s">
        <v>12</v>
      </c>
      <c r="B40" s="2" t="s">
        <v>70</v>
      </c>
      <c r="C40" s="2"/>
      <c r="D40" s="2"/>
      <c r="E40" s="2"/>
      <c r="F40" s="2"/>
    </row>
    <row r="41" spans="1:6" ht="16.5" x14ac:dyDescent="0.25">
      <c r="A41" s="3" t="s">
        <v>71</v>
      </c>
      <c r="B41" s="3" t="s">
        <v>72</v>
      </c>
      <c r="C41" s="3" t="s">
        <v>73</v>
      </c>
      <c r="D41" s="4">
        <v>2</v>
      </c>
      <c r="E41" s="5"/>
      <c r="F41" s="5">
        <f t="shared" ref="F41:F46" si="1">ROUND(D41*E41,2)</f>
        <v>0</v>
      </c>
    </row>
    <row r="42" spans="1:6" ht="16.5" x14ac:dyDescent="0.25">
      <c r="A42" s="3" t="s">
        <v>74</v>
      </c>
      <c r="B42" s="3" t="s">
        <v>75</v>
      </c>
      <c r="C42" s="3" t="s">
        <v>76</v>
      </c>
      <c r="D42" s="4">
        <v>8</v>
      </c>
      <c r="E42" s="5"/>
      <c r="F42" s="5">
        <f t="shared" si="1"/>
        <v>0</v>
      </c>
    </row>
    <row r="43" spans="1:6" ht="33" x14ac:dyDescent="0.25">
      <c r="A43" s="3" t="s">
        <v>77</v>
      </c>
      <c r="B43" s="3" t="s">
        <v>78</v>
      </c>
      <c r="C43" s="3" t="s">
        <v>76</v>
      </c>
      <c r="D43" s="4">
        <v>11</v>
      </c>
      <c r="E43" s="5"/>
      <c r="F43" s="5">
        <f t="shared" si="1"/>
        <v>0</v>
      </c>
    </row>
    <row r="44" spans="1:6" ht="16.5" x14ac:dyDescent="0.25">
      <c r="A44" s="3" t="s">
        <v>79</v>
      </c>
      <c r="B44" s="3" t="s">
        <v>80</v>
      </c>
      <c r="C44" s="3" t="s">
        <v>76</v>
      </c>
      <c r="D44" s="4">
        <v>2</v>
      </c>
      <c r="E44" s="5"/>
      <c r="F44" s="5">
        <f t="shared" si="1"/>
        <v>0</v>
      </c>
    </row>
    <row r="45" spans="1:6" ht="33" x14ac:dyDescent="0.25">
      <c r="A45" s="3" t="s">
        <v>81</v>
      </c>
      <c r="B45" s="3" t="s">
        <v>82</v>
      </c>
      <c r="C45" s="3" t="s">
        <v>73</v>
      </c>
      <c r="D45" s="4">
        <v>17</v>
      </c>
      <c r="E45" s="5"/>
      <c r="F45" s="5">
        <f t="shared" si="1"/>
        <v>0</v>
      </c>
    </row>
    <row r="46" spans="1:6" ht="66" x14ac:dyDescent="0.25">
      <c r="A46" s="3" t="s">
        <v>83</v>
      </c>
      <c r="B46" s="3" t="s">
        <v>84</v>
      </c>
      <c r="C46" s="3" t="s">
        <v>85</v>
      </c>
      <c r="D46" s="4">
        <v>14.48</v>
      </c>
      <c r="E46" s="5"/>
      <c r="F46" s="5">
        <f t="shared" si="1"/>
        <v>0</v>
      </c>
    </row>
    <row r="47" spans="1:6" x14ac:dyDescent="0.25">
      <c r="A47" s="6"/>
      <c r="B47" s="6" t="s">
        <v>86</v>
      </c>
      <c r="C47" s="6"/>
      <c r="D47" s="6"/>
      <c r="E47" s="6"/>
      <c r="F47" s="6">
        <f>SUM(F41:F46)</f>
        <v>0</v>
      </c>
    </row>
    <row r="48" spans="1:6" x14ac:dyDescent="0.25">
      <c r="A48" s="10" t="s">
        <v>87</v>
      </c>
      <c r="B48" s="11"/>
      <c r="C48" s="11"/>
      <c r="D48" s="11"/>
      <c r="E48" s="12"/>
      <c r="F48" s="6">
        <f>F16+F19+F26+F32+F39+F47</f>
        <v>0</v>
      </c>
    </row>
    <row r="49" spans="1:6" x14ac:dyDescent="0.25">
      <c r="A49" s="10" t="s">
        <v>88</v>
      </c>
      <c r="B49" s="11"/>
      <c r="C49" s="11"/>
      <c r="D49" s="11"/>
      <c r="E49" s="12"/>
      <c r="F49" s="6">
        <f>F48*23%</f>
        <v>0</v>
      </c>
    </row>
    <row r="50" spans="1:6" x14ac:dyDescent="0.25">
      <c r="A50" s="10" t="s">
        <v>89</v>
      </c>
      <c r="B50" s="11"/>
      <c r="C50" s="11"/>
      <c r="D50" s="11"/>
      <c r="E50" s="12"/>
      <c r="F50" s="6">
        <f>F48+F49</f>
        <v>0</v>
      </c>
    </row>
  </sheetData>
  <mergeCells count="4">
    <mergeCell ref="A1:F1"/>
    <mergeCell ref="A48:E48"/>
    <mergeCell ref="A49:E49"/>
    <mergeCell ref="A50:E50"/>
  </mergeCells>
  <pageMargins left="0.7" right="0.7" top="0.75" bottom="0.75" header="0.3" footer="0.3"/>
  <ignoredErrors>
    <ignoredError sqref="A2:F4 A1 A16:F17 A5:D12 F5:F15 A19:F20 A18 F18 A26:F27 A21:D24 F21:F25 A32:F33 A28:D31 F28:F31 A39:F40 A34:D38 F34:F38 A47:F47 A41:D46 F41:F46 F48 A14:D15 A13 C13:D13 C18:D18 A25 C25:D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Anna Larek</cp:lastModifiedBy>
  <dcterms:created xsi:type="dcterms:W3CDTF">2024-08-27T12:13:22Z</dcterms:created>
  <dcterms:modified xsi:type="dcterms:W3CDTF">2024-08-27T12:16:17Z</dcterms:modified>
</cp:coreProperties>
</file>