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400" windowHeight="15600" tabRatio="500"/>
  </bookViews>
  <sheets>
    <sheet name="ZUŻYCIE GAZU  w 2021" sheetId="1" r:id="rId1"/>
  </sheets>
  <externalReferences>
    <externalReference r:id="rId2"/>
  </externalReferenc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9" i="1" l="1"/>
  <c r="O10" i="1"/>
  <c r="O14" i="1"/>
  <c r="O8" i="1"/>
  <c r="N9" i="1"/>
  <c r="N10" i="1"/>
  <c r="N14" i="1"/>
  <c r="N8" i="1"/>
  <c r="M9" i="1"/>
  <c r="M10" i="1"/>
  <c r="M14" i="1"/>
  <c r="M8" i="1"/>
  <c r="L9" i="1"/>
  <c r="L10" i="1"/>
  <c r="L14" i="1"/>
  <c r="L8" i="1"/>
  <c r="K9" i="1"/>
  <c r="K10" i="1"/>
  <c r="K14" i="1"/>
  <c r="K8" i="1"/>
  <c r="J9" i="1"/>
  <c r="J10" i="1"/>
  <c r="J14" i="1"/>
  <c r="J8" i="1"/>
  <c r="I9" i="1"/>
  <c r="I10" i="1"/>
  <c r="I14" i="1"/>
  <c r="H9" i="1"/>
  <c r="H10" i="1"/>
  <c r="H14" i="1"/>
  <c r="G9" i="1"/>
  <c r="G10" i="1"/>
  <c r="G14" i="1"/>
  <c r="H8" i="1"/>
  <c r="G8" i="1"/>
  <c r="I8" i="1"/>
  <c r="F9" i="1"/>
  <c r="F10" i="1"/>
  <c r="F14" i="1"/>
  <c r="F8" i="1"/>
  <c r="E9" i="1"/>
  <c r="E10" i="1"/>
  <c r="E14" i="1"/>
  <c r="E8" i="1"/>
  <c r="D9" i="1"/>
  <c r="D10" i="1"/>
  <c r="D14" i="1"/>
  <c r="D8" i="1"/>
  <c r="D7" i="1"/>
  <c r="N7" i="1"/>
  <c r="M7" i="1"/>
  <c r="L7" i="1"/>
  <c r="K7" i="1"/>
  <c r="J7" i="1"/>
  <c r="I7" i="1"/>
  <c r="H7" i="1"/>
  <c r="G7" i="1"/>
  <c r="F7" i="1"/>
  <c r="O7" i="1"/>
  <c r="E7" i="1"/>
  <c r="B12" i="1"/>
  <c r="B11" i="1"/>
  <c r="B10" i="1"/>
  <c r="B7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H11" i="1" l="1"/>
  <c r="E11" i="1"/>
  <c r="I11" i="1"/>
  <c r="M11" i="1"/>
  <c r="O11" i="1"/>
  <c r="K11" i="1"/>
  <c r="D11" i="1"/>
  <c r="G11" i="1"/>
  <c r="J11" i="1"/>
  <c r="L11" i="1"/>
  <c r="N11" i="1"/>
  <c r="F11" i="1"/>
  <c r="H12" i="1"/>
  <c r="J12" i="1"/>
  <c r="N12" i="1"/>
  <c r="G12" i="1"/>
  <c r="K12" i="1"/>
  <c r="O12" i="1"/>
  <c r="E12" i="1"/>
  <c r="I12" i="1"/>
  <c r="D12" i="1"/>
  <c r="L12" i="1"/>
  <c r="F12" i="1"/>
  <c r="M12" i="1"/>
  <c r="P5" i="1"/>
  <c r="J13" i="1"/>
  <c r="M13" i="1"/>
  <c r="E13" i="1"/>
  <c r="H13" i="1"/>
  <c r="D13" i="1"/>
  <c r="N13" i="1"/>
  <c r="I13" i="1"/>
  <c r="L13" i="1"/>
  <c r="O13" i="1"/>
  <c r="K13" i="1"/>
  <c r="F13" i="1"/>
  <c r="G13" i="1"/>
</calcChain>
</file>

<file path=xl/sharedStrings.xml><?xml version="1.0" encoding="utf-8"?>
<sst xmlns="http://schemas.openxmlformats.org/spreadsheetml/2006/main" count="15" uniqueCount="8">
  <si>
    <t>W-5</t>
  </si>
  <si>
    <t>Zespół Szkolno-Przedszkolny w Nowosielcu</t>
  </si>
  <si>
    <t xml:space="preserve">Zespół Szkolno-Przedszkolny Nr 1 w Nisku </t>
  </si>
  <si>
    <t>LP</t>
  </si>
  <si>
    <t>Zespół Szkolno Przedszkolny w Zarzeczu</t>
  </si>
  <si>
    <t>suma  W-5</t>
  </si>
  <si>
    <t>Zużycie gazu w ujęciu miesięcznym w 2023r. Taryfa W-5</t>
  </si>
  <si>
    <t>OPS/ Gimnazjum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</si>
</sst>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sz val="11"/>
      <color theme="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1" fontId="3" fillId="2" borderId="1" xfId="0" applyNumberFormat="1" applyFont="1" applyFill="1" applyBorder="1"/>
    <xf numFmtId="1" fontId="5" fillId="2" borderId="1" xfId="0" applyNumberFormat="1" applyFont="1" applyFill="1" applyBorder="1"/>
    <xf numFmtId="1" fontId="0" fillId="0" borderId="0" xfId="0" applyNumberFormat="1"/>
    <xf numFmtId="0" fontId="0" fillId="3" borderId="2" xfId="0" applyFill="1" applyBorder="1"/>
    <xf numFmtId="0" fontId="0" fillId="3" borderId="1" xfId="0" applyFill="1" applyBorder="1" applyAlignment="1">
      <alignment horizontal="center" vertical="center"/>
    </xf>
    <xf numFmtId="0" fontId="1" fillId="3" borderId="2" xfId="0" applyFont="1" applyFill="1" applyBorder="1"/>
    <xf numFmtId="0" fontId="4" fillId="3" borderId="2" xfId="0" applyFont="1" applyFill="1" applyBorder="1" applyAlignment="1">
      <alignment wrapText="1"/>
    </xf>
    <xf numFmtId="0" fontId="0" fillId="3" borderId="1" xfId="0" applyFill="1" applyBorder="1"/>
    <xf numFmtId="1" fontId="0" fillId="0" borderId="1" xfId="0" applyNumberFormat="1" applyBorder="1" applyAlignment="1">
      <alignment horizontal="center"/>
    </xf>
    <xf numFmtId="1" fontId="8" fillId="3" borderId="1" xfId="0" applyNumberFormat="1" applyFont="1" applyFill="1" applyBorder="1"/>
    <xf numFmtId="0" fontId="8" fillId="0" borderId="0" xfId="0" applyFont="1"/>
    <xf numFmtId="0" fontId="2" fillId="0" borderId="0" xfId="0" applyFont="1" applyAlignment="1">
      <alignment horizontal="center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.ELEKTRYKA%20Krzysiek%20Janiec%20(2018-2021)/2022/3.GAZ%20202/1.Gaz%20Przetarg%20na%202022/dokumenty%20do%20przetargu/Tabelka%20z&#322;u&#380;ycia%20w%20taryfie%20W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1">
          <cell r="A11" t="str">
            <v>Nazwa punktu poboru</v>
          </cell>
          <cell r="B11" t="str">
            <v>Taryfa</v>
          </cell>
          <cell r="C11" t="str">
            <v>I</v>
          </cell>
          <cell r="D11" t="str">
            <v>II</v>
          </cell>
          <cell r="E11" t="str">
            <v>III</v>
          </cell>
          <cell r="F11" t="str">
            <v>IV</v>
          </cell>
          <cell r="G11" t="str">
            <v>V</v>
          </cell>
          <cell r="H11" t="str">
            <v>VI</v>
          </cell>
          <cell r="I11" t="str">
            <v>VII</v>
          </cell>
          <cell r="J11" t="str">
            <v>VIII</v>
          </cell>
          <cell r="K11" t="str">
            <v>IX</v>
          </cell>
          <cell r="L11" t="str">
            <v>X</v>
          </cell>
          <cell r="M11" t="str">
            <v>XI</v>
          </cell>
          <cell r="N11" t="str">
            <v>XII</v>
          </cell>
          <cell r="O11" t="str">
            <v>RAZEM kWh</v>
          </cell>
        </row>
        <row r="12">
          <cell r="A12" t="str">
            <v>PSP NR 3</v>
          </cell>
        </row>
        <row r="15">
          <cell r="A15" t="str">
            <v>PRZEDSZKOLE NR 1</v>
          </cell>
        </row>
        <row r="16">
          <cell r="A16" t="str">
            <v>Dom kultury w Nowosielcu</v>
          </cell>
        </row>
        <row r="17">
          <cell r="A17" t="str">
            <v>Dom Kultury w Zarzeczu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R15"/>
  <sheetViews>
    <sheetView tabSelected="1" zoomScale="73" zoomScaleNormal="73" workbookViewId="0">
      <selection activeCell="G23" sqref="G23"/>
    </sheetView>
  </sheetViews>
  <sheetFormatPr defaultColWidth="8.7109375" defaultRowHeight="15" x14ac:dyDescent="0.25"/>
  <cols>
    <col min="2" max="2" width="42.140625" customWidth="1"/>
    <col min="11" max="11" width="12" customWidth="1"/>
    <col min="16" max="16" width="11.5703125" customWidth="1"/>
  </cols>
  <sheetData>
    <row r="4" spans="1:18" ht="21" x14ac:dyDescent="0.35">
      <c r="D4" s="14" t="s">
        <v>6</v>
      </c>
      <c r="E4" s="14"/>
      <c r="F4" s="14"/>
      <c r="G4" s="14"/>
      <c r="H4" s="14"/>
      <c r="I4" s="14"/>
      <c r="J4" s="14"/>
      <c r="K4" s="14"/>
      <c r="P4" s="1" t="s">
        <v>5</v>
      </c>
    </row>
    <row r="5" spans="1:18" x14ac:dyDescent="0.25">
      <c r="P5" s="11">
        <f>SUM(P7:P14)</f>
        <v>2887490</v>
      </c>
    </row>
    <row r="6" spans="1:18" x14ac:dyDescent="0.25">
      <c r="A6" s="1" t="s">
        <v>3</v>
      </c>
      <c r="B6" s="2" t="str">
        <f>[1]Sheet1!A11</f>
        <v>Nazwa punktu poboru</v>
      </c>
      <c r="C6" s="1" t="str">
        <f>[1]Sheet1!B11</f>
        <v>Taryfa</v>
      </c>
      <c r="D6" s="1" t="str">
        <f>[1]Sheet1!C11</f>
        <v>I</v>
      </c>
      <c r="E6" s="1" t="str">
        <f>[1]Sheet1!D11</f>
        <v>II</v>
      </c>
      <c r="F6" s="1" t="str">
        <f>[1]Sheet1!E11</f>
        <v>III</v>
      </c>
      <c r="G6" s="1" t="str">
        <f>[1]Sheet1!F11</f>
        <v>IV</v>
      </c>
      <c r="H6" s="1" t="str">
        <f>[1]Sheet1!G11</f>
        <v>V</v>
      </c>
      <c r="I6" s="1" t="str">
        <f>[1]Sheet1!H11</f>
        <v>VI</v>
      </c>
      <c r="J6" s="1" t="str">
        <f>[1]Sheet1!I11</f>
        <v>VII</v>
      </c>
      <c r="K6" s="1" t="str">
        <f>[1]Sheet1!J11</f>
        <v>VIII</v>
      </c>
      <c r="L6" s="1" t="str">
        <f>[1]Sheet1!K11</f>
        <v>IX</v>
      </c>
      <c r="M6" s="1" t="str">
        <f>[1]Sheet1!L11</f>
        <v>X</v>
      </c>
      <c r="N6" s="1" t="str">
        <f>[1]Sheet1!M11</f>
        <v>XI</v>
      </c>
      <c r="O6" s="1" t="str">
        <f>[1]Sheet1!N11</f>
        <v>XII</v>
      </c>
      <c r="P6" s="1" t="str">
        <f>[1]Sheet1!O11</f>
        <v>RAZEM kWh</v>
      </c>
    </row>
    <row r="7" spans="1:18" x14ac:dyDescent="0.25">
      <c r="A7" s="1">
        <v>1</v>
      </c>
      <c r="B7" s="6" t="str">
        <f>[1]Sheet1!A12</f>
        <v>PSP NR 3</v>
      </c>
      <c r="C7" s="7" t="s">
        <v>0</v>
      </c>
      <c r="D7" s="12">
        <f>P7*0.12</f>
        <v>110606.64</v>
      </c>
      <c r="E7" s="12">
        <f>$P$7*0.12</f>
        <v>110606.64</v>
      </c>
      <c r="F7" s="12">
        <f>$P$7*0.1</f>
        <v>92172.200000000012</v>
      </c>
      <c r="G7" s="12">
        <f>$P$7*0.06</f>
        <v>55303.32</v>
      </c>
      <c r="H7" s="12">
        <f>$P$7*0.06</f>
        <v>55303.32</v>
      </c>
      <c r="I7" s="12">
        <f>$P$7*0.04</f>
        <v>36868.879999999997</v>
      </c>
      <c r="J7" s="12">
        <f>$P$7*0.04</f>
        <v>36868.879999999997</v>
      </c>
      <c r="K7" s="12">
        <f>$P$7*0.06</f>
        <v>55303.32</v>
      </c>
      <c r="L7" s="12">
        <f>$P$7*0.06</f>
        <v>55303.32</v>
      </c>
      <c r="M7" s="12">
        <f>$P$7*0.1</f>
        <v>92172.200000000012</v>
      </c>
      <c r="N7" s="12">
        <f>$P$7*0.12</f>
        <v>110606.64</v>
      </c>
      <c r="O7" s="12">
        <f t="shared" ref="O7" si="0">$P$7*0.12</f>
        <v>110606.64</v>
      </c>
      <c r="P7" s="3">
        <v>921722</v>
      </c>
      <c r="Q7" s="5"/>
    </row>
    <row r="8" spans="1:18" ht="21" customHeight="1" x14ac:dyDescent="0.25">
      <c r="A8" s="1">
        <v>2</v>
      </c>
      <c r="B8" s="8" t="s">
        <v>1</v>
      </c>
      <c r="C8" s="7" t="s">
        <v>0</v>
      </c>
      <c r="D8" s="12">
        <f>P8*0.12</f>
        <v>51966.479999999996</v>
      </c>
      <c r="E8" s="12">
        <f>P8*0.12</f>
        <v>51966.479999999996</v>
      </c>
      <c r="F8" s="12">
        <f>P8*0.1</f>
        <v>43305.4</v>
      </c>
      <c r="G8" s="12">
        <f>P8*0.07</f>
        <v>30313.780000000002</v>
      </c>
      <c r="H8" s="12">
        <f>P8*0.05</f>
        <v>21652.7</v>
      </c>
      <c r="I8" s="12">
        <f>P8*0.04</f>
        <v>17322.16</v>
      </c>
      <c r="J8" s="12">
        <f>P8*0.04</f>
        <v>17322.16</v>
      </c>
      <c r="K8" s="12">
        <f>P8*0.05</f>
        <v>21652.7</v>
      </c>
      <c r="L8" s="12">
        <f>P8*0.07</f>
        <v>30313.780000000002</v>
      </c>
      <c r="M8" s="12">
        <f>P8*0.1</f>
        <v>43305.4</v>
      </c>
      <c r="N8" s="12">
        <f>P8*0.12</f>
        <v>51966.479999999996</v>
      </c>
      <c r="O8" s="12">
        <f>P8*0.12</f>
        <v>51966.479999999996</v>
      </c>
      <c r="P8" s="3">
        <v>433054</v>
      </c>
      <c r="Q8" s="5"/>
      <c r="R8" s="5"/>
    </row>
    <row r="9" spans="1:18" ht="43.5" customHeight="1" x14ac:dyDescent="0.25">
      <c r="A9" s="1">
        <v>3</v>
      </c>
      <c r="B9" s="9" t="s">
        <v>7</v>
      </c>
      <c r="C9" s="7" t="s">
        <v>0</v>
      </c>
      <c r="D9" s="12">
        <f t="shared" ref="D9:D14" si="1">P9*0.12</f>
        <v>66301.2</v>
      </c>
      <c r="E9" s="12">
        <f t="shared" ref="E9:E14" si="2">P9*0.12</f>
        <v>66301.2</v>
      </c>
      <c r="F9" s="12">
        <f t="shared" ref="F9:F14" si="3">P9*0.1</f>
        <v>55251</v>
      </c>
      <c r="G9" s="12">
        <f t="shared" ref="G9:G14" si="4">P9*0.07</f>
        <v>38675.700000000004</v>
      </c>
      <c r="H9" s="12">
        <f t="shared" ref="H9:H14" si="5">P9*0.05</f>
        <v>27625.5</v>
      </c>
      <c r="I9" s="12">
        <f t="shared" ref="I9:I14" si="6">P9*0.04</f>
        <v>22100.400000000001</v>
      </c>
      <c r="J9" s="12">
        <f t="shared" ref="J9:J14" si="7">P9*0.04</f>
        <v>22100.400000000001</v>
      </c>
      <c r="K9" s="12">
        <f t="shared" ref="K9:K14" si="8">P9*0.05</f>
        <v>27625.5</v>
      </c>
      <c r="L9" s="12">
        <f t="shared" ref="L9:L14" si="9">P9*0.07</f>
        <v>38675.700000000004</v>
      </c>
      <c r="M9" s="12">
        <f t="shared" ref="M9:M14" si="10">P9*0.1</f>
        <v>55251</v>
      </c>
      <c r="N9" s="12">
        <f t="shared" ref="N9:N14" si="11">P9*0.12</f>
        <v>66301.2</v>
      </c>
      <c r="O9" s="12">
        <f t="shared" ref="O9:O14" si="12">P9*0.12</f>
        <v>66301.2</v>
      </c>
      <c r="P9" s="3">
        <v>552510</v>
      </c>
      <c r="Q9" s="5"/>
    </row>
    <row r="10" spans="1:18" x14ac:dyDescent="0.25">
      <c r="A10" s="1">
        <v>4</v>
      </c>
      <c r="B10" s="6" t="str">
        <f>[1]Sheet1!A15</f>
        <v>PRZEDSZKOLE NR 1</v>
      </c>
      <c r="C10" s="7" t="s">
        <v>0</v>
      </c>
      <c r="D10" s="12">
        <f t="shared" si="1"/>
        <v>2666.16</v>
      </c>
      <c r="E10" s="12">
        <f t="shared" si="2"/>
        <v>2666.16</v>
      </c>
      <c r="F10" s="12">
        <f t="shared" si="3"/>
        <v>2221.8000000000002</v>
      </c>
      <c r="G10" s="12">
        <f t="shared" si="4"/>
        <v>1555.2600000000002</v>
      </c>
      <c r="H10" s="12">
        <f t="shared" si="5"/>
        <v>1110.9000000000001</v>
      </c>
      <c r="I10" s="12">
        <f t="shared" si="6"/>
        <v>888.72</v>
      </c>
      <c r="J10" s="12">
        <f t="shared" si="7"/>
        <v>888.72</v>
      </c>
      <c r="K10" s="12">
        <f t="shared" si="8"/>
        <v>1110.9000000000001</v>
      </c>
      <c r="L10" s="12">
        <f t="shared" si="9"/>
        <v>1555.2600000000002</v>
      </c>
      <c r="M10" s="12">
        <f t="shared" si="10"/>
        <v>2221.8000000000002</v>
      </c>
      <c r="N10" s="12">
        <f t="shared" si="11"/>
        <v>2666.16</v>
      </c>
      <c r="O10" s="12">
        <f t="shared" si="12"/>
        <v>2666.16</v>
      </c>
      <c r="P10" s="3">
        <v>22218</v>
      </c>
      <c r="Q10" s="5"/>
    </row>
    <row r="11" spans="1:18" x14ac:dyDescent="0.25">
      <c r="A11" s="1">
        <v>5</v>
      </c>
      <c r="B11" s="6" t="str">
        <f>[1]Sheet1!A16</f>
        <v>Dom kultury w Nowosielcu</v>
      </c>
      <c r="C11" s="7" t="s">
        <v>0</v>
      </c>
      <c r="D11" s="12">
        <f t="shared" si="1"/>
        <v>35745.839999999997</v>
      </c>
      <c r="E11" s="12">
        <f t="shared" si="2"/>
        <v>35745.839999999997</v>
      </c>
      <c r="F11" s="12">
        <f t="shared" si="3"/>
        <v>29788.2</v>
      </c>
      <c r="G11" s="12">
        <f t="shared" si="4"/>
        <v>20851.740000000002</v>
      </c>
      <c r="H11" s="12">
        <f t="shared" si="5"/>
        <v>14894.1</v>
      </c>
      <c r="I11" s="12">
        <f t="shared" si="6"/>
        <v>11915.28</v>
      </c>
      <c r="J11" s="12">
        <f t="shared" si="7"/>
        <v>11915.28</v>
      </c>
      <c r="K11" s="12">
        <f t="shared" si="8"/>
        <v>14894.1</v>
      </c>
      <c r="L11" s="12">
        <f t="shared" si="9"/>
        <v>20851.740000000002</v>
      </c>
      <c r="M11" s="12">
        <f t="shared" si="10"/>
        <v>29788.2</v>
      </c>
      <c r="N11" s="12">
        <f t="shared" si="11"/>
        <v>35745.839999999997</v>
      </c>
      <c r="O11" s="12">
        <f t="shared" si="12"/>
        <v>35745.839999999997</v>
      </c>
      <c r="P11" s="3">
        <v>297882</v>
      </c>
      <c r="Q11" s="5"/>
    </row>
    <row r="12" spans="1:18" x14ac:dyDescent="0.25">
      <c r="A12" s="1">
        <v>6</v>
      </c>
      <c r="B12" s="6" t="str">
        <f>[1]Sheet1!A17</f>
        <v>Dom Kultury w Zarzeczu</v>
      </c>
      <c r="C12" s="7" t="s">
        <v>0</v>
      </c>
      <c r="D12" s="12">
        <f t="shared" si="1"/>
        <v>21724.32</v>
      </c>
      <c r="E12" s="12">
        <f t="shared" si="2"/>
        <v>21724.32</v>
      </c>
      <c r="F12" s="12">
        <f t="shared" si="3"/>
        <v>18103.600000000002</v>
      </c>
      <c r="G12" s="12">
        <f t="shared" si="4"/>
        <v>12672.52</v>
      </c>
      <c r="H12" s="12">
        <f t="shared" si="5"/>
        <v>9051.8000000000011</v>
      </c>
      <c r="I12" s="12">
        <f t="shared" si="6"/>
        <v>7241.4400000000005</v>
      </c>
      <c r="J12" s="12">
        <f t="shared" si="7"/>
        <v>7241.4400000000005</v>
      </c>
      <c r="K12" s="12">
        <f t="shared" si="8"/>
        <v>9051.8000000000011</v>
      </c>
      <c r="L12" s="12">
        <f t="shared" si="9"/>
        <v>12672.52</v>
      </c>
      <c r="M12" s="12">
        <f t="shared" si="10"/>
        <v>18103.600000000002</v>
      </c>
      <c r="N12" s="12">
        <f t="shared" si="11"/>
        <v>21724.32</v>
      </c>
      <c r="O12" s="12">
        <f t="shared" si="12"/>
        <v>21724.32</v>
      </c>
      <c r="P12" s="4">
        <v>181036</v>
      </c>
      <c r="Q12" s="5"/>
    </row>
    <row r="13" spans="1:18" x14ac:dyDescent="0.25">
      <c r="A13" s="1">
        <v>7</v>
      </c>
      <c r="B13" s="6" t="s">
        <v>2</v>
      </c>
      <c r="C13" s="7" t="s">
        <v>0</v>
      </c>
      <c r="D13" s="12">
        <f t="shared" si="1"/>
        <v>31242.959999999999</v>
      </c>
      <c r="E13" s="12">
        <f t="shared" si="2"/>
        <v>31242.959999999999</v>
      </c>
      <c r="F13" s="12">
        <f t="shared" si="3"/>
        <v>26035.800000000003</v>
      </c>
      <c r="G13" s="12">
        <f t="shared" si="4"/>
        <v>18225.060000000001</v>
      </c>
      <c r="H13" s="12">
        <f t="shared" si="5"/>
        <v>13017.900000000001</v>
      </c>
      <c r="I13" s="12">
        <f t="shared" si="6"/>
        <v>10414.32</v>
      </c>
      <c r="J13" s="12">
        <f t="shared" si="7"/>
        <v>10414.32</v>
      </c>
      <c r="K13" s="12">
        <f t="shared" si="8"/>
        <v>13017.900000000001</v>
      </c>
      <c r="L13" s="12">
        <f t="shared" si="9"/>
        <v>18225.060000000001</v>
      </c>
      <c r="M13" s="12">
        <f t="shared" si="10"/>
        <v>26035.800000000003</v>
      </c>
      <c r="N13" s="12">
        <f t="shared" si="11"/>
        <v>31242.959999999999</v>
      </c>
      <c r="O13" s="12">
        <f t="shared" si="12"/>
        <v>31242.959999999999</v>
      </c>
      <c r="P13" s="3">
        <v>260358</v>
      </c>
      <c r="Q13" s="5"/>
    </row>
    <row r="14" spans="1:18" x14ac:dyDescent="0.25">
      <c r="A14" s="1">
        <v>8</v>
      </c>
      <c r="B14" s="10" t="s">
        <v>4</v>
      </c>
      <c r="C14" s="7" t="s">
        <v>0</v>
      </c>
      <c r="D14" s="12">
        <f t="shared" si="1"/>
        <v>26245.200000000001</v>
      </c>
      <c r="E14" s="12">
        <f t="shared" si="2"/>
        <v>26245.200000000001</v>
      </c>
      <c r="F14" s="12">
        <f t="shared" si="3"/>
        <v>21871</v>
      </c>
      <c r="G14" s="12">
        <f t="shared" si="4"/>
        <v>15309.7</v>
      </c>
      <c r="H14" s="12">
        <f t="shared" si="5"/>
        <v>10935.5</v>
      </c>
      <c r="I14" s="12">
        <f t="shared" si="6"/>
        <v>8748.4</v>
      </c>
      <c r="J14" s="12">
        <f t="shared" si="7"/>
        <v>8748.4</v>
      </c>
      <c r="K14" s="12">
        <f t="shared" si="8"/>
        <v>10935.5</v>
      </c>
      <c r="L14" s="12">
        <f t="shared" si="9"/>
        <v>15309.7</v>
      </c>
      <c r="M14" s="12">
        <f t="shared" si="10"/>
        <v>21871</v>
      </c>
      <c r="N14" s="12">
        <f t="shared" si="11"/>
        <v>26245.200000000001</v>
      </c>
      <c r="O14" s="12">
        <f t="shared" si="12"/>
        <v>26245.200000000001</v>
      </c>
      <c r="P14" s="3">
        <v>218710</v>
      </c>
      <c r="Q14" s="5"/>
    </row>
    <row r="15" spans="1:18" x14ac:dyDescent="0.25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</sheetData>
  <mergeCells count="1">
    <mergeCell ref="D4:K4"/>
  </mergeCells>
  <phoneticPr fontId="7" type="noConversion"/>
  <pageMargins left="0.7" right="0.7" top="0.75" bottom="0.75" header="0.51180555555555496" footer="0.51180555555555496"/>
  <pageSetup paperSize="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ZUŻYCIE GAZU  w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RG-JaniecK</dc:creator>
  <cp:lastModifiedBy>Michał_ZP</cp:lastModifiedBy>
  <cp:revision>5</cp:revision>
  <cp:lastPrinted>2022-08-04T06:33:36Z</cp:lastPrinted>
  <dcterms:created xsi:type="dcterms:W3CDTF">2006-09-16T00:00:00Z</dcterms:created>
  <dcterms:modified xsi:type="dcterms:W3CDTF">2023-12-06T13:07:39Z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