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13335"/>
  </bookViews>
  <sheets>
    <sheet name="Załącznik 1" sheetId="1" r:id="rId1"/>
  </sheets>
  <definedNames>
    <definedName name="_xlnm.Print_Area" localSheetId="0">'Załącznik 1'!$A$2:$H$51</definedName>
    <definedName name="OLE_LINK1" localSheetId="0">'Załącznik 1'!$G$41</definedName>
    <definedName name="OLE_LINK4" localSheetId="0">'Załącznik 1'!#REF!</definedName>
    <definedName name="_xlnm.Print_Titles" localSheetId="0">'Załącznik 1'!$11:$12</definedName>
    <definedName name="Z_940E8A87_72F1_43D8_ACB8_64E9C26AC130_.wvu.Cols" localSheetId="0" hidden="1">'Załącznik 1'!#REF!</definedName>
    <definedName name="Z_940E8A87_72F1_43D8_ACB8_64E9C26AC130_.wvu.PrintArea" localSheetId="0" hidden="1">'Załącznik 1'!$A$2:$H$51</definedName>
    <definedName name="Z_940E8A87_72F1_43D8_ACB8_64E9C26AC130_.wvu.PrintTitles" localSheetId="0" hidden="1">'Załącznik 1'!$11:$12</definedName>
  </definedNames>
  <calcPr calcId="145621"/>
  <customWorkbookViews>
    <customWorkbookView name="Dariusz Maćkiewicz - Widok osobisty" guid="{940E8A87-72F1-43D8-ACB8-64E9C26AC130}" mergeInterval="0" personalView="1" maximized="1" xWindow="1592" yWindow="-8" windowWidth="1296" windowHeight="1000" activeSheetId="1"/>
  </customWorkbookViews>
</workbook>
</file>

<file path=xl/calcChain.xml><?xml version="1.0" encoding="utf-8"?>
<calcChain xmlns="http://schemas.openxmlformats.org/spreadsheetml/2006/main">
  <c r="H17" i="1" l="1"/>
  <c r="G20" i="1"/>
  <c r="H20" i="1"/>
  <c r="H30" i="1" l="1"/>
  <c r="H37" i="1"/>
  <c r="G30" i="1"/>
  <c r="G37" i="1" l="1"/>
  <c r="H29" i="1" l="1"/>
  <c r="H36" i="1" l="1"/>
  <c r="H25" i="1" l="1"/>
  <c r="H39" i="1"/>
  <c r="G40" i="1"/>
  <c r="H27" i="1" l="1"/>
  <c r="G41" i="1" l="1"/>
  <c r="H32" i="1"/>
  <c r="H33" i="1"/>
  <c r="H23" i="1" l="1"/>
  <c r="H19" i="1"/>
  <c r="H22" i="1"/>
  <c r="H18" i="1"/>
  <c r="H16" i="1"/>
  <c r="H28" i="1"/>
  <c r="H15" i="1"/>
  <c r="H24" i="1"/>
  <c r="H40" i="1"/>
  <c r="H14" i="1"/>
  <c r="H35" i="1"/>
  <c r="H34" i="1"/>
  <c r="H26" i="1"/>
  <c r="H41" i="1" l="1"/>
</calcChain>
</file>

<file path=xl/sharedStrings.xml><?xml version="1.0" encoding="utf-8"?>
<sst xmlns="http://schemas.openxmlformats.org/spreadsheetml/2006/main" count="131" uniqueCount="107">
  <si>
    <t>Przybory</t>
  </si>
  <si>
    <t>Nazwa/ilość(szt)</t>
  </si>
  <si>
    <t xml:space="preserve">Dotychczasowa Taryfa </t>
  </si>
  <si>
    <t>Łącznie:</t>
  </si>
  <si>
    <t>kuchenka gazowa - 8 szt.</t>
  </si>
  <si>
    <t>kuchenka gazowa - 6 szt.</t>
  </si>
  <si>
    <t>Nazwa i adres firmy:</t>
  </si>
  <si>
    <t>OSD:</t>
  </si>
  <si>
    <t>Dotychczasowy Sprzedawca:</t>
  </si>
  <si>
    <t>ul. Gagarina  41</t>
  </si>
  <si>
    <t>ul. Gagarina  45</t>
  </si>
  <si>
    <t>ul. Moniuszki 16/20</t>
  </si>
  <si>
    <t>ul. Św. Józefa 17</t>
  </si>
  <si>
    <t>Dom Studencki nr 7</t>
  </si>
  <si>
    <t>Dom Studencki nr 8</t>
  </si>
  <si>
    <t>Dom Studencki nr 9</t>
  </si>
  <si>
    <t>Dom Studencki nr 2</t>
  </si>
  <si>
    <t>Dom Studencki nr 10</t>
  </si>
  <si>
    <t>Dom Studencki nr 11</t>
  </si>
  <si>
    <t>Dom Studencki nr 6</t>
  </si>
  <si>
    <t>Dom Studencki nr 1</t>
  </si>
  <si>
    <t>Dom Studencki nr 5</t>
  </si>
  <si>
    <t>Dom Studencki nr 3</t>
  </si>
  <si>
    <t>Hotel Asystencki nr 1</t>
  </si>
  <si>
    <t>Hotel Asystencki nr 2</t>
  </si>
  <si>
    <t>Wydział Biologii</t>
  </si>
  <si>
    <t>Mieszkanie służbowe</t>
  </si>
  <si>
    <t>ul. Kraszewskiego 20a/19</t>
  </si>
  <si>
    <t>Adres
(87-100 Toruń)</t>
  </si>
  <si>
    <t>l.p.</t>
  </si>
  <si>
    <t>Obiekt
Punkt dostepowy</t>
  </si>
  <si>
    <t>palnik Bunsena - 88 szt.</t>
  </si>
  <si>
    <t>palnik Bunsena - 28 szt.</t>
  </si>
  <si>
    <t>palnik Bunsena - 15 szt.</t>
  </si>
  <si>
    <t>kuchenka gazowa - 1 szt.</t>
  </si>
  <si>
    <t>kuchenka gazowa - 10 szt.</t>
  </si>
  <si>
    <t>kuchenka gazowa -8 szt.</t>
  </si>
  <si>
    <t>kuchenka gazowa - 12 szt.</t>
  </si>
  <si>
    <t>kuchenka gazowa - 16 szt.</t>
  </si>
  <si>
    <t>palnik Bunsena - 50 szt.</t>
  </si>
  <si>
    <t>palnik Bunsena - 25 szt.</t>
  </si>
  <si>
    <t>kuchenka gazowa - 14 szt.</t>
  </si>
  <si>
    <t>Nr punku poboru</t>
  </si>
  <si>
    <t>PGNiG Obrót Detaliczny Sp. z o.o., ul. Jana Kazimierza 3, 01-248 Warszawa</t>
  </si>
  <si>
    <t>ul. Mickiewicza 2/4</t>
  </si>
  <si>
    <t>BW-2.1</t>
  </si>
  <si>
    <t>BW-1.1</t>
  </si>
  <si>
    <t> BW-1.1</t>
  </si>
  <si>
    <t>Uniwersyteckie Centrum Sportowe</t>
  </si>
  <si>
    <t>BW-3.6</t>
  </si>
  <si>
    <t>ul. Mickiewicza 6/8</t>
  </si>
  <si>
    <t>ul. Słowackiego 1/3</t>
  </si>
  <si>
    <t>ul. Gagarina 19</t>
  </si>
  <si>
    <t>ul. Gagarina 17</t>
  </si>
  <si>
    <t>ul. Gagarina 21</t>
  </si>
  <si>
    <t>ul. Gagarina 33</t>
  </si>
  <si>
    <t>ul. Gagarina 7</t>
  </si>
  <si>
    <t>ul. Gagarina 27</t>
  </si>
  <si>
    <t>ul. Gagarina 9</t>
  </si>
  <si>
    <t>Razem  BW-1.1:</t>
  </si>
  <si>
    <t>TARYFA BW-1.1        (do 3 390 kWh/rok)</t>
  </si>
  <si>
    <t>TARYFA BW-2.1         ( 3 390 - 13 560 kWh/rok)</t>
  </si>
  <si>
    <t>TARYFA BW-3.6          (13 560 - 90 400 kWh/rok)</t>
  </si>
  <si>
    <t>Razem  BW-2.1:</t>
  </si>
  <si>
    <t>Razem BW-3.6:</t>
  </si>
  <si>
    <t>Polska Spółka Gazownictwa Sp. z o.o. w Warszawie, oddział w Gdańsku</t>
  </si>
  <si>
    <t>Wydział Chemii (C6)</t>
  </si>
  <si>
    <t>Wydział Chemii 
(B północ)</t>
  </si>
  <si>
    <t>Wydział Chemii
(A północ, południe)</t>
  </si>
  <si>
    <t>Wydział Chemii 
(B warsztat)</t>
  </si>
  <si>
    <t>Dotychczasowa dostawa gazu ziemnego dla wszystkich punktów poboru odbywa się za pośrednictwem sieci dystrybucyjnej należącej do Polskiej Spółki Gazownictwa Sp. z o.o. w Warszawie, oddział w Gdańsku.</t>
  </si>
  <si>
    <t xml:space="preserve">Numery punktów poboru nadane przez Operatora Systemu Dystrybucji są zgodne z numerami punktu poboru umieszczonymi przez obecnego dostawcę na dokumentach stanowiących podstawę płatności Odbiorcy (fakturach VAT). 
</t>
  </si>
  <si>
    <t xml:space="preserve">Przedmiotem zamówienia jest kompleksowa sprzedaż gazu ziemnego wysokometanowy grupy E (GZ-50) - wg PN-C-04750:2011, do instalacji znajdujących się w budynkach administracyjno-biurowych i dydaktycznych Uniwersytetu Mikołaja Kopernika w Toruniu </t>
  </si>
  <si>
    <t>UNIWERSYTET MIKOŁAJA KOPERNIKA w TORUNIU, UL. JURIJA GAGARINA 11, 87-100 TORUŃ, NIP: 8790177291</t>
  </si>
  <si>
    <t>ul. Słowackiego 5/7</t>
  </si>
  <si>
    <t>8018590365500027157973</t>
  </si>
  <si>
    <t>8018590365500024163878</t>
  </si>
  <si>
    <t>8018590365500022517635</t>
  </si>
  <si>
    <t>8018590365500021052502</t>
  </si>
  <si>
    <t>8018590365500024027439</t>
  </si>
  <si>
    <t>8018590365500021054339</t>
  </si>
  <si>
    <t>8018590365500022518335</t>
  </si>
  <si>
    <t>8018590365500021757827</t>
  </si>
  <si>
    <t>8018590365500021040769</t>
  </si>
  <si>
    <t>8018590365500026232008</t>
  </si>
  <si>
    <t>8018590365500019020483</t>
  </si>
  <si>
    <t>8018590365500027419903</t>
  </si>
  <si>
    <t>8018590365500026370533</t>
  </si>
  <si>
    <t>8018590365500027909626</t>
  </si>
  <si>
    <t>8018590365500028004641</t>
  </si>
  <si>
    <t>8018590365500021309491</t>
  </si>
  <si>
    <t>8018590365500021330082</t>
  </si>
  <si>
    <t>8018590365500027497864</t>
  </si>
  <si>
    <t>8018590365500027665195</t>
  </si>
  <si>
    <t>TARYFA BW-5.1   (moc umowna 658 kWh/h)</t>
  </si>
  <si>
    <t>BW-5.1</t>
  </si>
  <si>
    <t>Razem BW-5.1:</t>
  </si>
  <si>
    <t>Przewidywane życie gazu 
12 miesięcy [m³]</t>
  </si>
  <si>
    <t>Przewidywane zużycie gazu 
12 miesięcy [kWh]</t>
  </si>
  <si>
    <t xml:space="preserve">Uniwersytet Mikołaja Kopernika w Toruniu jet to podmiot tworzący system szkolnictwa wyższego i nauki, o którym mowa w art. 7 ust. 1 pkt 1–7 ustawy z dnia 20 lipca 2018 r.  Prawo o szkolnictwie wyższym i nauce (Dz. U. z 2021 r. poz. 478, z późn. zm.), w zakresie, w jakim zużywa paliwo gazowe na potrzeby podstawowej działalności,  jest obięty ochroną taryfową cena gazu z Taryfy dla konsumenta i obowiązuje do 31-12-2023r.
</t>
  </si>
  <si>
    <r>
      <t xml:space="preserve">Prognozowane zużycie gazu od 01.01.2024 do 31.12.2024 - </t>
    </r>
    <r>
      <rPr>
        <b/>
        <sz val="11"/>
        <rFont val="Calibri"/>
        <family val="2"/>
        <charset val="238"/>
        <scheme val="minor"/>
      </rPr>
      <t xml:space="preserve">198896  m3 </t>
    </r>
    <r>
      <rPr>
        <sz val="11"/>
        <rFont val="Calibri"/>
        <family val="2"/>
        <charset val="238"/>
        <scheme val="minor"/>
      </rPr>
      <t xml:space="preserve">(zużycie gazu wyliczono na bazie roku 2022/2023). </t>
    </r>
  </si>
  <si>
    <t>kocioł gazowy 2x700 kW
 2 szt.</t>
  </si>
  <si>
    <r>
      <t xml:space="preserve">Zamawiający nie ma zawartych umów/aneksów w ramach akcji promocyjnych uniemożliwiających  zawarcie nowej umowy sprzedażowej w terminach przewidzianych w postępowaniu. Umowa z dotychczasowym sprzedawcą na dostawę gazu ziemnego wraz z usługą dystrybucji przez Operatora Systemu Dystrybucji obowiązuje do </t>
    </r>
    <r>
      <rPr>
        <sz val="11"/>
        <color theme="1"/>
        <rFont val="Calibri"/>
        <family val="2"/>
        <charset val="238"/>
        <scheme val="minor"/>
      </rPr>
      <t>31.12.2023r</t>
    </r>
    <r>
      <rPr>
        <sz val="11"/>
        <color rgb="FF00B050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i nie wymaga wypowiedzenia. Zamawiający wyraża zgodę na podpisanie umowy z nowym sprzedającym drogą korespondencyjną lub w formie elektronicznej z zastosowaniem kwalifikowanego podpisu elektronicznego.</t>
    </r>
  </si>
  <si>
    <t>Wydział Chemii (C7) (C8)</t>
  </si>
  <si>
    <t>8018590365500021040752</t>
  </si>
  <si>
    <t>palnik Bunsena - 20 szt.</t>
  </si>
  <si>
    <t>nr ref.   90-DZP.261.155.2023                                                            Wykaz miejsc poboru gazu ziemnego                                                         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</si>
</sst>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11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indent="15"/>
    </xf>
    <xf numFmtId="0" fontId="7" fillId="0" borderId="0" xfId="0" applyFont="1" applyAlignment="1">
      <alignment horizontal="left"/>
    </xf>
    <xf numFmtId="0" fontId="7" fillId="0" borderId="0" xfId="0" applyFont="1"/>
    <xf numFmtId="4" fontId="8" fillId="0" borderId="0" xfId="0" applyNumberFormat="1" applyFont="1"/>
    <xf numFmtId="4" fontId="12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top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6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9" fillId="0" borderId="2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12" fillId="2" borderId="14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" fontId="11" fillId="4" borderId="3" xfId="0" applyNumberFormat="1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left" vertical="center" wrapText="1"/>
    </xf>
    <xf numFmtId="49" fontId="12" fillId="2" borderId="15" xfId="0" applyNumberFormat="1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4" fontId="12" fillId="2" borderId="14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4" fontId="12" fillId="2" borderId="19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 vertical="center"/>
    </xf>
    <xf numFmtId="2" fontId="9" fillId="2" borderId="2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vertic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justify" vertical="top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3"/>
  <sheetViews>
    <sheetView tabSelected="1" zoomScale="110" zoomScaleNormal="110" zoomScaleSheetLayoutView="85" workbookViewId="0">
      <selection activeCell="A2" sqref="A2:H2"/>
    </sheetView>
  </sheetViews>
  <sheetFormatPr defaultRowHeight="14.25"/>
  <cols>
    <col min="1" max="1" width="10.75" customWidth="1"/>
    <col min="2" max="2" width="16.5" style="3" customWidth="1"/>
    <col min="3" max="3" width="16.75" customWidth="1"/>
    <col min="4" max="4" width="25.875" customWidth="1"/>
    <col min="5" max="5" width="11" customWidth="1"/>
    <col min="6" max="6" width="13.875" customWidth="1"/>
    <col min="7" max="7" width="11.5" style="4" customWidth="1"/>
    <col min="8" max="8" width="25" style="4" customWidth="1"/>
    <col min="9" max="9" width="37.375" style="55" customWidth="1"/>
    <col min="10" max="10" width="35.5" customWidth="1"/>
    <col min="11" max="11" width="14.625" customWidth="1"/>
    <col min="13" max="13" width="15.875" customWidth="1"/>
    <col min="14" max="14" width="23.25" customWidth="1"/>
  </cols>
  <sheetData>
    <row r="2" spans="1:10" s="2" customFormat="1" ht="15.75">
      <c r="A2" s="93" t="s">
        <v>106</v>
      </c>
      <c r="B2" s="93"/>
      <c r="C2" s="93"/>
      <c r="D2" s="93"/>
      <c r="E2" s="93"/>
      <c r="F2" s="93"/>
      <c r="G2" s="93"/>
      <c r="H2" s="93"/>
      <c r="I2" s="55"/>
    </row>
    <row r="3" spans="1:10" s="2" customFormat="1" ht="15.75">
      <c r="A3" s="5"/>
      <c r="B3" s="5"/>
      <c r="C3" s="5"/>
      <c r="D3" s="40"/>
      <c r="E3" s="31"/>
      <c r="F3" s="5"/>
      <c r="G3" s="5"/>
      <c r="H3" s="5"/>
      <c r="I3" s="55"/>
    </row>
    <row r="4" spans="1:10">
      <c r="A4" s="95" t="s">
        <v>72</v>
      </c>
      <c r="B4" s="95"/>
      <c r="C4" s="95"/>
      <c r="D4" s="95"/>
      <c r="E4" s="95"/>
      <c r="F4" s="95"/>
      <c r="G4" s="95"/>
      <c r="H4" s="95"/>
    </row>
    <row r="5" spans="1:10">
      <c r="A5" s="95"/>
      <c r="B5" s="95"/>
      <c r="C5" s="95"/>
      <c r="D5" s="95"/>
      <c r="E5" s="95"/>
      <c r="F5" s="95"/>
      <c r="G5" s="95"/>
      <c r="H5" s="95"/>
    </row>
    <row r="6" spans="1:10" ht="15.75">
      <c r="A6" s="6"/>
      <c r="B6" s="6"/>
      <c r="C6" s="6"/>
      <c r="D6" s="6"/>
      <c r="E6" s="6"/>
      <c r="F6" s="6"/>
      <c r="G6" s="6"/>
      <c r="H6" s="6"/>
    </row>
    <row r="7" spans="1:10" ht="30">
      <c r="B7" s="34" t="s">
        <v>6</v>
      </c>
      <c r="C7" s="94" t="s">
        <v>73</v>
      </c>
      <c r="D7" s="94"/>
      <c r="E7" s="94"/>
      <c r="F7" s="94"/>
      <c r="G7" s="94"/>
      <c r="H7" s="94"/>
    </row>
    <row r="8" spans="1:10" ht="15">
      <c r="B8" s="34" t="s">
        <v>7</v>
      </c>
      <c r="C8" s="94" t="s">
        <v>65</v>
      </c>
      <c r="D8" s="94"/>
      <c r="E8" s="94"/>
      <c r="F8" s="94"/>
      <c r="G8" s="94"/>
      <c r="H8" s="94"/>
    </row>
    <row r="9" spans="1:10" ht="30">
      <c r="B9" s="34" t="s">
        <v>8</v>
      </c>
      <c r="C9" s="94" t="s">
        <v>43</v>
      </c>
      <c r="D9" s="94"/>
      <c r="E9" s="94"/>
      <c r="F9" s="94"/>
      <c r="G9" s="94"/>
      <c r="H9" s="94"/>
    </row>
    <row r="10" spans="1:10" ht="16.5" thickBot="1">
      <c r="A10" s="6"/>
      <c r="B10" s="7"/>
      <c r="C10" s="28"/>
      <c r="D10" s="33"/>
      <c r="E10" s="33"/>
      <c r="F10" s="28"/>
      <c r="G10" s="28"/>
      <c r="H10" s="28"/>
    </row>
    <row r="11" spans="1:10" ht="15" customHeight="1" thickBot="1">
      <c r="A11" s="92" t="s">
        <v>29</v>
      </c>
      <c r="B11" s="89" t="s">
        <v>30</v>
      </c>
      <c r="C11" s="92" t="s">
        <v>28</v>
      </c>
      <c r="D11" s="89" t="s">
        <v>42</v>
      </c>
      <c r="E11" s="89" t="s">
        <v>2</v>
      </c>
      <c r="F11" s="32" t="s">
        <v>0</v>
      </c>
      <c r="G11" s="84" t="s">
        <v>97</v>
      </c>
      <c r="H11" s="84" t="s">
        <v>98</v>
      </c>
    </row>
    <row r="12" spans="1:10" ht="36.75" customHeight="1" thickBot="1">
      <c r="A12" s="92"/>
      <c r="B12" s="90"/>
      <c r="C12" s="92"/>
      <c r="D12" s="90"/>
      <c r="E12" s="90"/>
      <c r="F12" s="32" t="s">
        <v>1</v>
      </c>
      <c r="G12" s="85"/>
      <c r="H12" s="85"/>
      <c r="I12"/>
      <c r="J12" s="55"/>
    </row>
    <row r="13" spans="1:10" ht="15" customHeight="1" thickBot="1">
      <c r="A13" s="81" t="s">
        <v>60</v>
      </c>
      <c r="B13" s="82"/>
      <c r="C13" s="82"/>
      <c r="D13" s="82"/>
      <c r="E13" s="82"/>
      <c r="F13" s="82"/>
      <c r="G13" s="82"/>
      <c r="H13" s="91"/>
      <c r="I13"/>
    </row>
    <row r="14" spans="1:10" ht="24">
      <c r="A14" s="52">
        <v>1</v>
      </c>
      <c r="B14" s="13" t="s">
        <v>26</v>
      </c>
      <c r="C14" s="13" t="s">
        <v>27</v>
      </c>
      <c r="D14" s="35" t="s">
        <v>87</v>
      </c>
      <c r="E14" s="15" t="s">
        <v>47</v>
      </c>
      <c r="F14" s="70" t="s">
        <v>34</v>
      </c>
      <c r="G14" s="76">
        <v>10</v>
      </c>
      <c r="H14" s="73">
        <f t="shared" ref="H14:H17" si="0">G14*11.3</f>
        <v>113</v>
      </c>
      <c r="I14"/>
    </row>
    <row r="15" spans="1:10" ht="24">
      <c r="A15" s="52">
        <v>2</v>
      </c>
      <c r="B15" s="13" t="s">
        <v>25</v>
      </c>
      <c r="C15" s="13" t="s">
        <v>58</v>
      </c>
      <c r="D15" s="35" t="s">
        <v>88</v>
      </c>
      <c r="E15" s="15" t="s">
        <v>47</v>
      </c>
      <c r="F15" s="70" t="s">
        <v>31</v>
      </c>
      <c r="G15" s="77">
        <v>200</v>
      </c>
      <c r="H15" s="74">
        <f t="shared" si="0"/>
        <v>2260</v>
      </c>
      <c r="I15"/>
    </row>
    <row r="16" spans="1:10" ht="24">
      <c r="A16" s="52">
        <v>3</v>
      </c>
      <c r="B16" s="16" t="s">
        <v>66</v>
      </c>
      <c r="C16" s="16" t="s">
        <v>56</v>
      </c>
      <c r="D16" s="35" t="s">
        <v>91</v>
      </c>
      <c r="E16" s="15" t="s">
        <v>46</v>
      </c>
      <c r="F16" s="71" t="s">
        <v>32</v>
      </c>
      <c r="G16" s="77">
        <v>150</v>
      </c>
      <c r="H16" s="74">
        <f t="shared" si="0"/>
        <v>1695</v>
      </c>
      <c r="I16"/>
    </row>
    <row r="17" spans="1:15" ht="24">
      <c r="A17" s="52">
        <v>4</v>
      </c>
      <c r="B17" s="16" t="s">
        <v>103</v>
      </c>
      <c r="C17" s="16" t="s">
        <v>56</v>
      </c>
      <c r="D17" s="35" t="s">
        <v>104</v>
      </c>
      <c r="E17" s="15" t="s">
        <v>46</v>
      </c>
      <c r="F17" s="15" t="s">
        <v>105</v>
      </c>
      <c r="G17" s="77">
        <v>150</v>
      </c>
      <c r="H17" s="74">
        <f t="shared" si="0"/>
        <v>1695</v>
      </c>
      <c r="I17"/>
    </row>
    <row r="18" spans="1:15" ht="24">
      <c r="A18" s="52">
        <v>5</v>
      </c>
      <c r="B18" s="16" t="s">
        <v>67</v>
      </c>
      <c r="C18" s="16" t="s">
        <v>56</v>
      </c>
      <c r="D18" s="35" t="s">
        <v>92</v>
      </c>
      <c r="E18" s="15" t="s">
        <v>46</v>
      </c>
      <c r="F18" s="71" t="s">
        <v>33</v>
      </c>
      <c r="G18" s="77">
        <v>150</v>
      </c>
      <c r="H18" s="74">
        <f>G18*11.3</f>
        <v>1695</v>
      </c>
      <c r="I18"/>
    </row>
    <row r="19" spans="1:15" ht="24.75" thickBot="1">
      <c r="A19" s="52">
        <v>6</v>
      </c>
      <c r="B19" s="43" t="s">
        <v>69</v>
      </c>
      <c r="C19" s="43" t="s">
        <v>56</v>
      </c>
      <c r="D19" s="47" t="s">
        <v>90</v>
      </c>
      <c r="E19" s="44" t="s">
        <v>46</v>
      </c>
      <c r="F19" s="72" t="s">
        <v>40</v>
      </c>
      <c r="G19" s="78">
        <v>200</v>
      </c>
      <c r="H19" s="75">
        <f>G19*11.3</f>
        <v>2260</v>
      </c>
      <c r="I19"/>
    </row>
    <row r="20" spans="1:15" ht="15" thickBot="1">
      <c r="A20" s="17"/>
      <c r="B20" s="18"/>
      <c r="C20" s="17"/>
      <c r="D20" s="17"/>
      <c r="E20" s="17"/>
      <c r="F20" s="45" t="s">
        <v>59</v>
      </c>
      <c r="G20" s="62">
        <f>SUM(G14:G19)</f>
        <v>860</v>
      </c>
      <c r="H20" s="62">
        <f>SUM(H14:H19)</f>
        <v>9718</v>
      </c>
      <c r="I20"/>
    </row>
    <row r="21" spans="1:15" ht="15" customHeight="1" thickBot="1">
      <c r="A21" s="81" t="s">
        <v>61</v>
      </c>
      <c r="B21" s="82"/>
      <c r="C21" s="82"/>
      <c r="D21" s="82"/>
      <c r="E21" s="82"/>
      <c r="F21" s="82"/>
      <c r="G21" s="82"/>
      <c r="H21" s="83"/>
      <c r="I21"/>
    </row>
    <row r="22" spans="1:15" ht="24">
      <c r="A22" s="63">
        <v>1</v>
      </c>
      <c r="B22" s="64" t="s">
        <v>20</v>
      </c>
      <c r="C22" s="64" t="s">
        <v>44</v>
      </c>
      <c r="D22" s="65" t="s">
        <v>77</v>
      </c>
      <c r="E22" s="66" t="s">
        <v>45</v>
      </c>
      <c r="F22" s="66" t="s">
        <v>5</v>
      </c>
      <c r="G22" s="59">
        <v>305</v>
      </c>
      <c r="H22" s="80">
        <f t="shared" ref="H22:H28" si="1">G22*11.3</f>
        <v>3446.5</v>
      </c>
      <c r="I22"/>
    </row>
    <row r="23" spans="1:15" ht="24">
      <c r="A23" s="53">
        <v>2</v>
      </c>
      <c r="B23" s="16" t="s">
        <v>22</v>
      </c>
      <c r="C23" s="16" t="s">
        <v>11</v>
      </c>
      <c r="D23" s="35" t="s">
        <v>79</v>
      </c>
      <c r="E23" s="15" t="s">
        <v>45</v>
      </c>
      <c r="F23" s="15" t="s">
        <v>36</v>
      </c>
      <c r="G23" s="58">
        <v>1200</v>
      </c>
      <c r="H23" s="14">
        <f t="shared" si="1"/>
        <v>13560</v>
      </c>
      <c r="I23"/>
    </row>
    <row r="24" spans="1:15" ht="24">
      <c r="A24" s="63">
        <v>3</v>
      </c>
      <c r="B24" s="16" t="s">
        <v>21</v>
      </c>
      <c r="C24" s="16" t="s">
        <v>74</v>
      </c>
      <c r="D24" s="35" t="s">
        <v>75</v>
      </c>
      <c r="E24" s="15" t="s">
        <v>45</v>
      </c>
      <c r="F24" s="15" t="s">
        <v>35</v>
      </c>
      <c r="G24" s="58">
        <v>1115</v>
      </c>
      <c r="H24" s="14">
        <f t="shared" si="1"/>
        <v>12599.5</v>
      </c>
      <c r="I24"/>
    </row>
    <row r="25" spans="1:15" ht="24">
      <c r="A25" s="53">
        <v>4</v>
      </c>
      <c r="B25" s="16" t="s">
        <v>13</v>
      </c>
      <c r="C25" s="16" t="s">
        <v>52</v>
      </c>
      <c r="D25" s="35" t="s">
        <v>93</v>
      </c>
      <c r="E25" s="15" t="s">
        <v>45</v>
      </c>
      <c r="F25" s="15" t="s">
        <v>41</v>
      </c>
      <c r="G25" s="58">
        <v>1200</v>
      </c>
      <c r="H25" s="14">
        <f>G25*11.3</f>
        <v>13560</v>
      </c>
      <c r="I25"/>
    </row>
    <row r="26" spans="1:15" ht="24">
      <c r="A26" s="63">
        <v>5</v>
      </c>
      <c r="B26" s="16" t="s">
        <v>14</v>
      </c>
      <c r="C26" s="16" t="s">
        <v>53</v>
      </c>
      <c r="D26" s="35" t="s">
        <v>76</v>
      </c>
      <c r="E26" s="15" t="s">
        <v>45</v>
      </c>
      <c r="F26" s="15" t="s">
        <v>41</v>
      </c>
      <c r="G26" s="58">
        <v>1200</v>
      </c>
      <c r="H26" s="14">
        <f>G26*11.3</f>
        <v>13560</v>
      </c>
      <c r="I26"/>
    </row>
    <row r="27" spans="1:15" ht="24">
      <c r="A27" s="53">
        <v>6</v>
      </c>
      <c r="B27" s="16" t="s">
        <v>23</v>
      </c>
      <c r="C27" s="16" t="s">
        <v>9</v>
      </c>
      <c r="D27" s="35" t="s">
        <v>78</v>
      </c>
      <c r="E27" s="15" t="s">
        <v>45</v>
      </c>
      <c r="F27" s="15" t="s">
        <v>38</v>
      </c>
      <c r="G27" s="56">
        <v>1200</v>
      </c>
      <c r="H27" s="14">
        <f t="shared" si="1"/>
        <v>13560</v>
      </c>
      <c r="I27"/>
      <c r="M27" s="51"/>
    </row>
    <row r="28" spans="1:15" ht="24">
      <c r="A28" s="63">
        <v>7</v>
      </c>
      <c r="B28" s="16" t="s">
        <v>24</v>
      </c>
      <c r="C28" s="16" t="s">
        <v>10</v>
      </c>
      <c r="D28" s="35" t="s">
        <v>80</v>
      </c>
      <c r="E28" s="15" t="s">
        <v>45</v>
      </c>
      <c r="F28" s="67" t="s">
        <v>38</v>
      </c>
      <c r="G28" s="60">
        <v>1200</v>
      </c>
      <c r="H28" s="68">
        <f t="shared" si="1"/>
        <v>13560</v>
      </c>
      <c r="I28"/>
      <c r="J28" s="55"/>
    </row>
    <row r="29" spans="1:15" ht="24" customHeight="1" thickBot="1">
      <c r="A29" s="53">
        <v>8</v>
      </c>
      <c r="B29" s="43" t="s">
        <v>68</v>
      </c>
      <c r="C29" s="43" t="s">
        <v>56</v>
      </c>
      <c r="D29" s="35" t="s">
        <v>83</v>
      </c>
      <c r="E29" s="15" t="s">
        <v>45</v>
      </c>
      <c r="F29" s="67" t="s">
        <v>39</v>
      </c>
      <c r="G29" s="60">
        <v>1200</v>
      </c>
      <c r="H29" s="68">
        <f>G29*11.3</f>
        <v>13560</v>
      </c>
      <c r="I29"/>
      <c r="N29" s="55"/>
      <c r="O29" s="61"/>
    </row>
    <row r="30" spans="1:15" ht="15" thickBot="1">
      <c r="A30" s="17"/>
      <c r="B30" s="18"/>
      <c r="C30" s="17"/>
      <c r="D30" s="17"/>
      <c r="E30" s="17"/>
      <c r="F30" s="69" t="s">
        <v>63</v>
      </c>
      <c r="G30" s="62">
        <f>SUM(G22:G29)</f>
        <v>8620</v>
      </c>
      <c r="H30" s="62">
        <f>SUM(H22:H29)</f>
        <v>97406</v>
      </c>
      <c r="I30"/>
    </row>
    <row r="31" spans="1:15" ht="15" customHeight="1" thickBot="1">
      <c r="A31" s="81" t="s">
        <v>62</v>
      </c>
      <c r="B31" s="82"/>
      <c r="C31" s="82"/>
      <c r="D31" s="82"/>
      <c r="E31" s="82"/>
      <c r="F31" s="82"/>
      <c r="G31" s="82"/>
      <c r="H31" s="83"/>
      <c r="I31"/>
    </row>
    <row r="32" spans="1:15" ht="24">
      <c r="A32" s="53">
        <v>1</v>
      </c>
      <c r="B32" s="16" t="s">
        <v>16</v>
      </c>
      <c r="C32" s="16" t="s">
        <v>50</v>
      </c>
      <c r="D32" s="35" t="s">
        <v>86</v>
      </c>
      <c r="E32" s="15" t="s">
        <v>49</v>
      </c>
      <c r="F32" s="15" t="s">
        <v>35</v>
      </c>
      <c r="G32" s="58">
        <v>2516</v>
      </c>
      <c r="H32" s="12">
        <f>G32*11.3</f>
        <v>28430.800000000003</v>
      </c>
      <c r="I32"/>
    </row>
    <row r="33" spans="1:15" ht="24">
      <c r="A33" s="53">
        <v>2</v>
      </c>
      <c r="B33" s="16" t="s">
        <v>19</v>
      </c>
      <c r="C33" s="16" t="s">
        <v>51</v>
      </c>
      <c r="D33" s="35" t="s">
        <v>84</v>
      </c>
      <c r="E33" s="15" t="s">
        <v>49</v>
      </c>
      <c r="F33" s="15" t="s">
        <v>35</v>
      </c>
      <c r="G33" s="58">
        <v>1700</v>
      </c>
      <c r="H33" s="14">
        <f>G33*11.3</f>
        <v>19210</v>
      </c>
      <c r="I33"/>
    </row>
    <row r="34" spans="1:15" ht="24">
      <c r="A34" s="53">
        <v>3</v>
      </c>
      <c r="B34" s="16" t="s">
        <v>17</v>
      </c>
      <c r="C34" s="16" t="s">
        <v>57</v>
      </c>
      <c r="D34" s="35" t="s">
        <v>82</v>
      </c>
      <c r="E34" s="15" t="s">
        <v>49</v>
      </c>
      <c r="F34" s="15" t="s">
        <v>37</v>
      </c>
      <c r="G34" s="58">
        <v>1400</v>
      </c>
      <c r="H34" s="14">
        <f>G34*11.3</f>
        <v>15820.000000000002</v>
      </c>
      <c r="I34"/>
    </row>
    <row r="35" spans="1:15" ht="26.25" customHeight="1">
      <c r="A35" s="53">
        <v>4</v>
      </c>
      <c r="B35" s="16" t="s">
        <v>18</v>
      </c>
      <c r="C35" s="16" t="s">
        <v>55</v>
      </c>
      <c r="D35" s="35" t="s">
        <v>81</v>
      </c>
      <c r="E35" s="15" t="s">
        <v>49</v>
      </c>
      <c r="F35" s="15" t="s">
        <v>4</v>
      </c>
      <c r="G35" s="58">
        <v>1300</v>
      </c>
      <c r="H35" s="14">
        <f t="shared" ref="H35" si="2">G35*11.3</f>
        <v>14690.000000000002</v>
      </c>
      <c r="I35"/>
    </row>
    <row r="36" spans="1:15" ht="24.75" thickBot="1">
      <c r="A36" s="53">
        <v>5</v>
      </c>
      <c r="B36" s="16" t="s">
        <v>15</v>
      </c>
      <c r="C36" s="16" t="s">
        <v>54</v>
      </c>
      <c r="D36" s="35" t="s">
        <v>89</v>
      </c>
      <c r="E36" s="15" t="s">
        <v>49</v>
      </c>
      <c r="F36" s="15" t="s">
        <v>38</v>
      </c>
      <c r="G36" s="58">
        <v>2500</v>
      </c>
      <c r="H36" s="14">
        <f t="shared" ref="H36" si="3">G36*11.3</f>
        <v>28250</v>
      </c>
      <c r="I36"/>
    </row>
    <row r="37" spans="1:15" ht="16.5" customHeight="1" thickBot="1">
      <c r="A37" s="19"/>
      <c r="B37" s="20"/>
      <c r="C37" s="19"/>
      <c r="D37" s="19"/>
      <c r="E37" s="79"/>
      <c r="F37" s="69" t="s">
        <v>64</v>
      </c>
      <c r="G37" s="62">
        <f>SUM(G32:G36)</f>
        <v>9416</v>
      </c>
      <c r="H37" s="62">
        <f>SUM(H32:H36)</f>
        <v>106400.8</v>
      </c>
      <c r="I37"/>
      <c r="N37" s="55"/>
      <c r="O37" s="55"/>
    </row>
    <row r="38" spans="1:15" ht="24" customHeight="1" thickBot="1">
      <c r="A38" s="81" t="s">
        <v>94</v>
      </c>
      <c r="B38" s="82"/>
      <c r="C38" s="82"/>
      <c r="D38" s="82"/>
      <c r="E38" s="82"/>
      <c r="F38" s="82"/>
      <c r="G38" s="82"/>
      <c r="H38" s="83"/>
      <c r="I38"/>
    </row>
    <row r="39" spans="1:15" ht="36.75" thickBot="1">
      <c r="A39" s="54">
        <v>1</v>
      </c>
      <c r="B39" s="21" t="s">
        <v>48</v>
      </c>
      <c r="C39" s="21" t="s">
        <v>12</v>
      </c>
      <c r="D39" s="48" t="s">
        <v>85</v>
      </c>
      <c r="E39" s="49" t="s">
        <v>95</v>
      </c>
      <c r="F39" s="22" t="s">
        <v>101</v>
      </c>
      <c r="G39" s="50">
        <v>180000</v>
      </c>
      <c r="H39" s="50">
        <f>G39*11.3</f>
        <v>2034000.0000000002</v>
      </c>
      <c r="I39"/>
    </row>
    <row r="40" spans="1:15" ht="15" thickBot="1">
      <c r="A40" s="19"/>
      <c r="B40" s="20"/>
      <c r="C40" s="19"/>
      <c r="D40" s="19"/>
      <c r="E40" s="19"/>
      <c r="F40" s="45" t="s">
        <v>96</v>
      </c>
      <c r="G40" s="46">
        <f>G39</f>
        <v>180000</v>
      </c>
      <c r="H40" s="62">
        <f>H39</f>
        <v>2034000.0000000002</v>
      </c>
      <c r="I40"/>
    </row>
    <row r="41" spans="1:15" ht="27.75" customHeight="1" thickBot="1">
      <c r="A41" s="23"/>
      <c r="B41" s="24"/>
      <c r="C41" s="23"/>
      <c r="D41" s="23"/>
      <c r="E41" s="23"/>
      <c r="F41" s="37" t="s">
        <v>3</v>
      </c>
      <c r="G41" s="36">
        <f>G40+G20+G37+G30</f>
        <v>198896</v>
      </c>
      <c r="H41" s="36">
        <f>H40+H20+H37+H30</f>
        <v>2247524.8000000003</v>
      </c>
      <c r="I41"/>
    </row>
    <row r="42" spans="1:15" ht="15">
      <c r="A42" s="23"/>
      <c r="B42" s="24"/>
      <c r="C42" s="23"/>
      <c r="D42" s="23"/>
      <c r="E42" s="23"/>
      <c r="F42" s="25"/>
      <c r="G42" s="26"/>
      <c r="H42" s="26"/>
    </row>
    <row r="43" spans="1:15" ht="18" customHeight="1">
      <c r="A43" s="87" t="s">
        <v>100</v>
      </c>
      <c r="B43" s="87"/>
      <c r="C43" s="87"/>
      <c r="D43" s="87"/>
      <c r="E43" s="87"/>
      <c r="F43" s="87"/>
      <c r="G43" s="87"/>
      <c r="H43" s="87"/>
    </row>
    <row r="44" spans="1:15" ht="15.75">
      <c r="A44" s="8"/>
      <c r="B44" s="9"/>
      <c r="C44" s="10"/>
      <c r="D44" s="10"/>
      <c r="E44" s="27"/>
      <c r="F44" s="27"/>
      <c r="G44" s="11"/>
      <c r="H44" s="11"/>
    </row>
    <row r="45" spans="1:15" ht="43.5" customHeight="1">
      <c r="A45" s="88" t="s">
        <v>99</v>
      </c>
      <c r="B45" s="88"/>
      <c r="C45" s="88"/>
      <c r="D45" s="88"/>
      <c r="E45" s="88"/>
      <c r="F45" s="88"/>
      <c r="G45" s="88"/>
      <c r="H45" s="88"/>
      <c r="J45" s="57"/>
    </row>
    <row r="46" spans="1:15" ht="15">
      <c r="A46" s="29"/>
      <c r="B46" s="29"/>
      <c r="C46" s="29"/>
      <c r="D46" s="41"/>
      <c r="E46" s="30"/>
      <c r="F46" s="29"/>
      <c r="G46" s="29"/>
      <c r="H46" s="29"/>
    </row>
    <row r="47" spans="1:15" ht="33" customHeight="1">
      <c r="A47" s="86" t="s">
        <v>71</v>
      </c>
      <c r="B47" s="86"/>
      <c r="C47" s="86"/>
      <c r="D47" s="86"/>
      <c r="E47" s="86"/>
      <c r="F47" s="86"/>
      <c r="G47" s="86"/>
      <c r="H47" s="86"/>
    </row>
    <row r="48" spans="1:15" ht="15">
      <c r="A48" s="39"/>
      <c r="B48" s="39"/>
      <c r="C48" s="39"/>
      <c r="D48" s="42"/>
      <c r="E48" s="39"/>
      <c r="F48" s="39"/>
      <c r="G48" s="39"/>
      <c r="H48" s="39"/>
    </row>
    <row r="49" spans="1:8" ht="47.25" customHeight="1">
      <c r="A49" s="88" t="s">
        <v>102</v>
      </c>
      <c r="B49" s="88"/>
      <c r="C49" s="88"/>
      <c r="D49" s="88"/>
      <c r="E49" s="88"/>
      <c r="F49" s="88"/>
      <c r="G49" s="88"/>
      <c r="H49" s="88"/>
    </row>
    <row r="50" spans="1:8" ht="15">
      <c r="A50" s="38"/>
      <c r="B50" s="38"/>
      <c r="C50" s="38"/>
      <c r="D50" s="42"/>
      <c r="E50" s="38"/>
      <c r="F50" s="38"/>
      <c r="G50" s="38"/>
      <c r="H50" s="38"/>
    </row>
    <row r="51" spans="1:8" ht="33" customHeight="1">
      <c r="A51" s="86" t="s">
        <v>70</v>
      </c>
      <c r="B51" s="86"/>
      <c r="C51" s="86"/>
      <c r="D51" s="86"/>
      <c r="E51" s="86"/>
      <c r="F51" s="86"/>
      <c r="G51" s="86"/>
      <c r="H51" s="86"/>
    </row>
    <row r="53" spans="1:8" ht="15.75">
      <c r="A53" s="1"/>
    </row>
  </sheetData>
  <customSheetViews>
    <customSheetView guid="{940E8A87-72F1-43D8-ACB8-64E9C26AC130}" showPageBreaks="1" printArea="1" hiddenColumns="1" view="pageLayout" topLeftCell="A43">
      <selection activeCell="A53" sqref="A53:K53"/>
      <rowBreaks count="1" manualBreakCount="1">
        <brk id="31" max="10" man="1"/>
      </rowBreaks>
      <pageMargins left="1.299212598425197" right="1.299212598425197" top="0.78740157480314965" bottom="0.59055118110236227" header="0.31496062992125984" footer="0.31496062992125984"/>
      <pageSetup paperSize="9" scale="89" fitToHeight="2" orientation="landscape" r:id="rId1"/>
      <headerFooter>
        <oddHeader xml:space="preserve">&amp;L&amp;"-,Standardowy"Numer referencyjny: ZP-070.2020&amp;R&amp;"-,Standardowy"Załącznik nr 1 do SIWZ    </oddHeader>
        <oddFooter>&amp;CStrona &amp;P z &amp;N</oddFooter>
      </headerFooter>
    </customSheetView>
  </customSheetViews>
  <mergeCells count="21">
    <mergeCell ref="A2:H2"/>
    <mergeCell ref="C7:H7"/>
    <mergeCell ref="C8:H8"/>
    <mergeCell ref="C9:H9"/>
    <mergeCell ref="A4:H5"/>
    <mergeCell ref="A31:H31"/>
    <mergeCell ref="A38:H38"/>
    <mergeCell ref="G11:G12"/>
    <mergeCell ref="H11:H12"/>
    <mergeCell ref="A51:H51"/>
    <mergeCell ref="A43:H43"/>
    <mergeCell ref="A45:H45"/>
    <mergeCell ref="E11:E12"/>
    <mergeCell ref="A47:H47"/>
    <mergeCell ref="A49:H49"/>
    <mergeCell ref="D11:D12"/>
    <mergeCell ref="A13:H13"/>
    <mergeCell ref="A21:H21"/>
    <mergeCell ref="A11:A12"/>
    <mergeCell ref="B11:B12"/>
    <mergeCell ref="C11:C12"/>
  </mergeCells>
  <phoneticPr fontId="0" type="noConversion"/>
  <pageMargins left="1.299212598425197" right="1.299212598425197" top="0.78740157480314965" bottom="0.59055118110236227" header="0.31496062992125984" footer="0.31496062992125984"/>
  <pageSetup paperSize="9" scale="78" fitToHeight="2" orientation="landscape" r:id="rId2"/>
  <headerFooter>
    <oddHeader xml:space="preserve">&amp;L&amp;KFF0000Nr ref.: 90-DZP.261.___.2022&amp;R&amp;"-,Standardowy"Załącznik nr 1 do SWZ
</oddHeader>
    <oddFooter>&amp;CStrona &amp;P z &amp;N</oddFooter>
  </headerFooter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Załącznik 1</vt:lpstr>
      <vt:lpstr>'Załącznik 1'!Obszar_wydruku</vt:lpstr>
      <vt:lpstr>'Załącznik 1'!OLE_LINK1</vt:lpstr>
      <vt:lpstr>'Załącznik 1'!Tytuły_wydruku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mwesolowski</dc:creator>
  <cp:lastModifiedBy>Tomasz Rogalski</cp:lastModifiedBy>
  <cp:lastPrinted>2021-07-20T07:39:11Z</cp:lastPrinted>
  <dcterms:created xsi:type="dcterms:W3CDTF">2015-10-18T16:32:28Z</dcterms:created>
  <dcterms:modified xsi:type="dcterms:W3CDTF">2023-10-23T05:45:50Z</dcterms:modified>
</cp:coreProperties>
</file>