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tabRatio="773"/>
  </bookViews>
  <sheets>
    <sheet name="Wykaz PPG" sheetId="5" r:id="rId1"/>
  </sheets>
  <definedNames>
    <definedName name="_xlnm._FilterDatabase" localSheetId="0" hidden="1">'Wykaz PPG'!$A$5:$AQ$10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6" i="5" l="1"/>
  <c r="AK6" i="5"/>
  <c r="AL6" i="5" s="1"/>
  <c r="AN6" i="5" s="1"/>
  <c r="AK7" i="5"/>
  <c r="AK8" i="5"/>
  <c r="AL8" i="5" s="1"/>
  <c r="AK9" i="5"/>
  <c r="AL9" i="5" s="1"/>
  <c r="AK10" i="5"/>
  <c r="AL10" i="5" s="1"/>
  <c r="AL7" i="5" l="1"/>
  <c r="AN7" i="5" s="1"/>
  <c r="AO7" i="5" s="1"/>
  <c r="AP6" i="5"/>
  <c r="AQ6" i="5" s="1"/>
  <c r="AP7" i="5"/>
  <c r="AQ7" i="5" s="1"/>
  <c r="AN8" i="5"/>
  <c r="AO8" i="5" s="1"/>
  <c r="AP8" i="5"/>
  <c r="AQ8" i="5" s="1"/>
  <c r="AN9" i="5"/>
  <c r="AP9" i="5"/>
  <c r="AN10" i="5"/>
  <c r="AO10" i="5" s="1"/>
  <c r="AP10" i="5"/>
  <c r="AQ10" i="5" s="1"/>
  <c r="AO9" i="5" l="1"/>
  <c r="AQ9" i="5"/>
  <c r="AO6" i="5"/>
</calcChain>
</file>

<file path=xl/sharedStrings.xml><?xml version="1.0" encoding="utf-8"?>
<sst xmlns="http://schemas.openxmlformats.org/spreadsheetml/2006/main" count="136" uniqueCount="77">
  <si>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</si>
  <si>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</si>
  <si>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</si>
  <si>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</si>
  <si>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</si>
  <si>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</si>
  <si>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</si>
  <si>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</si>
  <si>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</si>
  <si>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</si>
  <si>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</si>
  <si>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</si>
  <si>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</si>
  <si>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</si>
  <si>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</si>
  <si>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</si>
  <si>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</si>
  <si>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</si>
  <si>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</si>
  <si>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</si>
  <si>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</si>
  <si>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</si>
  <si>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</si>
  <si>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</si>
  <si>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</si>
  <si>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</si>
  <si>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</si>
  <si>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</si>
  <si>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</si>
  <si>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</si>
  <si>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</si>
  <si>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</si>
  <si>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</si>
  <si>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</si>
  <si>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Adres Nabywcy</t>
  </si>
  <si>
    <t>Miasto
Punktu wyjścia</t>
  </si>
  <si>
    <t>Ulica
Punktu wyjścia</t>
  </si>
  <si>
    <t>Numer budynku
Punktu wyjścia</t>
  </si>
  <si>
    <t>Kod pocztowy
Punktu wyjścia</t>
  </si>
  <si>
    <t>PGNiG Obrót Detaliczny Sp. z o.o.</t>
  </si>
  <si>
    <t>Regon Nabywcy</t>
  </si>
  <si>
    <t>W-3.6_TA</t>
  </si>
  <si>
    <t>W-5.1_TA</t>
  </si>
  <si>
    <t>Nowy numer identyfikacyjny punktu wyjścia</t>
  </si>
  <si>
    <t>Udział procentowy przeznaczenia paliwa gazowego</t>
  </si>
  <si>
    <t>obiekt chroniony
(z zastosowaniem taryfy)</t>
  </si>
  <si>
    <t>obiekt niechroniony
(bez stosowania taryfy)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</si>
  <si>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</si>
  <si>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</si>
  <si>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</si>
  <si>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</si>
  <si>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</si>
  <si>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</si>
  <si>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</si>
  <si>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Zużycie opodatkowane akcyzą 1,38 zł/GJ</t>
  </si>
  <si>
    <t>Załącznik nr 2 - wykaz punktów poboru</t>
  </si>
  <si>
    <t xml:space="preserve">Powiat Staszowski </t>
  </si>
  <si>
    <t>ul. Józefa Piłsudskiego 7</t>
  </si>
  <si>
    <t>28-200 Staszów</t>
  </si>
  <si>
    <t>830409241</t>
  </si>
  <si>
    <t>Staszów</t>
  </si>
  <si>
    <t>PSG Sp. z o.o. 
Oddział w Tarnowie</t>
  </si>
  <si>
    <t>Powiatowe Centrum Sportowe w Staszowie</t>
  </si>
  <si>
    <t>ul. Oględowska 6</t>
  </si>
  <si>
    <t>Oględowska</t>
  </si>
  <si>
    <t>8018590365500019360602</t>
  </si>
  <si>
    <t>Zespół Szkół Ekonomicznych w Staszowie</t>
  </si>
  <si>
    <t>ul. Szkolna 11</t>
  </si>
  <si>
    <t>Szkolna</t>
  </si>
  <si>
    <t>8018590365500019360633</t>
  </si>
  <si>
    <t>Zespół Szkół im. Stanisława Staszica</t>
  </si>
  <si>
    <t>ul. Koszarowa 7</t>
  </si>
  <si>
    <t>Koszarowa</t>
  </si>
  <si>
    <t>8018590365500019360619</t>
  </si>
  <si>
    <t>8018590365500072846990</t>
  </si>
  <si>
    <t>8018590365500073722019</t>
  </si>
  <si>
    <t>W-6A.1_TA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</si>
</sst>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7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10" fontId="2" fillId="0" borderId="0" xfId="0" applyNumberFormat="1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4"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3"/>
  <sheetViews>
    <sheetView tabSelected="1" topLeftCell="R1" zoomScale="70" zoomScaleNormal="70" workbookViewId="0">
      <pane ySplit="5" topLeftCell="A6" activePane="bottomLeft" state="frozen"/>
      <selection pane="bottomLeft" activeCell="AM8" sqref="AM8"/>
    </sheetView>
  </sheetViews>
  <sheetFormatPr defaultColWidth="9.140625" defaultRowHeight="24.75" customHeight="1" x14ac:dyDescent="0.25"/>
  <cols>
    <col min="1" max="1" width="7" style="3" customWidth="1"/>
    <col min="2" max="2" width="18.7109375" style="8" customWidth="1"/>
    <col min="3" max="3" width="23.85546875" style="8" customWidth="1"/>
    <col min="4" max="4" width="15.42578125" style="8" customWidth="1"/>
    <col min="5" max="6" width="12" style="2" customWidth="1"/>
    <col min="7" max="7" width="38.7109375" style="12" customWidth="1"/>
    <col min="8" max="8" width="23.28515625" style="12" customWidth="1"/>
    <col min="9" max="9" width="16" style="12" customWidth="1"/>
    <col min="10" max="10" width="11.5703125" style="12" customWidth="1"/>
    <col min="11" max="11" width="22.7109375" style="12" bestFit="1" customWidth="1"/>
    <col min="12" max="12" width="14" style="3" customWidth="1"/>
    <col min="13" max="13" width="15.42578125" style="12" customWidth="1"/>
    <col min="14" max="14" width="18.85546875" style="3" customWidth="1"/>
    <col min="15" max="15" width="12.42578125" style="3" customWidth="1"/>
    <col min="16" max="16" width="21.140625" style="3" customWidth="1"/>
    <col min="17" max="17" width="27" style="3" customWidth="1"/>
    <col min="18" max="18" width="14.28515625" style="3" customWidth="1"/>
    <col min="19" max="19" width="9.85546875" style="3" customWidth="1"/>
    <col min="20" max="20" width="11.42578125" style="3" customWidth="1"/>
    <col min="21" max="21" width="11" style="3" customWidth="1"/>
    <col min="22" max="22" width="25" style="3" customWidth="1"/>
    <col min="23" max="24" width="18.140625" style="16" customWidth="1"/>
    <col min="25" max="28" width="11.28515625" style="14" customWidth="1"/>
    <col min="29" max="29" width="13.42578125" style="14" bestFit="1" customWidth="1"/>
    <col min="30" max="33" width="11.28515625" style="14" customWidth="1"/>
    <col min="34" max="34" width="14" style="14" customWidth="1"/>
    <col min="35" max="36" width="11.28515625" style="14" customWidth="1"/>
    <col min="37" max="37" width="12.28515625" style="3" customWidth="1"/>
    <col min="38" max="38" width="13.7109375" style="3" customWidth="1"/>
    <col min="39" max="39" width="14.5703125" style="3" customWidth="1"/>
    <col min="40" max="40" width="18.28515625" style="3" customWidth="1"/>
    <col min="41" max="41" width="17.28515625" style="3" customWidth="1"/>
    <col min="42" max="42" width="15.140625" style="2" customWidth="1"/>
    <col min="43" max="43" width="16.140625" style="2" customWidth="1"/>
    <col min="44" max="16384" width="9.140625" style="2"/>
  </cols>
  <sheetData>
    <row r="1" spans="1:43" ht="12.75" x14ac:dyDescent="0.25">
      <c r="W1" s="3"/>
      <c r="X1" s="3"/>
    </row>
    <row r="2" spans="1:43" ht="18" customHeight="1" x14ac:dyDescent="0.25">
      <c r="W2" s="3"/>
      <c r="X2" s="3"/>
      <c r="AL2" s="21" t="s">
        <v>55</v>
      </c>
      <c r="AM2" s="21"/>
      <c r="AN2" s="21"/>
      <c r="AO2" s="21"/>
    </row>
    <row r="3" spans="1:43" ht="12.75" x14ac:dyDescent="0.25">
      <c r="W3" s="3"/>
      <c r="X3" s="3"/>
    </row>
    <row r="4" spans="1:43" ht="56.25" customHeight="1" x14ac:dyDescent="0.25">
      <c r="A4" s="4"/>
      <c r="B4" s="32" t="s">
        <v>21</v>
      </c>
      <c r="C4" s="33"/>
      <c r="D4" s="33"/>
      <c r="E4" s="33"/>
      <c r="F4" s="17"/>
      <c r="G4" s="32" t="s">
        <v>23</v>
      </c>
      <c r="H4" s="33"/>
      <c r="I4" s="34"/>
      <c r="J4" s="33" t="s">
        <v>26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7" t="s">
        <v>48</v>
      </c>
      <c r="W4" s="35" t="s">
        <v>44</v>
      </c>
      <c r="X4" s="36"/>
      <c r="Y4" s="32" t="s">
        <v>49</v>
      </c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4"/>
    </row>
    <row r="5" spans="1:43" ht="96.75" customHeight="1" x14ac:dyDescent="0.25">
      <c r="A5" s="5" t="s">
        <v>0</v>
      </c>
      <c r="B5" s="5" t="s">
        <v>19</v>
      </c>
      <c r="C5" s="5" t="s">
        <v>34</v>
      </c>
      <c r="D5" s="5" t="s">
        <v>20</v>
      </c>
      <c r="E5" s="5" t="s">
        <v>22</v>
      </c>
      <c r="F5" s="5" t="s">
        <v>40</v>
      </c>
      <c r="G5" s="5" t="s">
        <v>18</v>
      </c>
      <c r="H5" s="5" t="s">
        <v>24</v>
      </c>
      <c r="I5" s="5" t="s">
        <v>25</v>
      </c>
      <c r="J5" s="19" t="s">
        <v>35</v>
      </c>
      <c r="K5" s="5" t="s">
        <v>36</v>
      </c>
      <c r="L5" s="5" t="s">
        <v>37</v>
      </c>
      <c r="M5" s="5" t="s">
        <v>38</v>
      </c>
      <c r="N5" s="6" t="s">
        <v>27</v>
      </c>
      <c r="O5" s="6" t="s">
        <v>28</v>
      </c>
      <c r="P5" s="6" t="s">
        <v>29</v>
      </c>
      <c r="Q5" s="7" t="s">
        <v>43</v>
      </c>
      <c r="R5" s="5" t="s">
        <v>15</v>
      </c>
      <c r="S5" s="5" t="s">
        <v>17</v>
      </c>
      <c r="T5" s="5" t="s">
        <v>1</v>
      </c>
      <c r="U5" s="7" t="s">
        <v>54</v>
      </c>
      <c r="V5" s="37"/>
      <c r="W5" s="5" t="s">
        <v>45</v>
      </c>
      <c r="X5" s="5" t="s">
        <v>46</v>
      </c>
      <c r="Y5" s="18" t="s">
        <v>5</v>
      </c>
      <c r="Z5" s="18" t="s">
        <v>6</v>
      </c>
      <c r="AA5" s="18" t="s">
        <v>7</v>
      </c>
      <c r="AB5" s="18" t="s">
        <v>8</v>
      </c>
      <c r="AC5" s="18" t="s">
        <v>9</v>
      </c>
      <c r="AD5" s="18" t="s">
        <v>10</v>
      </c>
      <c r="AE5" s="18" t="s">
        <v>11</v>
      </c>
      <c r="AF5" s="18" t="s">
        <v>12</v>
      </c>
      <c r="AG5" s="18" t="s">
        <v>13</v>
      </c>
      <c r="AH5" s="18" t="s">
        <v>2</v>
      </c>
      <c r="AI5" s="18" t="s">
        <v>3</v>
      </c>
      <c r="AJ5" s="18" t="s">
        <v>4</v>
      </c>
      <c r="AK5" s="10" t="s">
        <v>30</v>
      </c>
      <c r="AL5" s="11" t="s">
        <v>31</v>
      </c>
      <c r="AM5" s="20" t="s">
        <v>32</v>
      </c>
      <c r="AN5" s="5" t="s">
        <v>50</v>
      </c>
      <c r="AO5" s="5" t="s">
        <v>51</v>
      </c>
      <c r="AP5" s="5" t="s">
        <v>52</v>
      </c>
      <c r="AQ5" s="5" t="s">
        <v>53</v>
      </c>
    </row>
    <row r="6" spans="1:43" ht="48" customHeight="1" x14ac:dyDescent="0.25">
      <c r="A6" s="22">
        <v>1</v>
      </c>
      <c r="B6" s="23" t="s">
        <v>56</v>
      </c>
      <c r="C6" s="23" t="s">
        <v>57</v>
      </c>
      <c r="D6" s="23" t="s">
        <v>58</v>
      </c>
      <c r="E6" s="22">
        <v>8661709857</v>
      </c>
      <c r="F6" s="22" t="s">
        <v>59</v>
      </c>
      <c r="G6" s="24" t="s">
        <v>62</v>
      </c>
      <c r="H6" s="24" t="s">
        <v>63</v>
      </c>
      <c r="I6" s="24" t="s">
        <v>58</v>
      </c>
      <c r="J6" s="24" t="s">
        <v>60</v>
      </c>
      <c r="K6" s="23" t="s">
        <v>64</v>
      </c>
      <c r="L6" s="22">
        <v>6</v>
      </c>
      <c r="M6" s="23" t="s">
        <v>58</v>
      </c>
      <c r="N6" s="1" t="s">
        <v>39</v>
      </c>
      <c r="O6" s="22" t="s">
        <v>33</v>
      </c>
      <c r="P6" s="22" t="s">
        <v>61</v>
      </c>
      <c r="Q6" s="25" t="s">
        <v>65</v>
      </c>
      <c r="R6" s="22" t="s">
        <v>76</v>
      </c>
      <c r="S6" s="26">
        <v>724</v>
      </c>
      <c r="T6" s="26" t="s">
        <v>14</v>
      </c>
      <c r="U6" s="27">
        <v>0</v>
      </c>
      <c r="V6" s="28" t="s">
        <v>47</v>
      </c>
      <c r="W6" s="29">
        <v>0.1338</v>
      </c>
      <c r="X6" s="29">
        <f>100%-W6</f>
        <v>0.86619999999999997</v>
      </c>
      <c r="Y6" s="15">
        <v>156190</v>
      </c>
      <c r="Z6" s="15">
        <v>128620</v>
      </c>
      <c r="AA6" s="15">
        <v>133540</v>
      </c>
      <c r="AB6" s="15">
        <v>96170</v>
      </c>
      <c r="AC6" s="15">
        <v>46420</v>
      </c>
      <c r="AD6" s="15">
        <v>22920</v>
      </c>
      <c r="AE6" s="15">
        <v>20900</v>
      </c>
      <c r="AF6" s="15">
        <v>16940</v>
      </c>
      <c r="AG6" s="15">
        <v>55980</v>
      </c>
      <c r="AH6" s="15">
        <v>82930</v>
      </c>
      <c r="AI6" s="15">
        <v>117680</v>
      </c>
      <c r="AJ6" s="15">
        <v>155300</v>
      </c>
      <c r="AK6" s="9">
        <f t="shared" ref="AK6:AK10" si="0">SUM(Y6:AJ6)</f>
        <v>1033590</v>
      </c>
      <c r="AL6" s="13">
        <f>+AK6</f>
        <v>1033590</v>
      </c>
      <c r="AM6" s="1">
        <v>0</v>
      </c>
      <c r="AN6" s="1">
        <f>+ROUND(AL6*W6,0)</f>
        <v>138294</v>
      </c>
      <c r="AO6" s="1">
        <f t="shared" ref="AO6:AO10" si="1">+AL6-AN6</f>
        <v>895296</v>
      </c>
      <c r="AP6" s="1">
        <f t="shared" ref="AP6:AP10" si="2">+ROUND(AM6*W6,0)</f>
        <v>0</v>
      </c>
      <c r="AQ6" s="1">
        <f t="shared" ref="AQ6:AQ10" si="3">+AM6-AP6</f>
        <v>0</v>
      </c>
    </row>
    <row r="7" spans="1:43" ht="48" customHeight="1" x14ac:dyDescent="0.25">
      <c r="A7" s="22">
        <v>2</v>
      </c>
      <c r="B7" s="23" t="s">
        <v>56</v>
      </c>
      <c r="C7" s="23" t="s">
        <v>57</v>
      </c>
      <c r="D7" s="23" t="s">
        <v>58</v>
      </c>
      <c r="E7" s="22">
        <v>8661709857</v>
      </c>
      <c r="F7" s="22" t="s">
        <v>59</v>
      </c>
      <c r="G7" s="24" t="s">
        <v>66</v>
      </c>
      <c r="H7" s="24" t="s">
        <v>67</v>
      </c>
      <c r="I7" s="24" t="s">
        <v>58</v>
      </c>
      <c r="J7" s="24" t="s">
        <v>60</v>
      </c>
      <c r="K7" s="23" t="s">
        <v>68</v>
      </c>
      <c r="L7" s="22">
        <v>11</v>
      </c>
      <c r="M7" s="23" t="s">
        <v>58</v>
      </c>
      <c r="N7" s="1" t="s">
        <v>39</v>
      </c>
      <c r="O7" s="22" t="s">
        <v>33</v>
      </c>
      <c r="P7" s="22" t="s">
        <v>61</v>
      </c>
      <c r="Q7" s="25" t="s">
        <v>69</v>
      </c>
      <c r="R7" s="22" t="s">
        <v>42</v>
      </c>
      <c r="S7" s="22">
        <v>208</v>
      </c>
      <c r="T7" s="22" t="s">
        <v>14</v>
      </c>
      <c r="U7" s="27">
        <v>0</v>
      </c>
      <c r="V7" s="28" t="s">
        <v>47</v>
      </c>
      <c r="W7" s="29">
        <v>1</v>
      </c>
      <c r="X7" s="29">
        <v>0</v>
      </c>
      <c r="Y7" s="15">
        <v>64380</v>
      </c>
      <c r="Z7" s="15">
        <v>50540</v>
      </c>
      <c r="AA7" s="15">
        <v>49660</v>
      </c>
      <c r="AB7" s="15">
        <v>33360</v>
      </c>
      <c r="AC7" s="15">
        <v>4500</v>
      </c>
      <c r="AD7" s="15">
        <v>1790</v>
      </c>
      <c r="AE7" s="15">
        <v>1420</v>
      </c>
      <c r="AF7" s="15">
        <v>1410</v>
      </c>
      <c r="AG7" s="15">
        <v>1980</v>
      </c>
      <c r="AH7" s="15">
        <v>21810</v>
      </c>
      <c r="AI7" s="15">
        <v>41920</v>
      </c>
      <c r="AJ7" s="15">
        <v>58720</v>
      </c>
      <c r="AK7" s="9">
        <f t="shared" si="0"/>
        <v>331490</v>
      </c>
      <c r="AL7" s="13">
        <f t="shared" ref="AL7:AL11" si="4">+AK7</f>
        <v>331490</v>
      </c>
      <c r="AM7" s="1">
        <v>0</v>
      </c>
      <c r="AN7" s="1">
        <f t="shared" ref="AN7:AN10" si="5">+ROUND(AL7*W7,0)</f>
        <v>331490</v>
      </c>
      <c r="AO7" s="1">
        <f t="shared" si="1"/>
        <v>0</v>
      </c>
      <c r="AP7" s="1">
        <f t="shared" si="2"/>
        <v>0</v>
      </c>
      <c r="AQ7" s="1">
        <f t="shared" si="3"/>
        <v>0</v>
      </c>
    </row>
    <row r="8" spans="1:43" ht="48" customHeight="1" x14ac:dyDescent="0.25">
      <c r="A8" s="22">
        <v>3</v>
      </c>
      <c r="B8" s="23" t="s">
        <v>56</v>
      </c>
      <c r="C8" s="23" t="s">
        <v>57</v>
      </c>
      <c r="D8" s="23" t="s">
        <v>58</v>
      </c>
      <c r="E8" s="22">
        <v>8661709857</v>
      </c>
      <c r="F8" s="22" t="s">
        <v>59</v>
      </c>
      <c r="G8" s="24" t="s">
        <v>70</v>
      </c>
      <c r="H8" s="24" t="s">
        <v>71</v>
      </c>
      <c r="I8" s="24" t="s">
        <v>58</v>
      </c>
      <c r="J8" s="24" t="s">
        <v>60</v>
      </c>
      <c r="K8" s="23" t="s">
        <v>72</v>
      </c>
      <c r="L8" s="22">
        <v>7</v>
      </c>
      <c r="M8" s="23" t="s">
        <v>58</v>
      </c>
      <c r="N8" s="1" t="s">
        <v>39</v>
      </c>
      <c r="O8" s="22" t="s">
        <v>33</v>
      </c>
      <c r="P8" s="22" t="s">
        <v>61</v>
      </c>
      <c r="Q8" s="25" t="s">
        <v>73</v>
      </c>
      <c r="R8" s="22" t="s">
        <v>76</v>
      </c>
      <c r="S8" s="22">
        <v>823</v>
      </c>
      <c r="T8" s="22" t="s">
        <v>14</v>
      </c>
      <c r="U8" s="27">
        <v>0</v>
      </c>
      <c r="V8" s="28" t="s">
        <v>47</v>
      </c>
      <c r="W8" s="29">
        <v>1</v>
      </c>
      <c r="X8" s="29">
        <v>0</v>
      </c>
      <c r="Y8" s="15">
        <v>162740</v>
      </c>
      <c r="Z8" s="15">
        <v>125780</v>
      </c>
      <c r="AA8" s="15">
        <v>129300</v>
      </c>
      <c r="AB8" s="15">
        <v>75610</v>
      </c>
      <c r="AC8" s="15">
        <v>17170</v>
      </c>
      <c r="AD8" s="15">
        <v>11800</v>
      </c>
      <c r="AE8" s="15">
        <v>11400</v>
      </c>
      <c r="AF8" s="15">
        <v>11390</v>
      </c>
      <c r="AG8" s="15">
        <v>14950</v>
      </c>
      <c r="AH8" s="15">
        <v>32070</v>
      </c>
      <c r="AI8" s="15">
        <v>95490</v>
      </c>
      <c r="AJ8" s="15">
        <v>157940</v>
      </c>
      <c r="AK8" s="9">
        <f t="shared" si="0"/>
        <v>845640</v>
      </c>
      <c r="AL8" s="13">
        <f t="shared" si="4"/>
        <v>845640</v>
      </c>
      <c r="AM8" s="1">
        <v>0</v>
      </c>
      <c r="AN8" s="1">
        <f t="shared" si="5"/>
        <v>845640</v>
      </c>
      <c r="AO8" s="1">
        <f t="shared" si="1"/>
        <v>0</v>
      </c>
      <c r="AP8" s="1">
        <f t="shared" si="2"/>
        <v>0</v>
      </c>
      <c r="AQ8" s="1">
        <f t="shared" si="3"/>
        <v>0</v>
      </c>
    </row>
    <row r="9" spans="1:43" ht="48" customHeight="1" x14ac:dyDescent="0.25">
      <c r="A9" s="22">
        <v>4</v>
      </c>
      <c r="B9" s="23" t="s">
        <v>56</v>
      </c>
      <c r="C9" s="23" t="s">
        <v>57</v>
      </c>
      <c r="D9" s="23" t="s">
        <v>58</v>
      </c>
      <c r="E9" s="22">
        <v>8661709857</v>
      </c>
      <c r="F9" s="22" t="s">
        <v>59</v>
      </c>
      <c r="G9" s="24" t="s">
        <v>70</v>
      </c>
      <c r="H9" s="24" t="s">
        <v>71</v>
      </c>
      <c r="I9" s="24" t="s">
        <v>58</v>
      </c>
      <c r="J9" s="24" t="s">
        <v>60</v>
      </c>
      <c r="K9" s="23" t="s">
        <v>72</v>
      </c>
      <c r="L9" s="22">
        <v>7</v>
      </c>
      <c r="M9" s="23" t="s">
        <v>58</v>
      </c>
      <c r="N9" s="1" t="s">
        <v>39</v>
      </c>
      <c r="O9" s="22" t="s">
        <v>33</v>
      </c>
      <c r="P9" s="22" t="s">
        <v>61</v>
      </c>
      <c r="Q9" s="25" t="s">
        <v>74</v>
      </c>
      <c r="R9" s="22" t="s">
        <v>41</v>
      </c>
      <c r="S9" s="22" t="s">
        <v>16</v>
      </c>
      <c r="T9" s="22" t="s">
        <v>14</v>
      </c>
      <c r="U9" s="27">
        <v>0</v>
      </c>
      <c r="V9" s="28" t="s">
        <v>47</v>
      </c>
      <c r="W9" s="29">
        <v>1</v>
      </c>
      <c r="X9" s="29">
        <v>0</v>
      </c>
      <c r="Y9" s="15">
        <v>10120</v>
      </c>
      <c r="Z9" s="15">
        <v>5260</v>
      </c>
      <c r="AA9" s="15">
        <v>4790</v>
      </c>
      <c r="AB9" s="15">
        <v>3570</v>
      </c>
      <c r="AC9" s="15">
        <v>2410</v>
      </c>
      <c r="AD9" s="15">
        <v>2210</v>
      </c>
      <c r="AE9" s="15">
        <v>2560</v>
      </c>
      <c r="AF9" s="15">
        <v>2290</v>
      </c>
      <c r="AG9" s="15">
        <v>5890</v>
      </c>
      <c r="AH9" s="15">
        <v>6750</v>
      </c>
      <c r="AI9" s="15">
        <v>10930</v>
      </c>
      <c r="AJ9" s="15">
        <v>16750</v>
      </c>
      <c r="AK9" s="9">
        <f t="shared" si="0"/>
        <v>73530</v>
      </c>
      <c r="AL9" s="13">
        <f t="shared" si="4"/>
        <v>73530</v>
      </c>
      <c r="AM9" s="1">
        <v>0</v>
      </c>
      <c r="AN9" s="1">
        <f t="shared" si="5"/>
        <v>73530</v>
      </c>
      <c r="AO9" s="1">
        <f t="shared" si="1"/>
        <v>0</v>
      </c>
      <c r="AP9" s="1">
        <f t="shared" si="2"/>
        <v>0</v>
      </c>
      <c r="AQ9" s="1">
        <f t="shared" si="3"/>
        <v>0</v>
      </c>
    </row>
    <row r="10" spans="1:43" ht="48" customHeight="1" x14ac:dyDescent="0.25">
      <c r="A10" s="22">
        <v>5</v>
      </c>
      <c r="B10" s="23" t="s">
        <v>56</v>
      </c>
      <c r="C10" s="23" t="s">
        <v>57</v>
      </c>
      <c r="D10" s="23" t="s">
        <v>58</v>
      </c>
      <c r="E10" s="22">
        <v>8661709857</v>
      </c>
      <c r="F10" s="22" t="s">
        <v>59</v>
      </c>
      <c r="G10" s="24" t="s">
        <v>70</v>
      </c>
      <c r="H10" s="24" t="s">
        <v>71</v>
      </c>
      <c r="I10" s="24" t="s">
        <v>58</v>
      </c>
      <c r="J10" s="24" t="s">
        <v>60</v>
      </c>
      <c r="K10" s="23" t="s">
        <v>72</v>
      </c>
      <c r="L10" s="22">
        <v>7</v>
      </c>
      <c r="M10" s="23" t="s">
        <v>58</v>
      </c>
      <c r="N10" s="1" t="s">
        <v>39</v>
      </c>
      <c r="O10" s="22" t="s">
        <v>33</v>
      </c>
      <c r="P10" s="22" t="s">
        <v>61</v>
      </c>
      <c r="Q10" s="25" t="s">
        <v>75</v>
      </c>
      <c r="R10" s="22" t="s">
        <v>41</v>
      </c>
      <c r="S10" s="22" t="s">
        <v>16</v>
      </c>
      <c r="T10" s="22" t="s">
        <v>14</v>
      </c>
      <c r="U10" s="27">
        <v>0</v>
      </c>
      <c r="V10" s="28" t="s">
        <v>47</v>
      </c>
      <c r="W10" s="29">
        <v>1</v>
      </c>
      <c r="X10" s="29">
        <v>0</v>
      </c>
      <c r="Y10" s="15">
        <v>2220</v>
      </c>
      <c r="Z10" s="15">
        <v>2180</v>
      </c>
      <c r="AA10" s="15">
        <v>2090</v>
      </c>
      <c r="AB10" s="15">
        <v>2050</v>
      </c>
      <c r="AC10" s="15">
        <v>2060</v>
      </c>
      <c r="AD10" s="15">
        <v>2040</v>
      </c>
      <c r="AE10" s="15">
        <v>1010</v>
      </c>
      <c r="AF10" s="15">
        <v>1010</v>
      </c>
      <c r="AG10" s="15">
        <v>2090</v>
      </c>
      <c r="AH10" s="15">
        <v>2150</v>
      </c>
      <c r="AI10" s="15">
        <v>2340</v>
      </c>
      <c r="AJ10" s="15">
        <v>2500</v>
      </c>
      <c r="AK10" s="9">
        <f t="shared" si="0"/>
        <v>23740</v>
      </c>
      <c r="AL10" s="13">
        <f t="shared" si="4"/>
        <v>23740</v>
      </c>
      <c r="AM10" s="1">
        <v>0</v>
      </c>
      <c r="AN10" s="1">
        <f t="shared" si="5"/>
        <v>23740</v>
      </c>
      <c r="AO10" s="1">
        <f t="shared" si="1"/>
        <v>0</v>
      </c>
      <c r="AP10" s="1">
        <f t="shared" si="2"/>
        <v>0</v>
      </c>
      <c r="AQ10" s="1">
        <f t="shared" si="3"/>
        <v>0</v>
      </c>
    </row>
    <row r="11" spans="1:43" ht="24.75" customHeight="1" x14ac:dyDescent="0.25">
      <c r="AP11" s="3"/>
      <c r="AQ11" s="3"/>
    </row>
    <row r="12" spans="1:43" ht="24.75" customHeight="1" x14ac:dyDescent="0.25">
      <c r="AK12" s="30"/>
      <c r="AP12" s="3"/>
      <c r="AQ12" s="3"/>
    </row>
    <row r="13" spans="1:43" ht="24.75" customHeight="1" x14ac:dyDescent="0.25">
      <c r="AK13" s="31"/>
      <c r="AP13" s="3"/>
      <c r="AQ13" s="3"/>
    </row>
    <row r="14" spans="1:43" ht="24.75" customHeight="1" x14ac:dyDescent="0.25">
      <c r="AK14" s="31"/>
    </row>
    <row r="15" spans="1:43" ht="24.75" customHeight="1" x14ac:dyDescent="0.25">
      <c r="AK15" s="31"/>
    </row>
    <row r="16" spans="1:43" ht="24.75" customHeight="1" x14ac:dyDescent="0.25">
      <c r="AK16" s="31"/>
    </row>
    <row r="17" spans="37:43" ht="24.75" customHeight="1" x14ac:dyDescent="0.25">
      <c r="AK17" s="31"/>
    </row>
    <row r="18" spans="37:43" ht="24.75" customHeight="1" x14ac:dyDescent="0.25">
      <c r="AK18" s="31"/>
    </row>
    <row r="19" spans="37:43" ht="24.75" customHeight="1" x14ac:dyDescent="0.25">
      <c r="AK19" s="31"/>
    </row>
    <row r="20" spans="37:43" ht="24.75" customHeight="1" x14ac:dyDescent="0.25">
      <c r="AK20" s="31"/>
    </row>
    <row r="23" spans="37:43" ht="24.75" customHeight="1" x14ac:dyDescent="0.25">
      <c r="AK23" s="14"/>
      <c r="AL23" s="14"/>
      <c r="AM23" s="14"/>
      <c r="AN23" s="14"/>
      <c r="AO23" s="14"/>
      <c r="AP23" s="14"/>
      <c r="AQ23" s="14"/>
    </row>
  </sheetData>
  <autoFilter ref="A5:AQ10"/>
  <mergeCells count="6">
    <mergeCell ref="B4:E4"/>
    <mergeCell ref="G4:I4"/>
    <mergeCell ref="W4:X4"/>
    <mergeCell ref="J4:U4"/>
    <mergeCell ref="Y4:AQ4"/>
    <mergeCell ref="V4:V5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2023-08-05T12:03:18Z</dcterms:modified>
</cp:coreProperties>
</file>