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575" tabRatio="773"/>
  </bookViews>
  <sheets>
    <sheet name="Wykaz PPG" sheetId="5" r:id="rId1"/>
  </sheets>
  <definedNames>
    <definedName name="_xlnm._FilterDatabase" localSheetId="0" hidden="1">'Wykaz PPG'!$A$5:$AT$21</definedName>
  </definedNames>
  <calcPr calcId="145621"/>
</workbook>
</file>

<file path=xl/calcChain.xml><?xml version="1.0" encoding="utf-8"?>
<calcChain xmlns="http://schemas.openxmlformats.org/spreadsheetml/2006/main">
  <c r="AL7" i="5" l="1"/>
  <c r="AL8" i="5"/>
  <c r="AM8" i="5" s="1"/>
  <c r="AL9" i="5"/>
  <c r="AL10" i="5"/>
  <c r="AM10" i="5" s="1"/>
  <c r="AL11" i="5"/>
  <c r="AM11" i="5" s="1"/>
  <c r="AL12" i="5"/>
  <c r="AM12" i="5" s="1"/>
  <c r="AL13" i="5"/>
  <c r="AL14" i="5"/>
  <c r="AM14" i="5" s="1"/>
  <c r="AL15" i="5"/>
  <c r="AM15" i="5" s="1"/>
  <c r="AL16" i="5"/>
  <c r="AM16" i="5" s="1"/>
  <c r="AL17" i="5"/>
  <c r="AL18" i="5"/>
  <c r="AM18" i="5" s="1"/>
  <c r="AL19" i="5"/>
  <c r="AM19" i="5" s="1"/>
  <c r="AL20" i="5"/>
  <c r="AM20" i="5" s="1"/>
  <c r="AL21" i="5"/>
  <c r="AN16" i="5" l="1"/>
  <c r="AO16" i="5"/>
  <c r="AP16" i="5" s="1"/>
  <c r="AM21" i="5"/>
  <c r="AO21" i="5" s="1"/>
  <c r="AP21" i="5" s="1"/>
  <c r="AM13" i="5"/>
  <c r="AN13" i="5" s="1"/>
  <c r="AN19" i="5"/>
  <c r="AO19" i="5"/>
  <c r="AP19" i="5" s="1"/>
  <c r="AN11" i="5"/>
  <c r="AQ11" i="5" s="1"/>
  <c r="AR11" i="5" s="1"/>
  <c r="AO11" i="5"/>
  <c r="AP11" i="5" s="1"/>
  <c r="AN20" i="5"/>
  <c r="AQ20" i="5" s="1"/>
  <c r="AR20" i="5" s="1"/>
  <c r="AO20" i="5"/>
  <c r="AP20" i="5" s="1"/>
  <c r="AN10" i="5"/>
  <c r="AQ10" i="5" s="1"/>
  <c r="AR10" i="5" s="1"/>
  <c r="AO10" i="5"/>
  <c r="AP10" i="5" s="1"/>
  <c r="AN18" i="5"/>
  <c r="AO18" i="5"/>
  <c r="AP18" i="5" s="1"/>
  <c r="AM17" i="5"/>
  <c r="AN17" i="5" s="1"/>
  <c r="AQ17" i="5" s="1"/>
  <c r="AR17" i="5" s="1"/>
  <c r="AM9" i="5"/>
  <c r="AN9" i="5" s="1"/>
  <c r="AN8" i="5"/>
  <c r="AQ8" i="5" s="1"/>
  <c r="AR8" i="5" s="1"/>
  <c r="AO8" i="5"/>
  <c r="AP8" i="5" s="1"/>
  <c r="AN12" i="5"/>
  <c r="AO12" i="5"/>
  <c r="AP12" i="5" s="1"/>
  <c r="AM7" i="5"/>
  <c r="AO7" i="5" s="1"/>
  <c r="AN15" i="5"/>
  <c r="AQ15" i="5" s="1"/>
  <c r="AR15" i="5" s="1"/>
  <c r="AO15" i="5"/>
  <c r="AP15" i="5" s="1"/>
  <c r="AN14" i="5"/>
  <c r="AQ14" i="5" s="1"/>
  <c r="AR14" i="5" s="1"/>
  <c r="AO14" i="5"/>
  <c r="AP14" i="5" s="1"/>
  <c r="AL6" i="5"/>
  <c r="Y21" i="5"/>
  <c r="Y20" i="5"/>
  <c r="Y19" i="5"/>
  <c r="Y18" i="5"/>
  <c r="Y17" i="5"/>
  <c r="Y16" i="5"/>
  <c r="Y15" i="5"/>
  <c r="Y14" i="5"/>
  <c r="Y13" i="5"/>
  <c r="Y12" i="5"/>
  <c r="Y11" i="5"/>
  <c r="Y10" i="5"/>
  <c r="Y9" i="5"/>
  <c r="Y8" i="5"/>
  <c r="Y7" i="5"/>
  <c r="Y6" i="5"/>
  <c r="AP7" i="5" l="1"/>
  <c r="AQ9" i="5"/>
  <c r="AR9" i="5" s="1"/>
  <c r="AQ19" i="5"/>
  <c r="AR19" i="5" s="1"/>
  <c r="AO9" i="5"/>
  <c r="AP9" i="5" s="1"/>
  <c r="AQ13" i="5"/>
  <c r="AR13" i="5" s="1"/>
  <c r="AN7" i="5"/>
  <c r="AQ7" i="5" s="1"/>
  <c r="AO13" i="5"/>
  <c r="AP13" i="5" s="1"/>
  <c r="AO17" i="5"/>
  <c r="AP17" i="5" s="1"/>
  <c r="AN21" i="5"/>
  <c r="AM6" i="5"/>
  <c r="AN6" i="5" s="1"/>
  <c r="AQ12" i="5"/>
  <c r="AR12" i="5" s="1"/>
  <c r="AQ18" i="5"/>
  <c r="AR18" i="5" s="1"/>
  <c r="AQ16" i="5"/>
  <c r="AR16" i="5" s="1"/>
  <c r="AR7" i="5" l="1"/>
  <c r="AQ6" i="5"/>
  <c r="AQ21" i="5"/>
  <c r="AR21" i="5" s="1"/>
  <c r="AO6" i="5"/>
  <c r="AR6" i="5" l="1"/>
  <c r="AP6" i="5"/>
</calcChain>
</file>

<file path=xl/sharedStrings.xml><?xml version="1.0" encoding="utf-8"?>
<sst xmlns="http://schemas.openxmlformats.org/spreadsheetml/2006/main" count="331" uniqueCount="113">
  <si>
    <t>L.p.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</si>
  <si>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</si>
  <si>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</si>
  <si>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</si>
  <si>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</si>
  <si>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</si>
  <si>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</si>
  <si>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</si>
  <si>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</si>
  <si>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</si>
  <si>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</si>
  <si>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</si>
  <si>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</si>
  <si>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</si>
  <si>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</si>
  <si>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</si>
  <si>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≤ 110</t>
  </si>
  <si>
    <t>Moc umowna
[kwh/h]</t>
  </si>
  <si>
    <t>Nazwa odbiorcy</t>
  </si>
  <si>
    <t>Nazwa Nabywcy</t>
  </si>
  <si>
    <t>Kod pocztowy Nabywcy</t>
  </si>
  <si>
    <t>DANE NABYWCY faktur sprzedaży</t>
  </si>
  <si>
    <t>NIP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</si>
  <si>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</si>
  <si>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</si>
  <si>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</si>
  <si>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</si>
  <si>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</si>
  <si>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</si>
  <si>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</si>
  <si>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</si>
  <si>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RAZEM
[kWh]</t>
  </si>
  <si>
    <t>Zużycie zwolnione 
z akcyzy 
[kWh]</t>
  </si>
  <si>
    <t>Zużycie opodatkowane akcyzą 
[kWh]</t>
  </si>
  <si>
    <t>kolejna</t>
  </si>
  <si>
    <t>Adres Nabywcy</t>
  </si>
  <si>
    <t>Miasto
Punktu wyjścia</t>
  </si>
  <si>
    <t>Ulica
Punktu wyjścia</t>
  </si>
  <si>
    <t>Numer budynku
Punktu wyjścia</t>
  </si>
  <si>
    <t>Kod pocztowy
Punktu wyjścia</t>
  </si>
  <si>
    <t>PGNiG Obrót Detaliczny Sp. z o.o.</t>
  </si>
  <si>
    <t>Regon Nabywcy</t>
  </si>
  <si>
    <t>Zabrnie</t>
  </si>
  <si>
    <t>ul. Kościuszki</t>
  </si>
  <si>
    <t>W-2.1_TA</t>
  </si>
  <si>
    <t>W-3.6_TA</t>
  </si>
  <si>
    <t>W-5.1_TA</t>
  </si>
  <si>
    <t>W-1.1_TA</t>
  </si>
  <si>
    <t>W-4_TA</t>
  </si>
  <si>
    <t>Nowy numer identyfikacyjny punktu wyjścia</t>
  </si>
  <si>
    <t>Udział procentowy przeznaczenia paliwa gazowego</t>
  </si>
  <si>
    <t>obiekt chroniony
(z zastosowaniem taryfy)</t>
  </si>
  <si>
    <t>obiekt niechroniony
(bez stosowania taryfy)</t>
  </si>
  <si>
    <t>nie</t>
  </si>
  <si>
    <t>tak</t>
  </si>
  <si>
    <t>Odbiorca należy do podmiotów objętych ochroną taryfową na podstawie art. 62b ust. 1 pkt 2 ustawy z dnia 10 kwietnia 1997 r. - Prawo energetyczne</t>
  </si>
  <si>
    <t>Szacowane zużycie paliwa gazowego 
w 2023 roku
[kWh]</t>
  </si>
  <si>
    <t>Zużycie opodatkowane akcyzą 1,38 zł/GJ</t>
  </si>
  <si>
    <t>Załącznik nr 2 - wykaz punktów poboru</t>
  </si>
  <si>
    <t>Gmina Szczucin</t>
  </si>
  <si>
    <t>ul. Wolności 3</t>
  </si>
  <si>
    <t>33-230 Szczucin</t>
  </si>
  <si>
    <t>Szczucin</t>
  </si>
  <si>
    <t>gm. Szczucin</t>
  </si>
  <si>
    <t>ul. Wolności</t>
  </si>
  <si>
    <t>Delastowice</t>
  </si>
  <si>
    <t>dz. 222</t>
  </si>
  <si>
    <t>Laskówka Delastowska</t>
  </si>
  <si>
    <t>dz. 105/7</t>
  </si>
  <si>
    <t>Lubasz</t>
  </si>
  <si>
    <t>Centrum Usług Wspólnych w Szczucinie</t>
  </si>
  <si>
    <t>ul. Rudnickiego</t>
  </si>
  <si>
    <t>Przedszkole Publiczne  nr 1 w Szczucinie</t>
  </si>
  <si>
    <t>ul. Rudnickiego 19</t>
  </si>
  <si>
    <t>Szkoła Podstawowa im. A. Mickiewicza w Szczucinie</t>
  </si>
  <si>
    <t>ul. Kościuszki 30</t>
  </si>
  <si>
    <t>Szkoła Podstawowa im. Jana Pawła II w Zabrniu</t>
  </si>
  <si>
    <t>Zabrnie 82</t>
  </si>
  <si>
    <t>Zespół Szkolno-Przedszkolny w Borkach</t>
  </si>
  <si>
    <t>Borki 164</t>
  </si>
  <si>
    <t>Borki</t>
  </si>
  <si>
    <t>Skrzynka 146</t>
  </si>
  <si>
    <t>Radwan</t>
  </si>
  <si>
    <t>Niepubliczny Ośrodek Rewalidacyjno-Wychowawczy im. Jana Pawła II</t>
  </si>
  <si>
    <t>Skrzynka</t>
  </si>
  <si>
    <t>8018590365500079854776</t>
  </si>
  <si>
    <t>8018590365500070486358</t>
  </si>
  <si>
    <t>8018590365500077083314</t>
  </si>
  <si>
    <t>8018590365500077718681</t>
  </si>
  <si>
    <t>8018590365500077759486</t>
  </si>
  <si>
    <t>8018590365500019367144</t>
  </si>
  <si>
    <t>8018590365500079854363</t>
  </si>
  <si>
    <t>8018590365500077760819</t>
  </si>
  <si>
    <t>8018590365500079918829</t>
  </si>
  <si>
    <t>8018590365500079882656</t>
  </si>
  <si>
    <t>8018590365500019367151</t>
  </si>
  <si>
    <t>8018590365500080442849</t>
  </si>
  <si>
    <t>8018590365500019371806</t>
  </si>
  <si>
    <t>8018590365500079477401</t>
  </si>
  <si>
    <t>8018590365500079601660</t>
  </si>
  <si>
    <t>8018590365500070199630</t>
  </si>
  <si>
    <t>PSG Sp. z o.o.
Oddział Tarnów</t>
  </si>
  <si>
    <t>od</t>
  </si>
  <si>
    <t>do</t>
  </si>
  <si>
    <t>Okres dostaw</t>
  </si>
  <si>
    <t>Zużycie dla:
obiekt chroniony
+ zwolniony 
z akcyzy
[kWh]</t>
  </si>
  <si>
    <t>Zużycie dla:
obiekt niechroniony
+ zwolniony 
z akcyzy
[kWh]</t>
  </si>
  <si>
    <t>Zużycie dla:
obiekt chroniony
+ płatnik 
akcyzy
[kWh]</t>
  </si>
  <si>
    <t>Zużycie dla:
obiekt niechroniony
+ płatnik 
akcyzy
[kWh]</t>
  </si>
  <si>
    <t>Zespół Szkolno-Przedszkolny w Radwanie</t>
  </si>
  <si>
    <t>Radwan 184</t>
  </si>
  <si>
    <t>ul. Rudnickiego 11</t>
  </si>
  <si>
    <t>dz. 336/4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</si>
</sst>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9" fontId="7" fillId="0" borderId="0" applyFont="0" applyFill="0" applyBorder="0" applyAlignment="0" applyProtection="0"/>
  </cellStyleXfs>
  <cellXfs count="35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4">
    <cellStyle name="Hiperłącze 2" xfId="1"/>
    <cellStyle name="Normalny" xfId="0" builtinId="0"/>
    <cellStyle name="Normalny 3" xfId="2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3"/>
  <sheetViews>
    <sheetView tabSelected="1" topLeftCell="B1" zoomScale="55" zoomScaleNormal="55" workbookViewId="0">
      <pane ySplit="5" topLeftCell="A6" activePane="bottomLeft" state="frozen"/>
      <selection pane="bottomLeft" activeCell="G7" sqref="G7"/>
    </sheetView>
  </sheetViews>
  <sheetFormatPr defaultColWidth="9.140625" defaultRowHeight="24.75" customHeight="1" x14ac:dyDescent="0.25"/>
  <cols>
    <col min="1" max="1" width="7" style="3" customWidth="1"/>
    <col min="2" max="2" width="36.7109375" style="9" customWidth="1"/>
    <col min="3" max="3" width="16.5703125" style="9" customWidth="1"/>
    <col min="4" max="4" width="18.28515625" style="9" customWidth="1"/>
    <col min="5" max="6" width="12" style="2" customWidth="1"/>
    <col min="7" max="7" width="46.42578125" style="12" customWidth="1"/>
    <col min="8" max="8" width="18.28515625" style="12" customWidth="1"/>
    <col min="9" max="9" width="16.5703125" style="12" customWidth="1"/>
    <col min="10" max="10" width="15.85546875" style="12" customWidth="1"/>
    <col min="11" max="11" width="16.28515625" style="12" customWidth="1"/>
    <col min="12" max="12" width="14" style="3" customWidth="1"/>
    <col min="13" max="13" width="17.28515625" style="12" customWidth="1"/>
    <col min="14" max="14" width="17.140625" style="3" customWidth="1"/>
    <col min="15" max="15" width="18.85546875" style="3" customWidth="1"/>
    <col min="16" max="16" width="12.7109375" style="3" customWidth="1"/>
    <col min="17" max="17" width="14.42578125" style="3" customWidth="1"/>
    <col min="18" max="18" width="28.85546875" style="3" customWidth="1"/>
    <col min="19" max="19" width="14.28515625" style="3" customWidth="1"/>
    <col min="20" max="20" width="9.85546875" style="3" customWidth="1"/>
    <col min="21" max="21" width="11.42578125" style="3" customWidth="1"/>
    <col min="22" max="22" width="11" style="3" customWidth="1"/>
    <col min="23" max="23" width="21.7109375" style="3" customWidth="1"/>
    <col min="24" max="25" width="18.140625" style="19" customWidth="1"/>
    <col min="26" max="29" width="11.28515625" style="16" customWidth="1"/>
    <col min="30" max="30" width="13.42578125" style="16" bestFit="1" customWidth="1"/>
    <col min="31" max="34" width="11.28515625" style="16" customWidth="1"/>
    <col min="35" max="35" width="12.140625" style="16" customWidth="1"/>
    <col min="36" max="37" width="11.28515625" style="16" customWidth="1"/>
    <col min="38" max="38" width="10.85546875" style="3" customWidth="1"/>
    <col min="39" max="39" width="15.28515625" style="3" customWidth="1"/>
    <col min="40" max="40" width="15.42578125" style="3" customWidth="1"/>
    <col min="41" max="41" width="18.28515625" style="3" customWidth="1"/>
    <col min="42" max="42" width="17.28515625" style="3" customWidth="1"/>
    <col min="43" max="43" width="15.140625" style="2" customWidth="1"/>
    <col min="44" max="44" width="16.140625" style="2" customWidth="1"/>
    <col min="45" max="45" width="15" style="2" customWidth="1"/>
    <col min="46" max="46" width="12.140625" style="2" customWidth="1"/>
    <col min="47" max="47" width="9.140625" style="2"/>
    <col min="48" max="49" width="10.5703125" style="2" bestFit="1" customWidth="1"/>
    <col min="50" max="16384" width="9.140625" style="2"/>
  </cols>
  <sheetData>
    <row r="1" spans="1:46" ht="12.75" x14ac:dyDescent="0.25">
      <c r="X1" s="3"/>
      <c r="Y1" s="3"/>
    </row>
    <row r="2" spans="1:46" ht="18" customHeight="1" x14ac:dyDescent="0.25">
      <c r="X2" s="3"/>
      <c r="Y2" s="3"/>
      <c r="AM2" s="2"/>
      <c r="AN2" s="22"/>
      <c r="AO2" s="22"/>
      <c r="AP2" s="22"/>
      <c r="AR2" s="22" t="s">
        <v>58</v>
      </c>
    </row>
    <row r="3" spans="1:46" ht="12.75" x14ac:dyDescent="0.25">
      <c r="X3" s="3"/>
      <c r="Y3" s="3"/>
    </row>
    <row r="4" spans="1:46" ht="56.25" customHeight="1" x14ac:dyDescent="0.25">
      <c r="A4" s="4"/>
      <c r="B4" s="30" t="s">
        <v>21</v>
      </c>
      <c r="C4" s="31"/>
      <c r="D4" s="31"/>
      <c r="E4" s="31"/>
      <c r="F4" s="23"/>
      <c r="G4" s="30" t="s">
        <v>23</v>
      </c>
      <c r="H4" s="31"/>
      <c r="I4" s="32"/>
      <c r="J4" s="31" t="s">
        <v>26</v>
      </c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2"/>
      <c r="W4" s="4"/>
      <c r="X4" s="33" t="s">
        <v>50</v>
      </c>
      <c r="Y4" s="34"/>
      <c r="Z4" s="30" t="s">
        <v>56</v>
      </c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2"/>
      <c r="AS4" s="29" t="s">
        <v>104</v>
      </c>
      <c r="AT4" s="29"/>
    </row>
    <row r="5" spans="1:46" ht="126" customHeight="1" x14ac:dyDescent="0.25">
      <c r="A5" s="5" t="s">
        <v>0</v>
      </c>
      <c r="B5" s="5" t="s">
        <v>19</v>
      </c>
      <c r="C5" s="5" t="s">
        <v>35</v>
      </c>
      <c r="D5" s="5" t="s">
        <v>20</v>
      </c>
      <c r="E5" s="5" t="s">
        <v>22</v>
      </c>
      <c r="F5" s="5" t="s">
        <v>41</v>
      </c>
      <c r="G5" s="5" t="s">
        <v>18</v>
      </c>
      <c r="H5" s="5" t="s">
        <v>24</v>
      </c>
      <c r="I5" s="5" t="s">
        <v>25</v>
      </c>
      <c r="J5" s="21" t="s">
        <v>36</v>
      </c>
      <c r="K5" s="5" t="s">
        <v>37</v>
      </c>
      <c r="L5" s="5" t="s">
        <v>38</v>
      </c>
      <c r="M5" s="5" t="s">
        <v>39</v>
      </c>
      <c r="N5" s="6" t="s">
        <v>27</v>
      </c>
      <c r="O5" s="6" t="s">
        <v>28</v>
      </c>
      <c r="P5" s="6" t="s">
        <v>29</v>
      </c>
      <c r="Q5" s="6" t="s">
        <v>30</v>
      </c>
      <c r="R5" s="7" t="s">
        <v>49</v>
      </c>
      <c r="S5" s="5" t="s">
        <v>15</v>
      </c>
      <c r="T5" s="5" t="s">
        <v>17</v>
      </c>
      <c r="U5" s="5" t="s">
        <v>1</v>
      </c>
      <c r="V5" s="7" t="s">
        <v>57</v>
      </c>
      <c r="W5" s="26" t="s">
        <v>55</v>
      </c>
      <c r="X5" s="5" t="s">
        <v>51</v>
      </c>
      <c r="Y5" s="5" t="s">
        <v>52</v>
      </c>
      <c r="Z5" s="20" t="s">
        <v>5</v>
      </c>
      <c r="AA5" s="20" t="s">
        <v>6</v>
      </c>
      <c r="AB5" s="20" t="s">
        <v>7</v>
      </c>
      <c r="AC5" s="20" t="s">
        <v>8</v>
      </c>
      <c r="AD5" s="20" t="s">
        <v>9</v>
      </c>
      <c r="AE5" s="20" t="s">
        <v>10</v>
      </c>
      <c r="AF5" s="20" t="s">
        <v>11</v>
      </c>
      <c r="AG5" s="20" t="s">
        <v>12</v>
      </c>
      <c r="AH5" s="20" t="s">
        <v>13</v>
      </c>
      <c r="AI5" s="20" t="s">
        <v>2</v>
      </c>
      <c r="AJ5" s="20" t="s">
        <v>3</v>
      </c>
      <c r="AK5" s="20" t="s">
        <v>4</v>
      </c>
      <c r="AL5" s="11" t="s">
        <v>31</v>
      </c>
      <c r="AM5" s="24" t="s">
        <v>32</v>
      </c>
      <c r="AN5" s="24" t="s">
        <v>33</v>
      </c>
      <c r="AO5" s="5" t="s">
        <v>105</v>
      </c>
      <c r="AP5" s="5" t="s">
        <v>106</v>
      </c>
      <c r="AQ5" s="5" t="s">
        <v>107</v>
      </c>
      <c r="AR5" s="5" t="s">
        <v>108</v>
      </c>
      <c r="AS5" s="24" t="s">
        <v>102</v>
      </c>
      <c r="AT5" s="24" t="s">
        <v>103</v>
      </c>
    </row>
    <row r="6" spans="1:46" ht="30" customHeight="1" x14ac:dyDescent="0.25">
      <c r="A6" s="1">
        <v>1</v>
      </c>
      <c r="B6" s="8" t="s">
        <v>59</v>
      </c>
      <c r="C6" s="8" t="s">
        <v>60</v>
      </c>
      <c r="D6" s="8" t="s">
        <v>61</v>
      </c>
      <c r="E6" s="1">
        <v>8711769963</v>
      </c>
      <c r="F6" s="1">
        <v>851660772</v>
      </c>
      <c r="G6" s="8" t="s">
        <v>59</v>
      </c>
      <c r="H6" s="8" t="s">
        <v>60</v>
      </c>
      <c r="I6" s="8" t="s">
        <v>61</v>
      </c>
      <c r="J6" s="13" t="s">
        <v>62</v>
      </c>
      <c r="K6" s="13" t="s">
        <v>43</v>
      </c>
      <c r="L6" s="14">
        <v>32</v>
      </c>
      <c r="M6" s="13" t="s">
        <v>61</v>
      </c>
      <c r="N6" s="14" t="s">
        <v>63</v>
      </c>
      <c r="O6" s="1" t="s">
        <v>40</v>
      </c>
      <c r="P6" s="1" t="s">
        <v>34</v>
      </c>
      <c r="Q6" s="1" t="s">
        <v>101</v>
      </c>
      <c r="R6" s="14" t="s">
        <v>85</v>
      </c>
      <c r="S6" s="14" t="s">
        <v>48</v>
      </c>
      <c r="T6" s="14" t="s">
        <v>16</v>
      </c>
      <c r="U6" s="14" t="s">
        <v>14</v>
      </c>
      <c r="V6" s="15">
        <v>0</v>
      </c>
      <c r="W6" s="15" t="s">
        <v>54</v>
      </c>
      <c r="X6" s="18">
        <v>1</v>
      </c>
      <c r="Y6" s="18">
        <f t="shared" ref="Y6:Y21" si="0">100%-X6</f>
        <v>0</v>
      </c>
      <c r="Z6" s="17">
        <v>21900</v>
      </c>
      <c r="AA6" s="17">
        <v>18700</v>
      </c>
      <c r="AB6" s="17">
        <v>19950</v>
      </c>
      <c r="AC6" s="17">
        <v>9600</v>
      </c>
      <c r="AD6" s="17">
        <v>3520</v>
      </c>
      <c r="AE6" s="17">
        <v>140</v>
      </c>
      <c r="AF6" s="17">
        <v>120</v>
      </c>
      <c r="AG6" s="17">
        <v>120</v>
      </c>
      <c r="AH6" s="17">
        <v>2450</v>
      </c>
      <c r="AI6" s="17">
        <v>4300</v>
      </c>
      <c r="AJ6" s="17">
        <v>12000</v>
      </c>
      <c r="AK6" s="17">
        <v>26300</v>
      </c>
      <c r="AL6" s="10">
        <f>SUM(Z6:AK6)</f>
        <v>119100</v>
      </c>
      <c r="AM6" s="27">
        <f>ROUND(IF(U6="ZW",AL6,0),0)</f>
        <v>119100</v>
      </c>
      <c r="AN6" s="27">
        <f>+AL6-AM6</f>
        <v>0</v>
      </c>
      <c r="AO6" s="1">
        <f>ROUND(AM6*X6,0)</f>
        <v>119100</v>
      </c>
      <c r="AP6" s="1">
        <f>+AM6-AO6</f>
        <v>0</v>
      </c>
      <c r="AQ6" s="1">
        <f>+ROUND(AN6*X6,0)</f>
        <v>0</v>
      </c>
      <c r="AR6" s="1">
        <f>+AN6-AQ6</f>
        <v>0</v>
      </c>
      <c r="AS6" s="28">
        <v>45292</v>
      </c>
      <c r="AT6" s="28">
        <v>45657</v>
      </c>
    </row>
    <row r="7" spans="1:46" ht="30" customHeight="1" x14ac:dyDescent="0.25">
      <c r="A7" s="1">
        <v>2</v>
      </c>
      <c r="B7" s="8" t="s">
        <v>59</v>
      </c>
      <c r="C7" s="8" t="s">
        <v>60</v>
      </c>
      <c r="D7" s="8" t="s">
        <v>61</v>
      </c>
      <c r="E7" s="1">
        <v>8711769963</v>
      </c>
      <c r="F7" s="1">
        <v>851660772</v>
      </c>
      <c r="G7" s="8" t="s">
        <v>59</v>
      </c>
      <c r="H7" s="8" t="s">
        <v>60</v>
      </c>
      <c r="I7" s="8" t="s">
        <v>61</v>
      </c>
      <c r="J7" s="13" t="s">
        <v>62</v>
      </c>
      <c r="K7" s="13" t="s">
        <v>64</v>
      </c>
      <c r="L7" s="14">
        <v>3</v>
      </c>
      <c r="M7" s="13" t="s">
        <v>61</v>
      </c>
      <c r="N7" s="14" t="s">
        <v>63</v>
      </c>
      <c r="O7" s="1" t="s">
        <v>40</v>
      </c>
      <c r="P7" s="1" t="s">
        <v>34</v>
      </c>
      <c r="Q7" s="1" t="s">
        <v>101</v>
      </c>
      <c r="R7" s="14" t="s">
        <v>86</v>
      </c>
      <c r="S7" s="14" t="s">
        <v>47</v>
      </c>
      <c r="T7" s="14" t="s">
        <v>16</v>
      </c>
      <c r="U7" s="14" t="s">
        <v>14</v>
      </c>
      <c r="V7" s="15">
        <v>0</v>
      </c>
      <c r="W7" s="15" t="s">
        <v>53</v>
      </c>
      <c r="X7" s="18">
        <v>0</v>
      </c>
      <c r="Y7" s="18">
        <f t="shared" si="0"/>
        <v>1</v>
      </c>
      <c r="Z7" s="17">
        <v>10</v>
      </c>
      <c r="AA7" s="17">
        <v>10</v>
      </c>
      <c r="AB7" s="17">
        <v>10</v>
      </c>
      <c r="AC7" s="17">
        <v>10</v>
      </c>
      <c r="AD7" s="17">
        <v>10</v>
      </c>
      <c r="AE7" s="17">
        <v>10</v>
      </c>
      <c r="AF7" s="17">
        <v>10</v>
      </c>
      <c r="AG7" s="17">
        <v>10</v>
      </c>
      <c r="AH7" s="17">
        <v>10</v>
      </c>
      <c r="AI7" s="17">
        <v>10</v>
      </c>
      <c r="AJ7" s="17">
        <v>10</v>
      </c>
      <c r="AK7" s="17">
        <v>10</v>
      </c>
      <c r="AL7" s="10">
        <f t="shared" ref="AL7:AL21" si="1">SUM(Z7:AK7)</f>
        <v>120</v>
      </c>
      <c r="AM7" s="27">
        <f>ROUND(IF(U7="ZW",AL7,0),0)</f>
        <v>120</v>
      </c>
      <c r="AN7" s="27">
        <f>+AL7-AM7</f>
        <v>0</v>
      </c>
      <c r="AO7" s="1">
        <f>ROUND(AM7*X7,0)</f>
        <v>0</v>
      </c>
      <c r="AP7" s="1">
        <f>+AM7-AO7</f>
        <v>120</v>
      </c>
      <c r="AQ7" s="1">
        <f>+ROUND(AN7*X7,0)</f>
        <v>0</v>
      </c>
      <c r="AR7" s="1">
        <f>+AN7-AQ7</f>
        <v>0</v>
      </c>
      <c r="AS7" s="28">
        <v>45292</v>
      </c>
      <c r="AT7" s="28">
        <v>45657</v>
      </c>
    </row>
    <row r="8" spans="1:46" ht="30" customHeight="1" x14ac:dyDescent="0.25">
      <c r="A8" s="1">
        <v>3</v>
      </c>
      <c r="B8" s="8" t="s">
        <v>59</v>
      </c>
      <c r="C8" s="8" t="s">
        <v>60</v>
      </c>
      <c r="D8" s="8" t="s">
        <v>61</v>
      </c>
      <c r="E8" s="1">
        <v>8711769963</v>
      </c>
      <c r="F8" s="1">
        <v>851660772</v>
      </c>
      <c r="G8" s="8" t="s">
        <v>59</v>
      </c>
      <c r="H8" s="8" t="s">
        <v>60</v>
      </c>
      <c r="I8" s="8" t="s">
        <v>61</v>
      </c>
      <c r="J8" s="13" t="s">
        <v>65</v>
      </c>
      <c r="K8" s="13"/>
      <c r="L8" s="14" t="s">
        <v>66</v>
      </c>
      <c r="M8" s="13" t="s">
        <v>61</v>
      </c>
      <c r="N8" s="14" t="s">
        <v>63</v>
      </c>
      <c r="O8" s="1" t="s">
        <v>40</v>
      </c>
      <c r="P8" s="1" t="s">
        <v>34</v>
      </c>
      <c r="Q8" s="1" t="s">
        <v>101</v>
      </c>
      <c r="R8" s="14" t="s">
        <v>87</v>
      </c>
      <c r="S8" s="14" t="s">
        <v>45</v>
      </c>
      <c r="T8" s="14" t="s">
        <v>16</v>
      </c>
      <c r="U8" s="14" t="s">
        <v>14</v>
      </c>
      <c r="V8" s="15">
        <v>0</v>
      </c>
      <c r="W8" s="15" t="s">
        <v>54</v>
      </c>
      <c r="X8" s="18">
        <v>1</v>
      </c>
      <c r="Y8" s="18">
        <f t="shared" si="0"/>
        <v>0</v>
      </c>
      <c r="Z8" s="17">
        <v>4800</v>
      </c>
      <c r="AA8" s="17">
        <v>3500</v>
      </c>
      <c r="AB8" s="17">
        <v>3300</v>
      </c>
      <c r="AC8" s="17">
        <v>1000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1800</v>
      </c>
      <c r="AJ8" s="17">
        <v>2900</v>
      </c>
      <c r="AK8" s="17">
        <v>4600</v>
      </c>
      <c r="AL8" s="10">
        <f t="shared" si="1"/>
        <v>21900</v>
      </c>
      <c r="AM8" s="27">
        <f t="shared" ref="AM8:AM21" si="2">ROUND(IF(U8="ZW",AL8,0),0)</f>
        <v>21900</v>
      </c>
      <c r="AN8" s="27">
        <f t="shared" ref="AN8:AN21" si="3">+AL8-AM8</f>
        <v>0</v>
      </c>
      <c r="AO8" s="1">
        <f t="shared" ref="AO8:AO21" si="4">ROUND(AM8*X8,0)</f>
        <v>21900</v>
      </c>
      <c r="AP8" s="1">
        <f t="shared" ref="AP8:AP21" si="5">+AM8-AO8</f>
        <v>0</v>
      </c>
      <c r="AQ8" s="1">
        <f t="shared" ref="AQ8:AQ21" si="6">+ROUND(AN8*X8,0)</f>
        <v>0</v>
      </c>
      <c r="AR8" s="1">
        <f t="shared" ref="AR8:AR21" si="7">+AN8-AQ8</f>
        <v>0</v>
      </c>
      <c r="AS8" s="28">
        <v>45292</v>
      </c>
      <c r="AT8" s="28">
        <v>45657</v>
      </c>
    </row>
    <row r="9" spans="1:46" ht="30" customHeight="1" x14ac:dyDescent="0.25">
      <c r="A9" s="1">
        <v>4</v>
      </c>
      <c r="B9" s="8" t="s">
        <v>59</v>
      </c>
      <c r="C9" s="8" t="s">
        <v>60</v>
      </c>
      <c r="D9" s="8" t="s">
        <v>61</v>
      </c>
      <c r="E9" s="1">
        <v>8711769963</v>
      </c>
      <c r="F9" s="1">
        <v>851660772</v>
      </c>
      <c r="G9" s="8" t="s">
        <v>59</v>
      </c>
      <c r="H9" s="8" t="s">
        <v>60</v>
      </c>
      <c r="I9" s="8" t="s">
        <v>61</v>
      </c>
      <c r="J9" s="13" t="s">
        <v>67</v>
      </c>
      <c r="K9" s="13"/>
      <c r="L9" s="14" t="s">
        <v>68</v>
      </c>
      <c r="M9" s="13" t="s">
        <v>61</v>
      </c>
      <c r="N9" s="14" t="s">
        <v>63</v>
      </c>
      <c r="O9" s="1" t="s">
        <v>40</v>
      </c>
      <c r="P9" s="1" t="s">
        <v>34</v>
      </c>
      <c r="Q9" s="1" t="s">
        <v>101</v>
      </c>
      <c r="R9" s="14" t="s">
        <v>88</v>
      </c>
      <c r="S9" s="14" t="s">
        <v>45</v>
      </c>
      <c r="T9" s="14" t="s">
        <v>16</v>
      </c>
      <c r="U9" s="14" t="s">
        <v>14</v>
      </c>
      <c r="V9" s="15">
        <v>0</v>
      </c>
      <c r="W9" s="15" t="s">
        <v>54</v>
      </c>
      <c r="X9" s="18">
        <v>1</v>
      </c>
      <c r="Y9" s="18">
        <f t="shared" si="0"/>
        <v>0</v>
      </c>
      <c r="Z9" s="17">
        <v>3800</v>
      </c>
      <c r="AA9" s="17">
        <v>2500</v>
      </c>
      <c r="AB9" s="17">
        <v>2300</v>
      </c>
      <c r="AC9" s="17">
        <v>500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1300</v>
      </c>
      <c r="AJ9" s="17">
        <v>2500</v>
      </c>
      <c r="AK9" s="17">
        <v>3100</v>
      </c>
      <c r="AL9" s="10">
        <f t="shared" si="1"/>
        <v>16000</v>
      </c>
      <c r="AM9" s="27">
        <f t="shared" si="2"/>
        <v>16000</v>
      </c>
      <c r="AN9" s="27">
        <f t="shared" si="3"/>
        <v>0</v>
      </c>
      <c r="AO9" s="1">
        <f t="shared" si="4"/>
        <v>16000</v>
      </c>
      <c r="AP9" s="1">
        <f t="shared" si="5"/>
        <v>0</v>
      </c>
      <c r="AQ9" s="1">
        <f t="shared" si="6"/>
        <v>0</v>
      </c>
      <c r="AR9" s="1">
        <f t="shared" si="7"/>
        <v>0</v>
      </c>
      <c r="AS9" s="28">
        <v>45292</v>
      </c>
      <c r="AT9" s="28">
        <v>45657</v>
      </c>
    </row>
    <row r="10" spans="1:46" ht="30" customHeight="1" x14ac:dyDescent="0.25">
      <c r="A10" s="1">
        <v>5</v>
      </c>
      <c r="B10" s="8" t="s">
        <v>59</v>
      </c>
      <c r="C10" s="8" t="s">
        <v>60</v>
      </c>
      <c r="D10" s="8" t="s">
        <v>61</v>
      </c>
      <c r="E10" s="1">
        <v>8711769963</v>
      </c>
      <c r="F10" s="1">
        <v>851660772</v>
      </c>
      <c r="G10" s="8" t="s">
        <v>59</v>
      </c>
      <c r="H10" s="8" t="s">
        <v>60</v>
      </c>
      <c r="I10" s="8" t="s">
        <v>61</v>
      </c>
      <c r="J10" s="13" t="s">
        <v>69</v>
      </c>
      <c r="K10" s="13"/>
      <c r="L10" s="14">
        <v>377</v>
      </c>
      <c r="M10" s="13" t="s">
        <v>61</v>
      </c>
      <c r="N10" s="14" t="s">
        <v>63</v>
      </c>
      <c r="O10" s="1" t="s">
        <v>40</v>
      </c>
      <c r="P10" s="1" t="s">
        <v>34</v>
      </c>
      <c r="Q10" s="1" t="s">
        <v>101</v>
      </c>
      <c r="R10" s="14" t="s">
        <v>89</v>
      </c>
      <c r="S10" s="14" t="s">
        <v>45</v>
      </c>
      <c r="T10" s="14" t="s">
        <v>16</v>
      </c>
      <c r="U10" s="14" t="s">
        <v>14</v>
      </c>
      <c r="V10" s="15">
        <v>0</v>
      </c>
      <c r="W10" s="15" t="s">
        <v>54</v>
      </c>
      <c r="X10" s="18">
        <v>1</v>
      </c>
      <c r="Y10" s="18">
        <f t="shared" si="0"/>
        <v>0</v>
      </c>
      <c r="Z10" s="17">
        <v>7500</v>
      </c>
      <c r="AA10" s="17">
        <v>6500</v>
      </c>
      <c r="AB10" s="17">
        <v>5500</v>
      </c>
      <c r="AC10" s="17">
        <v>3000</v>
      </c>
      <c r="AD10" s="17">
        <v>2500</v>
      </c>
      <c r="AE10" s="17">
        <v>300</v>
      </c>
      <c r="AF10" s="17">
        <v>300</v>
      </c>
      <c r="AG10" s="17">
        <v>300</v>
      </c>
      <c r="AH10" s="17">
        <v>300</v>
      </c>
      <c r="AI10" s="17">
        <v>3600</v>
      </c>
      <c r="AJ10" s="17">
        <v>4500</v>
      </c>
      <c r="AK10" s="17">
        <v>6200</v>
      </c>
      <c r="AL10" s="10">
        <f t="shared" si="1"/>
        <v>40500</v>
      </c>
      <c r="AM10" s="27">
        <f t="shared" si="2"/>
        <v>40500</v>
      </c>
      <c r="AN10" s="27">
        <f t="shared" si="3"/>
        <v>0</v>
      </c>
      <c r="AO10" s="1">
        <f t="shared" si="4"/>
        <v>40500</v>
      </c>
      <c r="AP10" s="1">
        <f t="shared" si="5"/>
        <v>0</v>
      </c>
      <c r="AQ10" s="1">
        <f t="shared" si="6"/>
        <v>0</v>
      </c>
      <c r="AR10" s="1">
        <f t="shared" si="7"/>
        <v>0</v>
      </c>
      <c r="AS10" s="28">
        <v>45292</v>
      </c>
      <c r="AT10" s="28">
        <v>45657</v>
      </c>
    </row>
    <row r="11" spans="1:46" ht="30" customHeight="1" x14ac:dyDescent="0.25">
      <c r="A11" s="1">
        <v>6</v>
      </c>
      <c r="B11" s="8" t="s">
        <v>59</v>
      </c>
      <c r="C11" s="8" t="s">
        <v>60</v>
      </c>
      <c r="D11" s="8" t="s">
        <v>61</v>
      </c>
      <c r="E11" s="1">
        <v>8711769963</v>
      </c>
      <c r="F11" s="1">
        <v>851660772</v>
      </c>
      <c r="G11" s="8" t="s">
        <v>59</v>
      </c>
      <c r="H11" s="8" t="s">
        <v>60</v>
      </c>
      <c r="I11" s="8" t="s">
        <v>61</v>
      </c>
      <c r="J11" s="13" t="s">
        <v>62</v>
      </c>
      <c r="K11" s="13"/>
      <c r="L11" s="14" t="s">
        <v>112</v>
      </c>
      <c r="M11" s="13" t="s">
        <v>61</v>
      </c>
      <c r="N11" s="14" t="s">
        <v>63</v>
      </c>
      <c r="O11" s="1" t="s">
        <v>40</v>
      </c>
      <c r="P11" s="1" t="s">
        <v>34</v>
      </c>
      <c r="Q11" s="1" t="s">
        <v>101</v>
      </c>
      <c r="R11" s="25" t="s">
        <v>100</v>
      </c>
      <c r="S11" s="1" t="s">
        <v>46</v>
      </c>
      <c r="T11" s="14">
        <v>184</v>
      </c>
      <c r="U11" s="14" t="s">
        <v>14</v>
      </c>
      <c r="V11" s="15">
        <v>0</v>
      </c>
      <c r="W11" s="15" t="s">
        <v>54</v>
      </c>
      <c r="X11" s="18">
        <v>1</v>
      </c>
      <c r="Y11" s="18">
        <f t="shared" si="0"/>
        <v>0</v>
      </c>
      <c r="Z11" s="17">
        <v>31000</v>
      </c>
      <c r="AA11" s="17">
        <v>28000</v>
      </c>
      <c r="AB11" s="17">
        <v>22000</v>
      </c>
      <c r="AC11" s="17">
        <v>15000</v>
      </c>
      <c r="AD11" s="17">
        <v>3000</v>
      </c>
      <c r="AE11" s="17">
        <v>500</v>
      </c>
      <c r="AF11" s="17">
        <v>500</v>
      </c>
      <c r="AG11" s="17">
        <v>500</v>
      </c>
      <c r="AH11" s="17">
        <v>3500</v>
      </c>
      <c r="AI11" s="17">
        <v>15000</v>
      </c>
      <c r="AJ11" s="17">
        <v>25000</v>
      </c>
      <c r="AK11" s="17">
        <v>29000</v>
      </c>
      <c r="AL11" s="10">
        <f t="shared" si="1"/>
        <v>173000</v>
      </c>
      <c r="AM11" s="27">
        <f t="shared" si="2"/>
        <v>173000</v>
      </c>
      <c r="AN11" s="27">
        <f t="shared" si="3"/>
        <v>0</v>
      </c>
      <c r="AO11" s="1">
        <f t="shared" si="4"/>
        <v>173000</v>
      </c>
      <c r="AP11" s="1">
        <f t="shared" si="5"/>
        <v>0</v>
      </c>
      <c r="AQ11" s="1">
        <f t="shared" si="6"/>
        <v>0</v>
      </c>
      <c r="AR11" s="1">
        <f t="shared" si="7"/>
        <v>0</v>
      </c>
      <c r="AS11" s="28">
        <v>45292</v>
      </c>
      <c r="AT11" s="28">
        <v>45657</v>
      </c>
    </row>
    <row r="12" spans="1:46" ht="30" customHeight="1" x14ac:dyDescent="0.25">
      <c r="A12" s="1">
        <v>7</v>
      </c>
      <c r="B12" s="8" t="s">
        <v>59</v>
      </c>
      <c r="C12" s="8" t="s">
        <v>60</v>
      </c>
      <c r="D12" s="8" t="s">
        <v>61</v>
      </c>
      <c r="E12" s="1">
        <v>8711769963</v>
      </c>
      <c r="F12" s="1">
        <v>851660772</v>
      </c>
      <c r="G12" s="8" t="s">
        <v>70</v>
      </c>
      <c r="H12" s="8" t="s">
        <v>111</v>
      </c>
      <c r="I12" s="8" t="s">
        <v>61</v>
      </c>
      <c r="J12" s="13" t="s">
        <v>62</v>
      </c>
      <c r="K12" s="13" t="s">
        <v>71</v>
      </c>
      <c r="L12" s="14">
        <v>12</v>
      </c>
      <c r="M12" s="13" t="s">
        <v>61</v>
      </c>
      <c r="N12" s="14" t="s">
        <v>63</v>
      </c>
      <c r="O12" s="1" t="s">
        <v>40</v>
      </c>
      <c r="P12" s="1" t="s">
        <v>34</v>
      </c>
      <c r="Q12" s="1" t="s">
        <v>101</v>
      </c>
      <c r="R12" s="14" t="s">
        <v>90</v>
      </c>
      <c r="S12" s="14" t="s">
        <v>46</v>
      </c>
      <c r="T12" s="14">
        <v>121</v>
      </c>
      <c r="U12" s="14" t="s">
        <v>14</v>
      </c>
      <c r="V12" s="15">
        <v>0</v>
      </c>
      <c r="W12" s="15" t="s">
        <v>54</v>
      </c>
      <c r="X12" s="18">
        <v>1</v>
      </c>
      <c r="Y12" s="18">
        <f t="shared" si="0"/>
        <v>0</v>
      </c>
      <c r="Z12" s="17">
        <v>26600</v>
      </c>
      <c r="AA12" s="17">
        <v>28600</v>
      </c>
      <c r="AB12" s="17">
        <v>28700</v>
      </c>
      <c r="AC12" s="17">
        <v>17900</v>
      </c>
      <c r="AD12" s="17">
        <v>3500</v>
      </c>
      <c r="AE12" s="17">
        <v>2500</v>
      </c>
      <c r="AF12" s="17">
        <v>2400</v>
      </c>
      <c r="AG12" s="17">
        <v>2300</v>
      </c>
      <c r="AH12" s="17">
        <v>5200</v>
      </c>
      <c r="AI12" s="17">
        <v>10700</v>
      </c>
      <c r="AJ12" s="17">
        <v>27700</v>
      </c>
      <c r="AK12" s="17">
        <v>37200</v>
      </c>
      <c r="AL12" s="10">
        <f t="shared" si="1"/>
        <v>193300</v>
      </c>
      <c r="AM12" s="27">
        <f t="shared" si="2"/>
        <v>193300</v>
      </c>
      <c r="AN12" s="27">
        <f t="shared" si="3"/>
        <v>0</v>
      </c>
      <c r="AO12" s="1">
        <f t="shared" si="4"/>
        <v>193300</v>
      </c>
      <c r="AP12" s="1">
        <f t="shared" si="5"/>
        <v>0</v>
      </c>
      <c r="AQ12" s="1">
        <f t="shared" si="6"/>
        <v>0</v>
      </c>
      <c r="AR12" s="1">
        <f t="shared" si="7"/>
        <v>0</v>
      </c>
      <c r="AS12" s="28">
        <v>45292</v>
      </c>
      <c r="AT12" s="28">
        <v>45657</v>
      </c>
    </row>
    <row r="13" spans="1:46" ht="30" customHeight="1" x14ac:dyDescent="0.25">
      <c r="A13" s="1">
        <v>8</v>
      </c>
      <c r="B13" s="8" t="s">
        <v>59</v>
      </c>
      <c r="C13" s="8" t="s">
        <v>60</v>
      </c>
      <c r="D13" s="8" t="s">
        <v>61</v>
      </c>
      <c r="E13" s="1">
        <v>8711769963</v>
      </c>
      <c r="F13" s="1">
        <v>851660772</v>
      </c>
      <c r="G13" s="8" t="s">
        <v>72</v>
      </c>
      <c r="H13" s="8" t="s">
        <v>73</v>
      </c>
      <c r="I13" s="8" t="s">
        <v>61</v>
      </c>
      <c r="J13" s="13" t="s">
        <v>62</v>
      </c>
      <c r="K13" s="13" t="s">
        <v>71</v>
      </c>
      <c r="L13" s="14">
        <v>19</v>
      </c>
      <c r="M13" s="13" t="s">
        <v>61</v>
      </c>
      <c r="N13" s="14" t="s">
        <v>63</v>
      </c>
      <c r="O13" s="1" t="s">
        <v>40</v>
      </c>
      <c r="P13" s="1" t="s">
        <v>34</v>
      </c>
      <c r="Q13" s="1" t="s">
        <v>101</v>
      </c>
      <c r="R13" s="1" t="s">
        <v>91</v>
      </c>
      <c r="S13" s="14" t="s">
        <v>48</v>
      </c>
      <c r="T13" s="14" t="s">
        <v>16</v>
      </c>
      <c r="U13" s="14" t="s">
        <v>14</v>
      </c>
      <c r="V13" s="15">
        <v>0</v>
      </c>
      <c r="W13" s="15" t="s">
        <v>54</v>
      </c>
      <c r="X13" s="18">
        <v>1</v>
      </c>
      <c r="Y13" s="18">
        <f t="shared" si="0"/>
        <v>0</v>
      </c>
      <c r="Z13" s="17">
        <v>25000</v>
      </c>
      <c r="AA13" s="17">
        <v>19300</v>
      </c>
      <c r="AB13" s="17">
        <v>18900</v>
      </c>
      <c r="AC13" s="17">
        <v>14800</v>
      </c>
      <c r="AD13" s="17">
        <v>4100</v>
      </c>
      <c r="AE13" s="17">
        <v>3200</v>
      </c>
      <c r="AF13" s="17">
        <v>1700</v>
      </c>
      <c r="AG13" s="17">
        <v>1000</v>
      </c>
      <c r="AH13" s="17">
        <v>5850</v>
      </c>
      <c r="AI13" s="17">
        <v>8400</v>
      </c>
      <c r="AJ13" s="17">
        <v>15500</v>
      </c>
      <c r="AK13" s="17">
        <v>22350</v>
      </c>
      <c r="AL13" s="10">
        <f t="shared" si="1"/>
        <v>140100</v>
      </c>
      <c r="AM13" s="27">
        <f t="shared" si="2"/>
        <v>140100</v>
      </c>
      <c r="AN13" s="27">
        <f t="shared" si="3"/>
        <v>0</v>
      </c>
      <c r="AO13" s="1">
        <f t="shared" si="4"/>
        <v>140100</v>
      </c>
      <c r="AP13" s="1">
        <f t="shared" si="5"/>
        <v>0</v>
      </c>
      <c r="AQ13" s="1">
        <f t="shared" si="6"/>
        <v>0</v>
      </c>
      <c r="AR13" s="1">
        <f t="shared" si="7"/>
        <v>0</v>
      </c>
      <c r="AS13" s="28">
        <v>45292</v>
      </c>
      <c r="AT13" s="28">
        <v>45657</v>
      </c>
    </row>
    <row r="14" spans="1:46" ht="30" customHeight="1" x14ac:dyDescent="0.25">
      <c r="A14" s="1">
        <v>9</v>
      </c>
      <c r="B14" s="8" t="s">
        <v>59</v>
      </c>
      <c r="C14" s="8" t="s">
        <v>60</v>
      </c>
      <c r="D14" s="8" t="s">
        <v>61</v>
      </c>
      <c r="E14" s="1">
        <v>8711769963</v>
      </c>
      <c r="F14" s="1">
        <v>851660772</v>
      </c>
      <c r="G14" s="8" t="s">
        <v>72</v>
      </c>
      <c r="H14" s="8" t="s">
        <v>73</v>
      </c>
      <c r="I14" s="8" t="s">
        <v>61</v>
      </c>
      <c r="J14" s="13" t="s">
        <v>69</v>
      </c>
      <c r="K14" s="13"/>
      <c r="L14" s="14">
        <v>52</v>
      </c>
      <c r="M14" s="13" t="s">
        <v>61</v>
      </c>
      <c r="N14" s="14" t="s">
        <v>63</v>
      </c>
      <c r="O14" s="1" t="s">
        <v>40</v>
      </c>
      <c r="P14" s="1" t="s">
        <v>34</v>
      </c>
      <c r="Q14" s="1" t="s">
        <v>101</v>
      </c>
      <c r="R14" s="14" t="s">
        <v>92</v>
      </c>
      <c r="S14" s="14" t="s">
        <v>47</v>
      </c>
      <c r="T14" s="14" t="s">
        <v>16</v>
      </c>
      <c r="U14" s="14" t="s">
        <v>14</v>
      </c>
      <c r="V14" s="15">
        <v>0</v>
      </c>
      <c r="W14" s="15" t="s">
        <v>54</v>
      </c>
      <c r="X14" s="18">
        <v>1</v>
      </c>
      <c r="Y14" s="18">
        <f t="shared" si="0"/>
        <v>0</v>
      </c>
      <c r="Z14" s="17">
        <v>140</v>
      </c>
      <c r="AA14" s="17">
        <v>140</v>
      </c>
      <c r="AB14" s="17">
        <v>140</v>
      </c>
      <c r="AC14" s="17">
        <v>140</v>
      </c>
      <c r="AD14" s="17">
        <v>140</v>
      </c>
      <c r="AE14" s="17">
        <v>140</v>
      </c>
      <c r="AF14" s="17">
        <v>140</v>
      </c>
      <c r="AG14" s="17">
        <v>140</v>
      </c>
      <c r="AH14" s="17">
        <v>140</v>
      </c>
      <c r="AI14" s="17">
        <v>140</v>
      </c>
      <c r="AJ14" s="17">
        <v>140</v>
      </c>
      <c r="AK14" s="17">
        <v>140</v>
      </c>
      <c r="AL14" s="10">
        <f t="shared" si="1"/>
        <v>1680</v>
      </c>
      <c r="AM14" s="27">
        <f t="shared" si="2"/>
        <v>1680</v>
      </c>
      <c r="AN14" s="27">
        <f t="shared" si="3"/>
        <v>0</v>
      </c>
      <c r="AO14" s="1">
        <f t="shared" si="4"/>
        <v>1680</v>
      </c>
      <c r="AP14" s="1">
        <f t="shared" si="5"/>
        <v>0</v>
      </c>
      <c r="AQ14" s="1">
        <f t="shared" si="6"/>
        <v>0</v>
      </c>
      <c r="AR14" s="1">
        <f t="shared" si="7"/>
        <v>0</v>
      </c>
      <c r="AS14" s="28">
        <v>45292</v>
      </c>
      <c r="AT14" s="28">
        <v>45657</v>
      </c>
    </row>
    <row r="15" spans="1:46" ht="30" customHeight="1" x14ac:dyDescent="0.25">
      <c r="A15" s="1">
        <v>10</v>
      </c>
      <c r="B15" s="8" t="s">
        <v>59</v>
      </c>
      <c r="C15" s="8" t="s">
        <v>60</v>
      </c>
      <c r="D15" s="8" t="s">
        <v>61</v>
      </c>
      <c r="E15" s="1">
        <v>8711769963</v>
      </c>
      <c r="F15" s="1">
        <v>851660772</v>
      </c>
      <c r="G15" s="8" t="s">
        <v>74</v>
      </c>
      <c r="H15" s="8" t="s">
        <v>75</v>
      </c>
      <c r="I15" s="8" t="s">
        <v>61</v>
      </c>
      <c r="J15" s="13" t="s">
        <v>62</v>
      </c>
      <c r="K15" s="13" t="s">
        <v>43</v>
      </c>
      <c r="L15" s="14">
        <v>30</v>
      </c>
      <c r="M15" s="13" t="s">
        <v>61</v>
      </c>
      <c r="N15" s="14" t="s">
        <v>63</v>
      </c>
      <c r="O15" s="1" t="s">
        <v>40</v>
      </c>
      <c r="P15" s="1" t="s">
        <v>34</v>
      </c>
      <c r="Q15" s="1" t="s">
        <v>101</v>
      </c>
      <c r="R15" s="14" t="s">
        <v>93</v>
      </c>
      <c r="S15" s="14" t="s">
        <v>44</v>
      </c>
      <c r="T15" s="14" t="s">
        <v>16</v>
      </c>
      <c r="U15" s="14" t="s">
        <v>14</v>
      </c>
      <c r="V15" s="15">
        <v>0</v>
      </c>
      <c r="W15" s="15" t="s">
        <v>54</v>
      </c>
      <c r="X15" s="18">
        <v>1</v>
      </c>
      <c r="Y15" s="18">
        <f t="shared" si="0"/>
        <v>0</v>
      </c>
      <c r="Z15" s="17">
        <v>390</v>
      </c>
      <c r="AA15" s="17">
        <v>390</v>
      </c>
      <c r="AB15" s="17">
        <v>390</v>
      </c>
      <c r="AC15" s="17">
        <v>390</v>
      </c>
      <c r="AD15" s="17">
        <v>390</v>
      </c>
      <c r="AE15" s="17">
        <v>390</v>
      </c>
      <c r="AF15" s="17">
        <v>390</v>
      </c>
      <c r="AG15" s="17">
        <v>390</v>
      </c>
      <c r="AH15" s="17">
        <v>390</v>
      </c>
      <c r="AI15" s="17">
        <v>390</v>
      </c>
      <c r="AJ15" s="17">
        <v>390</v>
      </c>
      <c r="AK15" s="17">
        <v>390</v>
      </c>
      <c r="AL15" s="10">
        <f t="shared" si="1"/>
        <v>4680</v>
      </c>
      <c r="AM15" s="27">
        <f t="shared" si="2"/>
        <v>4680</v>
      </c>
      <c r="AN15" s="27">
        <f t="shared" si="3"/>
        <v>0</v>
      </c>
      <c r="AO15" s="1">
        <f t="shared" si="4"/>
        <v>4680</v>
      </c>
      <c r="AP15" s="1">
        <f t="shared" si="5"/>
        <v>0</v>
      </c>
      <c r="AQ15" s="1">
        <f t="shared" si="6"/>
        <v>0</v>
      </c>
      <c r="AR15" s="1">
        <f t="shared" si="7"/>
        <v>0</v>
      </c>
      <c r="AS15" s="28">
        <v>45292</v>
      </c>
      <c r="AT15" s="28">
        <v>45657</v>
      </c>
    </row>
    <row r="16" spans="1:46" ht="30" customHeight="1" x14ac:dyDescent="0.25">
      <c r="A16" s="1">
        <v>11</v>
      </c>
      <c r="B16" s="8" t="s">
        <v>59</v>
      </c>
      <c r="C16" s="8" t="s">
        <v>60</v>
      </c>
      <c r="D16" s="8" t="s">
        <v>61</v>
      </c>
      <c r="E16" s="1">
        <v>8711769963</v>
      </c>
      <c r="F16" s="1">
        <v>851660772</v>
      </c>
      <c r="G16" s="8" t="s">
        <v>74</v>
      </c>
      <c r="H16" s="8" t="s">
        <v>75</v>
      </c>
      <c r="I16" s="8" t="s">
        <v>61</v>
      </c>
      <c r="J16" s="13" t="s">
        <v>62</v>
      </c>
      <c r="K16" s="13" t="s">
        <v>43</v>
      </c>
      <c r="L16" s="14">
        <v>30</v>
      </c>
      <c r="M16" s="13" t="s">
        <v>61</v>
      </c>
      <c r="N16" s="14" t="s">
        <v>63</v>
      </c>
      <c r="O16" s="1" t="s">
        <v>40</v>
      </c>
      <c r="P16" s="1" t="s">
        <v>34</v>
      </c>
      <c r="Q16" s="1" t="s">
        <v>101</v>
      </c>
      <c r="R16" s="14" t="s">
        <v>94</v>
      </c>
      <c r="S16" s="14" t="s">
        <v>47</v>
      </c>
      <c r="T16" s="14" t="s">
        <v>16</v>
      </c>
      <c r="U16" s="14" t="s">
        <v>14</v>
      </c>
      <c r="V16" s="15">
        <v>0</v>
      </c>
      <c r="W16" s="15" t="s">
        <v>54</v>
      </c>
      <c r="X16" s="18">
        <v>1</v>
      </c>
      <c r="Y16" s="18">
        <f t="shared" si="0"/>
        <v>0</v>
      </c>
      <c r="Z16" s="17">
        <v>10</v>
      </c>
      <c r="AA16" s="17">
        <v>10</v>
      </c>
      <c r="AB16" s="17">
        <v>10</v>
      </c>
      <c r="AC16" s="17">
        <v>10</v>
      </c>
      <c r="AD16" s="17">
        <v>10</v>
      </c>
      <c r="AE16" s="17">
        <v>10</v>
      </c>
      <c r="AF16" s="17">
        <v>10</v>
      </c>
      <c r="AG16" s="17">
        <v>10</v>
      </c>
      <c r="AH16" s="17">
        <v>10</v>
      </c>
      <c r="AI16" s="17">
        <v>10</v>
      </c>
      <c r="AJ16" s="17">
        <v>10</v>
      </c>
      <c r="AK16" s="17">
        <v>10</v>
      </c>
      <c r="AL16" s="10">
        <f t="shared" si="1"/>
        <v>120</v>
      </c>
      <c r="AM16" s="27">
        <f t="shared" si="2"/>
        <v>120</v>
      </c>
      <c r="AN16" s="27">
        <f t="shared" si="3"/>
        <v>0</v>
      </c>
      <c r="AO16" s="1">
        <f t="shared" si="4"/>
        <v>120</v>
      </c>
      <c r="AP16" s="1">
        <f t="shared" si="5"/>
        <v>0</v>
      </c>
      <c r="AQ16" s="1">
        <f t="shared" si="6"/>
        <v>0</v>
      </c>
      <c r="AR16" s="1">
        <f t="shared" si="7"/>
        <v>0</v>
      </c>
      <c r="AS16" s="28">
        <v>45292</v>
      </c>
      <c r="AT16" s="28">
        <v>45657</v>
      </c>
    </row>
    <row r="17" spans="1:46" ht="30" customHeight="1" x14ac:dyDescent="0.25">
      <c r="A17" s="1">
        <v>12</v>
      </c>
      <c r="B17" s="8" t="s">
        <v>59</v>
      </c>
      <c r="C17" s="8" t="s">
        <v>60</v>
      </c>
      <c r="D17" s="8" t="s">
        <v>61</v>
      </c>
      <c r="E17" s="1">
        <v>8711769963</v>
      </c>
      <c r="F17" s="1">
        <v>851660772</v>
      </c>
      <c r="G17" s="8" t="s">
        <v>74</v>
      </c>
      <c r="H17" s="8" t="s">
        <v>75</v>
      </c>
      <c r="I17" s="8" t="s">
        <v>61</v>
      </c>
      <c r="J17" s="13" t="s">
        <v>62</v>
      </c>
      <c r="K17" s="13" t="s">
        <v>43</v>
      </c>
      <c r="L17" s="14">
        <v>30</v>
      </c>
      <c r="M17" s="13" t="s">
        <v>61</v>
      </c>
      <c r="N17" s="14" t="s">
        <v>63</v>
      </c>
      <c r="O17" s="1" t="s">
        <v>40</v>
      </c>
      <c r="P17" s="1" t="s">
        <v>34</v>
      </c>
      <c r="Q17" s="1" t="s">
        <v>101</v>
      </c>
      <c r="R17" s="14" t="s">
        <v>95</v>
      </c>
      <c r="S17" s="14" t="s">
        <v>46</v>
      </c>
      <c r="T17" s="14">
        <v>400</v>
      </c>
      <c r="U17" s="14" t="s">
        <v>14</v>
      </c>
      <c r="V17" s="15">
        <v>0</v>
      </c>
      <c r="W17" s="15" t="s">
        <v>54</v>
      </c>
      <c r="X17" s="18">
        <v>1</v>
      </c>
      <c r="Y17" s="18">
        <f t="shared" si="0"/>
        <v>0</v>
      </c>
      <c r="Z17" s="17">
        <v>68600</v>
      </c>
      <c r="AA17" s="17">
        <v>49500</v>
      </c>
      <c r="AB17" s="17">
        <v>48000</v>
      </c>
      <c r="AC17" s="17">
        <v>28300</v>
      </c>
      <c r="AD17" s="17">
        <v>5000</v>
      </c>
      <c r="AE17" s="17">
        <v>2600</v>
      </c>
      <c r="AF17" s="17">
        <v>2500</v>
      </c>
      <c r="AG17" s="17">
        <v>2800</v>
      </c>
      <c r="AH17" s="17">
        <v>3500</v>
      </c>
      <c r="AI17" s="17">
        <v>8700</v>
      </c>
      <c r="AJ17" s="17">
        <v>41500</v>
      </c>
      <c r="AK17" s="17">
        <v>59500</v>
      </c>
      <c r="AL17" s="10">
        <f t="shared" si="1"/>
        <v>320500</v>
      </c>
      <c r="AM17" s="27">
        <f t="shared" si="2"/>
        <v>320500</v>
      </c>
      <c r="AN17" s="27">
        <f t="shared" si="3"/>
        <v>0</v>
      </c>
      <c r="AO17" s="1">
        <f t="shared" si="4"/>
        <v>320500</v>
      </c>
      <c r="AP17" s="1">
        <f t="shared" si="5"/>
        <v>0</v>
      </c>
      <c r="AQ17" s="1">
        <f t="shared" si="6"/>
        <v>0</v>
      </c>
      <c r="AR17" s="1">
        <f t="shared" si="7"/>
        <v>0</v>
      </c>
      <c r="AS17" s="28">
        <v>45292</v>
      </c>
      <c r="AT17" s="28">
        <v>45657</v>
      </c>
    </row>
    <row r="18" spans="1:46" ht="30" customHeight="1" x14ac:dyDescent="0.25">
      <c r="A18" s="1">
        <v>13</v>
      </c>
      <c r="B18" s="8" t="s">
        <v>59</v>
      </c>
      <c r="C18" s="8" t="s">
        <v>60</v>
      </c>
      <c r="D18" s="8" t="s">
        <v>61</v>
      </c>
      <c r="E18" s="1">
        <v>8711769963</v>
      </c>
      <c r="F18" s="1">
        <v>851660772</v>
      </c>
      <c r="G18" s="8" t="s">
        <v>76</v>
      </c>
      <c r="H18" s="8" t="s">
        <v>77</v>
      </c>
      <c r="I18" s="8" t="s">
        <v>61</v>
      </c>
      <c r="J18" s="13" t="s">
        <v>42</v>
      </c>
      <c r="K18" s="13"/>
      <c r="L18" s="14">
        <v>82</v>
      </c>
      <c r="M18" s="13" t="s">
        <v>61</v>
      </c>
      <c r="N18" s="14" t="s">
        <v>63</v>
      </c>
      <c r="O18" s="1" t="s">
        <v>40</v>
      </c>
      <c r="P18" s="1" t="s">
        <v>34</v>
      </c>
      <c r="Q18" s="1" t="s">
        <v>101</v>
      </c>
      <c r="R18" s="14" t="s">
        <v>96</v>
      </c>
      <c r="S18" s="14" t="s">
        <v>48</v>
      </c>
      <c r="T18" s="14" t="s">
        <v>16</v>
      </c>
      <c r="U18" s="14" t="s">
        <v>14</v>
      </c>
      <c r="V18" s="15">
        <v>0</v>
      </c>
      <c r="W18" s="15" t="s">
        <v>54</v>
      </c>
      <c r="X18" s="18">
        <v>1</v>
      </c>
      <c r="Y18" s="18">
        <f t="shared" si="0"/>
        <v>0</v>
      </c>
      <c r="Z18" s="17">
        <v>26500</v>
      </c>
      <c r="AA18" s="17">
        <v>19400</v>
      </c>
      <c r="AB18" s="17">
        <v>18800</v>
      </c>
      <c r="AC18" s="17">
        <v>11500</v>
      </c>
      <c r="AD18" s="17">
        <v>650</v>
      </c>
      <c r="AE18" s="17">
        <v>550</v>
      </c>
      <c r="AF18" s="17">
        <v>300</v>
      </c>
      <c r="AG18" s="17">
        <v>500</v>
      </c>
      <c r="AH18" s="17">
        <v>600</v>
      </c>
      <c r="AI18" s="17">
        <v>6000</v>
      </c>
      <c r="AJ18" s="17">
        <v>10500</v>
      </c>
      <c r="AK18" s="17">
        <v>12900</v>
      </c>
      <c r="AL18" s="10">
        <f t="shared" si="1"/>
        <v>108200</v>
      </c>
      <c r="AM18" s="27">
        <f t="shared" si="2"/>
        <v>108200</v>
      </c>
      <c r="AN18" s="27">
        <f t="shared" si="3"/>
        <v>0</v>
      </c>
      <c r="AO18" s="1">
        <f t="shared" si="4"/>
        <v>108200</v>
      </c>
      <c r="AP18" s="1">
        <f t="shared" si="5"/>
        <v>0</v>
      </c>
      <c r="AQ18" s="1">
        <f t="shared" si="6"/>
        <v>0</v>
      </c>
      <c r="AR18" s="1">
        <f t="shared" si="7"/>
        <v>0</v>
      </c>
      <c r="AS18" s="28">
        <v>45292</v>
      </c>
      <c r="AT18" s="28">
        <v>45657</v>
      </c>
    </row>
    <row r="19" spans="1:46" ht="30" customHeight="1" x14ac:dyDescent="0.25">
      <c r="A19" s="1">
        <v>14</v>
      </c>
      <c r="B19" s="8" t="s">
        <v>59</v>
      </c>
      <c r="C19" s="8" t="s">
        <v>60</v>
      </c>
      <c r="D19" s="8" t="s">
        <v>61</v>
      </c>
      <c r="E19" s="1">
        <v>8711769963</v>
      </c>
      <c r="F19" s="1">
        <v>851660772</v>
      </c>
      <c r="G19" s="8" t="s">
        <v>78</v>
      </c>
      <c r="H19" s="8" t="s">
        <v>79</v>
      </c>
      <c r="I19" s="8" t="s">
        <v>61</v>
      </c>
      <c r="J19" s="13" t="s">
        <v>80</v>
      </c>
      <c r="K19" s="13"/>
      <c r="L19" s="14">
        <v>164</v>
      </c>
      <c r="M19" s="13" t="s">
        <v>61</v>
      </c>
      <c r="N19" s="14" t="s">
        <v>63</v>
      </c>
      <c r="O19" s="1" t="s">
        <v>40</v>
      </c>
      <c r="P19" s="1" t="s">
        <v>34</v>
      </c>
      <c r="Q19" s="1" t="s">
        <v>101</v>
      </c>
      <c r="R19" s="14" t="s">
        <v>97</v>
      </c>
      <c r="S19" s="14" t="s">
        <v>46</v>
      </c>
      <c r="T19" s="14">
        <v>176</v>
      </c>
      <c r="U19" s="14" t="s">
        <v>14</v>
      </c>
      <c r="V19" s="15">
        <v>0</v>
      </c>
      <c r="W19" s="15" t="s">
        <v>54</v>
      </c>
      <c r="X19" s="18">
        <v>1</v>
      </c>
      <c r="Y19" s="18">
        <f t="shared" si="0"/>
        <v>0</v>
      </c>
      <c r="Z19" s="17">
        <v>40100</v>
      </c>
      <c r="AA19" s="17">
        <v>31300</v>
      </c>
      <c r="AB19" s="17">
        <v>32900</v>
      </c>
      <c r="AC19" s="17">
        <v>20200</v>
      </c>
      <c r="AD19" s="17">
        <v>1300</v>
      </c>
      <c r="AE19" s="17">
        <v>600</v>
      </c>
      <c r="AF19" s="17">
        <v>300</v>
      </c>
      <c r="AG19" s="17">
        <v>200</v>
      </c>
      <c r="AH19" s="17">
        <v>4100</v>
      </c>
      <c r="AI19" s="17">
        <v>14000</v>
      </c>
      <c r="AJ19" s="17">
        <v>32400</v>
      </c>
      <c r="AK19" s="17">
        <v>37100</v>
      </c>
      <c r="AL19" s="10">
        <f t="shared" si="1"/>
        <v>214500</v>
      </c>
      <c r="AM19" s="27">
        <f t="shared" si="2"/>
        <v>214500</v>
      </c>
      <c r="AN19" s="27">
        <f t="shared" si="3"/>
        <v>0</v>
      </c>
      <c r="AO19" s="1">
        <f t="shared" si="4"/>
        <v>214500</v>
      </c>
      <c r="AP19" s="1">
        <f t="shared" si="5"/>
        <v>0</v>
      </c>
      <c r="AQ19" s="1">
        <f t="shared" si="6"/>
        <v>0</v>
      </c>
      <c r="AR19" s="1">
        <f t="shared" si="7"/>
        <v>0</v>
      </c>
      <c r="AS19" s="28">
        <v>45292</v>
      </c>
      <c r="AT19" s="28">
        <v>45657</v>
      </c>
    </row>
    <row r="20" spans="1:46" ht="30" customHeight="1" x14ac:dyDescent="0.25">
      <c r="A20" s="1">
        <v>15</v>
      </c>
      <c r="B20" s="8" t="s">
        <v>59</v>
      </c>
      <c r="C20" s="8" t="s">
        <v>60</v>
      </c>
      <c r="D20" s="8" t="s">
        <v>61</v>
      </c>
      <c r="E20" s="1">
        <v>8711769963</v>
      </c>
      <c r="F20" s="1">
        <v>851660772</v>
      </c>
      <c r="G20" s="8" t="s">
        <v>109</v>
      </c>
      <c r="H20" s="8" t="s">
        <v>110</v>
      </c>
      <c r="I20" s="8" t="s">
        <v>61</v>
      </c>
      <c r="J20" s="13" t="s">
        <v>82</v>
      </c>
      <c r="K20" s="13"/>
      <c r="L20" s="14">
        <v>184</v>
      </c>
      <c r="M20" s="13" t="s">
        <v>61</v>
      </c>
      <c r="N20" s="14" t="s">
        <v>63</v>
      </c>
      <c r="O20" s="1" t="s">
        <v>40</v>
      </c>
      <c r="P20" s="1" t="s">
        <v>34</v>
      </c>
      <c r="Q20" s="1" t="s">
        <v>101</v>
      </c>
      <c r="R20" s="14" t="s">
        <v>98</v>
      </c>
      <c r="S20" s="14" t="s">
        <v>48</v>
      </c>
      <c r="T20" s="14" t="s">
        <v>16</v>
      </c>
      <c r="U20" s="14" t="s">
        <v>14</v>
      </c>
      <c r="V20" s="15">
        <v>0</v>
      </c>
      <c r="W20" s="15" t="s">
        <v>54</v>
      </c>
      <c r="X20" s="18">
        <v>1</v>
      </c>
      <c r="Y20" s="18">
        <f t="shared" si="0"/>
        <v>0</v>
      </c>
      <c r="Z20" s="17">
        <v>26100</v>
      </c>
      <c r="AA20" s="17">
        <v>18500</v>
      </c>
      <c r="AB20" s="17">
        <v>19800</v>
      </c>
      <c r="AC20" s="17">
        <v>12300</v>
      </c>
      <c r="AD20" s="17">
        <v>100</v>
      </c>
      <c r="AE20" s="17">
        <v>50</v>
      </c>
      <c r="AF20" s="17">
        <v>50</v>
      </c>
      <c r="AG20" s="17">
        <v>2200</v>
      </c>
      <c r="AH20" s="17">
        <v>5500</v>
      </c>
      <c r="AI20" s="17">
        <v>1900</v>
      </c>
      <c r="AJ20" s="17">
        <v>11700</v>
      </c>
      <c r="AK20" s="17">
        <v>13800</v>
      </c>
      <c r="AL20" s="10">
        <f t="shared" si="1"/>
        <v>112000</v>
      </c>
      <c r="AM20" s="27">
        <f t="shared" si="2"/>
        <v>112000</v>
      </c>
      <c r="AN20" s="27">
        <f t="shared" si="3"/>
        <v>0</v>
      </c>
      <c r="AO20" s="1">
        <f t="shared" si="4"/>
        <v>112000</v>
      </c>
      <c r="AP20" s="1">
        <f t="shared" si="5"/>
        <v>0</v>
      </c>
      <c r="AQ20" s="1">
        <f t="shared" si="6"/>
        <v>0</v>
      </c>
      <c r="AR20" s="1">
        <f t="shared" si="7"/>
        <v>0</v>
      </c>
      <c r="AS20" s="28">
        <v>45292</v>
      </c>
      <c r="AT20" s="28">
        <v>45657</v>
      </c>
    </row>
    <row r="21" spans="1:46" ht="30" customHeight="1" x14ac:dyDescent="0.25">
      <c r="A21" s="1">
        <v>16</v>
      </c>
      <c r="B21" s="8" t="s">
        <v>83</v>
      </c>
      <c r="C21" s="8" t="s">
        <v>81</v>
      </c>
      <c r="D21" s="8" t="s">
        <v>61</v>
      </c>
      <c r="E21" s="1">
        <v>8711745224</v>
      </c>
      <c r="F21" s="1">
        <v>122709132</v>
      </c>
      <c r="G21" s="8" t="s">
        <v>83</v>
      </c>
      <c r="H21" s="8" t="s">
        <v>81</v>
      </c>
      <c r="I21" s="8" t="s">
        <v>61</v>
      </c>
      <c r="J21" s="13" t="s">
        <v>84</v>
      </c>
      <c r="K21" s="13"/>
      <c r="L21" s="14">
        <v>146</v>
      </c>
      <c r="M21" s="13" t="s">
        <v>61</v>
      </c>
      <c r="N21" s="14" t="s">
        <v>63</v>
      </c>
      <c r="O21" s="1" t="s">
        <v>40</v>
      </c>
      <c r="P21" s="1" t="s">
        <v>34</v>
      </c>
      <c r="Q21" s="1" t="s">
        <v>101</v>
      </c>
      <c r="R21" s="14" t="s">
        <v>99</v>
      </c>
      <c r="S21" s="14" t="s">
        <v>45</v>
      </c>
      <c r="T21" s="14" t="s">
        <v>16</v>
      </c>
      <c r="U21" s="14" t="s">
        <v>14</v>
      </c>
      <c r="V21" s="15">
        <v>0</v>
      </c>
      <c r="W21" s="15" t="s">
        <v>54</v>
      </c>
      <c r="X21" s="18">
        <v>1</v>
      </c>
      <c r="Y21" s="18">
        <f t="shared" si="0"/>
        <v>0</v>
      </c>
      <c r="Z21" s="17">
        <v>11400</v>
      </c>
      <c r="AA21" s="17">
        <v>9300</v>
      </c>
      <c r="AB21" s="17">
        <v>8400</v>
      </c>
      <c r="AC21" s="17">
        <v>5400</v>
      </c>
      <c r="AD21" s="17">
        <v>600</v>
      </c>
      <c r="AE21" s="17">
        <v>200</v>
      </c>
      <c r="AF21" s="17">
        <v>50</v>
      </c>
      <c r="AG21" s="17">
        <v>50</v>
      </c>
      <c r="AH21" s="17">
        <v>2500</v>
      </c>
      <c r="AI21" s="17">
        <v>2100</v>
      </c>
      <c r="AJ21" s="17">
        <v>4900</v>
      </c>
      <c r="AK21" s="17">
        <v>6400</v>
      </c>
      <c r="AL21" s="10">
        <f t="shared" si="1"/>
        <v>51300</v>
      </c>
      <c r="AM21" s="27">
        <f t="shared" si="2"/>
        <v>51300</v>
      </c>
      <c r="AN21" s="27">
        <f t="shared" si="3"/>
        <v>0</v>
      </c>
      <c r="AO21" s="1">
        <f t="shared" si="4"/>
        <v>51300</v>
      </c>
      <c r="AP21" s="1">
        <f t="shared" si="5"/>
        <v>0</v>
      </c>
      <c r="AQ21" s="1">
        <f t="shared" si="6"/>
        <v>0</v>
      </c>
      <c r="AR21" s="1">
        <f t="shared" si="7"/>
        <v>0</v>
      </c>
      <c r="AS21" s="28">
        <v>45292</v>
      </c>
      <c r="AT21" s="28">
        <v>45657</v>
      </c>
    </row>
    <row r="23" spans="1:46" ht="24.75" customHeight="1" x14ac:dyDescent="0.25">
      <c r="AQ23" s="3"/>
      <c r="AR23" s="3"/>
    </row>
  </sheetData>
  <mergeCells count="6">
    <mergeCell ref="AS4:AT4"/>
    <mergeCell ref="B4:E4"/>
    <mergeCell ref="G4:I4"/>
    <mergeCell ref="X4:Y4"/>
    <mergeCell ref="J4:V4"/>
    <mergeCell ref="Z4:AR4"/>
  </mergeCells>
  <pageMargins left="0.27559055118110237" right="0.11811023622047245" top="0.43307086614173229" bottom="0.31496062992125984" header="0.19685039370078741" footer="0.11811023622047245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2018-08-02T12:05:43Z</cp:lastPrinted>
  <dcterms:created xsi:type="dcterms:W3CDTF">2016-04-19T15:35:45Z</dcterms:created>
  <dcterms:modified xsi:type="dcterms:W3CDTF">2023-07-30T13:55:27Z</dcterms:modified>
</cp:coreProperties>
</file>