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1\UM_Dokumenty$\barbara.krawczyk\Desktop\"/>
    </mc:Choice>
  </mc:AlternateContent>
  <bookViews>
    <workbookView xWindow="0" yWindow="0" windowWidth="28800" windowHeight="12435"/>
  </bookViews>
  <sheets>
    <sheet name="Kalkulacj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13" i="1"/>
  <c r="K14" i="1"/>
  <c r="K12" i="1"/>
  <c r="K5" i="1"/>
  <c r="D31" i="1" l="1"/>
  <c r="D8" i="1"/>
  <c r="K30" i="1" l="1"/>
  <c r="K20" i="1"/>
  <c r="K15" i="1" l="1"/>
  <c r="K7" i="1"/>
  <c r="K23" i="1" l="1"/>
  <c r="K6" i="1" l="1"/>
  <c r="K8" i="1" s="1"/>
  <c r="K32" i="1" s="1"/>
  <c r="K24" i="1"/>
  <c r="K33" i="1" l="1"/>
  <c r="K34" i="1" s="1"/>
  <c r="I24" i="1"/>
  <c r="J24" i="1"/>
  <c r="G24" i="1" l="1"/>
  <c r="H24" i="1"/>
  <c r="K29" i="1" l="1"/>
  <c r="K28" i="1"/>
  <c r="K31" i="1" s="1"/>
</calcChain>
</file>

<file path=xl/sharedStrings.xml><?xml version="1.0" encoding="utf-8"?>
<sst xmlns="http://schemas.openxmlformats.org/spreadsheetml/2006/main" count="81" uniqueCount="43">
  <si>
    <t>Lp</t>
  </si>
  <si>
    <t>Taryfa</t>
  </si>
  <si>
    <t>Obiekt</t>
  </si>
  <si>
    <t>Cena jednostkowa netto za 1 kWh [gr/kWh] (trzy miejsca po przecinku)</t>
  </si>
  <si>
    <t>A. GAZ ZIEMNY WYSOKOMETANOWY GRUPY - E</t>
  </si>
  <si>
    <t>B. OPŁATA ABONAMENTOWA</t>
  </si>
  <si>
    <t>Cena jednostkowa netto za opłatę abonamentową                     [zł/m-c] (dwa miejsca poprzecinku)</t>
  </si>
  <si>
    <t>Wartość netto w zł [kol. 4 x 5] (dwa miejsca po przecinku</t>
  </si>
  <si>
    <t>Razem</t>
  </si>
  <si>
    <t xml:space="preserve">A.   </t>
  </si>
  <si>
    <t xml:space="preserve">B.   </t>
  </si>
  <si>
    <t xml:space="preserve">C.  </t>
  </si>
  <si>
    <t>Wartość netto w zł [kol. 4 x 5 : 100] (dwa miejsca po przecinku)</t>
  </si>
  <si>
    <t xml:space="preserve">D.   </t>
  </si>
  <si>
    <t>RAZEM WARTOŚĆ NETTO (A+B+C+D):</t>
  </si>
  <si>
    <t>PODATEK VAT 23 %</t>
  </si>
  <si>
    <t>Ilość miesięcy</t>
  </si>
  <si>
    <t>Moc umowna (kWh/h)</t>
  </si>
  <si>
    <t>Maj przy umowie na rok</t>
  </si>
  <si>
    <t>Czerwiec przy umowie na rok</t>
  </si>
  <si>
    <t>Maj współczynnik na dwa miesiące 0,9072</t>
  </si>
  <si>
    <t>Czerwiec współczynnik na dwa miesiące 0,6804</t>
  </si>
  <si>
    <t>W-5</t>
  </si>
  <si>
    <t>C. OPŁATA DYSTRYBUCYJNA STAŁA</t>
  </si>
  <si>
    <t>C. OPŁATA DYSTRYBUCYJNA ZMIENNA</t>
  </si>
  <si>
    <t>Cena jednostkowa netto za opłatę dystrybucyjną stałą [gr/kWh] (trzy miejsca po przecinku)</t>
  </si>
  <si>
    <t>Cena jednostkowa za opłatę dystrybucyjną zmienną [gr/kWh] (trzy msc. po przecinku)</t>
  </si>
  <si>
    <t xml:space="preserve">RAZEM WARTOŚĆ BRUTTO </t>
  </si>
  <si>
    <t>W-4</t>
  </si>
  <si>
    <t>Stawka opłaty stałej [zł/m-c] (dwa miejsca po przecinku)</t>
  </si>
  <si>
    <t>Wartość netto w zł  (kol. 4 x 6 )</t>
  </si>
  <si>
    <t>Urząd Miejski</t>
  </si>
  <si>
    <t>Szacowane zużycie paliwa gazowego  (kWh)</t>
  </si>
  <si>
    <r>
      <t xml:space="preserve">Szkoła </t>
    </r>
    <r>
      <rPr>
        <sz val="10"/>
        <color rgb="FFFF0000"/>
        <rFont val="Century Gothic"/>
        <family val="2"/>
        <charset val="238"/>
      </rPr>
      <t>"ulga gazowa"</t>
    </r>
    <r>
      <rPr>
        <sz val="10"/>
        <rFont val="Century Gothic"/>
        <family val="2"/>
        <charset val="238"/>
      </rPr>
      <t xml:space="preserve"> (bez akcyzy)</t>
    </r>
  </si>
  <si>
    <r>
      <t xml:space="preserve">GOK </t>
    </r>
    <r>
      <rPr>
        <sz val="10"/>
        <color rgb="FFFF0000"/>
        <rFont val="Century Gothic"/>
        <family val="2"/>
        <charset val="238"/>
      </rPr>
      <t>"ulga gazowa"</t>
    </r>
    <r>
      <rPr>
        <sz val="10"/>
        <rFont val="Century Gothic"/>
        <family val="2"/>
        <charset val="238"/>
      </rPr>
      <t xml:space="preserve"> (z akcyzą)</t>
    </r>
  </si>
  <si>
    <r>
      <t xml:space="preserve">Szkoła </t>
    </r>
    <r>
      <rPr>
        <sz val="10"/>
        <color rgb="FFFF0000"/>
        <rFont val="Century Gothic"/>
        <family val="2"/>
        <charset val="238"/>
      </rPr>
      <t>"ulga gazowa"</t>
    </r>
  </si>
  <si>
    <r>
      <t xml:space="preserve">GOK </t>
    </r>
    <r>
      <rPr>
        <sz val="10"/>
        <color rgb="FFFF0000"/>
        <rFont val="Century Gothic"/>
        <family val="2"/>
        <charset val="238"/>
      </rPr>
      <t>"ulga gazowa"</t>
    </r>
  </si>
  <si>
    <t xml:space="preserve">załącznik do SWZ - Formularz cenowy oferty (kalkulacja) </t>
  </si>
  <si>
    <t>Szacowana ilość godzin w okresie 24 m-cy</t>
  </si>
  <si>
    <t>Szacowane zużycie paliwa gazowego  w okresie 24 miesięcy (kWh)</t>
  </si>
  <si>
    <t>PIN.I.271.8.2023.BK</t>
  </si>
  <si>
    <t>Wartość netto w zł (kol. 4 x 5 /100) (dwa miejsca po przecinku</t>
  </si>
  <si>
    <t>Wartość netto w zł  (kol. 4 x 5 x 6 / 100 )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</si>
</sst>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entury Gothic"/>
      <family val="2"/>
      <charset val="238"/>
    </font>
    <font>
      <sz val="9"/>
      <name val="Calibri"/>
      <family val="2"/>
      <charset val="238"/>
      <scheme val="minor"/>
    </font>
    <font>
      <sz val="10"/>
      <color rgb="FFFF0000"/>
      <name val="Century Gothic"/>
      <family val="2"/>
      <charset val="238"/>
    </font>
    <font>
      <sz val="8"/>
      <name val="Century Gothic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/>
    <xf numFmtId="4" fontId="2" fillId="0" borderId="23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2" fillId="2" borderId="32" xfId="0" applyFont="1" applyFill="1" applyBorder="1"/>
    <xf numFmtId="0" fontId="5" fillId="0" borderId="3" xfId="0" applyFont="1" applyBorder="1"/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5" borderId="7" xfId="0" applyFont="1" applyFill="1" applyBorder="1"/>
    <xf numFmtId="4" fontId="3" fillId="5" borderId="15" xfId="0" applyNumberFormat="1" applyFont="1" applyFill="1" applyBorder="1"/>
    <xf numFmtId="0" fontId="6" fillId="5" borderId="14" xfId="0" applyFont="1" applyFill="1" applyBorder="1"/>
    <xf numFmtId="0" fontId="6" fillId="5" borderId="7" xfId="0" applyFont="1" applyFill="1" applyBorder="1"/>
    <xf numFmtId="0" fontId="6" fillId="5" borderId="8" xfId="0" applyFont="1" applyFill="1" applyBorder="1"/>
    <xf numFmtId="0" fontId="4" fillId="3" borderId="7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/>
    </xf>
    <xf numFmtId="0" fontId="6" fillId="5" borderId="37" xfId="0" applyFont="1" applyFill="1" applyBorder="1"/>
    <xf numFmtId="0" fontId="2" fillId="0" borderId="38" xfId="0" applyFont="1" applyBorder="1"/>
    <xf numFmtId="4" fontId="6" fillId="6" borderId="29" xfId="0" applyNumberFormat="1" applyFont="1" applyFill="1" applyBorder="1"/>
    <xf numFmtId="4" fontId="6" fillId="6" borderId="25" xfId="0" applyNumberFormat="1" applyFont="1" applyFill="1" applyBorder="1"/>
    <xf numFmtId="4" fontId="6" fillId="6" borderId="26" xfId="0" applyNumberFormat="1" applyFont="1" applyFill="1" applyBorder="1"/>
    <xf numFmtId="0" fontId="2" fillId="0" borderId="39" xfId="0" applyFont="1" applyBorder="1" applyAlignment="1">
      <alignment horizontal="center"/>
    </xf>
    <xf numFmtId="0" fontId="2" fillId="0" borderId="40" xfId="0" applyFont="1" applyBorder="1"/>
    <xf numFmtId="0" fontId="2" fillId="0" borderId="40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3" fillId="5" borderId="43" xfId="0" applyFont="1" applyFill="1" applyBorder="1" applyAlignment="1">
      <alignment horizontal="center"/>
    </xf>
    <xf numFmtId="0" fontId="3" fillId="5" borderId="37" xfId="0" applyFont="1" applyFill="1" applyBorder="1" applyAlignment="1">
      <alignment horizontal="center"/>
    </xf>
    <xf numFmtId="0" fontId="3" fillId="5" borderId="37" xfId="0" applyFont="1" applyFill="1" applyBorder="1" applyAlignment="1"/>
    <xf numFmtId="0" fontId="3" fillId="5" borderId="37" xfId="0" applyFont="1" applyFill="1" applyBorder="1"/>
    <xf numFmtId="0" fontId="3" fillId="5" borderId="44" xfId="0" applyFont="1" applyFill="1" applyBorder="1"/>
    <xf numFmtId="4" fontId="3" fillId="5" borderId="45" xfId="0" applyNumberFormat="1" applyFont="1" applyFill="1" applyBorder="1"/>
    <xf numFmtId="0" fontId="2" fillId="0" borderId="4" xfId="0" applyFont="1" applyBorder="1" applyAlignment="1">
      <alignment wrapText="1"/>
    </xf>
    <xf numFmtId="0" fontId="3" fillId="5" borderId="43" xfId="0" applyFont="1" applyFill="1" applyBorder="1"/>
    <xf numFmtId="4" fontId="3" fillId="5" borderId="37" xfId="0" applyNumberFormat="1" applyFont="1" applyFill="1" applyBorder="1"/>
    <xf numFmtId="4" fontId="3" fillId="5" borderId="44" xfId="0" applyNumberFormat="1" applyFont="1" applyFill="1" applyBorder="1"/>
    <xf numFmtId="4" fontId="2" fillId="0" borderId="4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0" fontId="5" fillId="0" borderId="5" xfId="0" applyFont="1" applyBorder="1"/>
    <xf numFmtId="0" fontId="2" fillId="2" borderId="41" xfId="0" applyFont="1" applyFill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32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23" xfId="0" quotePrefix="1" applyNumberFormat="1" applyFont="1" applyBorder="1" applyAlignment="1">
      <alignment horizontal="right" vertical="center"/>
    </xf>
    <xf numFmtId="4" fontId="2" fillId="0" borderId="17" xfId="0" quotePrefix="1" applyNumberFormat="1" applyFont="1" applyBorder="1" applyAlignment="1">
      <alignment horizontal="right" vertical="center"/>
    </xf>
    <xf numFmtId="4" fontId="2" fillId="0" borderId="19" xfId="0" quotePrefix="1" applyNumberFormat="1" applyFont="1" applyBorder="1" applyAlignment="1">
      <alignment horizontal="right" vertical="center"/>
    </xf>
    <xf numFmtId="0" fontId="2" fillId="0" borderId="42" xfId="0" applyFont="1" applyBorder="1" applyAlignment="1">
      <alignment horizontal="center" vertical="center"/>
    </xf>
    <xf numFmtId="4" fontId="2" fillId="0" borderId="17" xfId="0" applyNumberFormat="1" applyFont="1" applyBorder="1"/>
    <xf numFmtId="0" fontId="10" fillId="0" borderId="1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3" fontId="10" fillId="0" borderId="23" xfId="0" applyNumberFormat="1" applyFont="1" applyBorder="1" applyAlignment="1">
      <alignment horizontal="center" vertical="center"/>
    </xf>
    <xf numFmtId="0" fontId="7" fillId="4" borderId="1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4" fontId="5" fillId="0" borderId="48" xfId="0" applyNumberFormat="1" applyFont="1" applyBorder="1" applyAlignment="1">
      <alignment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4" fontId="6" fillId="5" borderId="52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3" fontId="2" fillId="0" borderId="42" xfId="0" applyNumberFormat="1" applyFont="1" applyBorder="1" applyAlignment="1">
      <alignment horizontal="center" vertical="center"/>
    </xf>
    <xf numFmtId="0" fontId="2" fillId="0" borderId="4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3" fillId="5" borderId="37" xfId="0" applyNumberFormat="1" applyFont="1" applyFill="1" applyBorder="1" applyAlignment="1">
      <alignment horizontal="center"/>
    </xf>
    <xf numFmtId="0" fontId="3" fillId="5" borderId="3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5" borderId="44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/>
    </xf>
    <xf numFmtId="3" fontId="2" fillId="0" borderId="33" xfId="0" applyNumberFormat="1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3" fontId="2" fillId="0" borderId="49" xfId="0" applyNumberFormat="1" applyFont="1" applyBorder="1" applyAlignment="1">
      <alignment horizontal="center" vertical="center"/>
    </xf>
    <xf numFmtId="3" fontId="2" fillId="0" borderId="50" xfId="0" applyNumberFormat="1" applyFont="1" applyBorder="1" applyAlignment="1">
      <alignment horizontal="center" vertical="center"/>
    </xf>
    <xf numFmtId="3" fontId="3" fillId="5" borderId="7" xfId="0" applyNumberFormat="1" applyFont="1" applyFill="1" applyBorder="1" applyAlignment="1">
      <alignment horizontal="center" vertical="center"/>
    </xf>
    <xf numFmtId="0" fontId="3" fillId="5" borderId="7" xfId="0" applyNumberFormat="1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zoomScaleNormal="100" zoomScaleSheetLayoutView="90" zoomScalePageLayoutView="80" workbookViewId="0">
      <selection activeCell="K15" sqref="K15"/>
    </sheetView>
  </sheetViews>
  <sheetFormatPr defaultRowHeight="15"/>
  <cols>
    <col min="1" max="1" width="5.140625" customWidth="1"/>
    <col min="2" max="2" width="18.7109375" customWidth="1"/>
    <col min="3" max="3" width="10.5703125" customWidth="1"/>
    <col min="4" max="4" width="10.140625" customWidth="1"/>
    <col min="5" max="5" width="11.5703125" customWidth="1"/>
    <col min="6" max="6" width="13.5703125" customWidth="1"/>
    <col min="7" max="10" width="13.5703125" hidden="1" customWidth="1"/>
    <col min="11" max="11" width="17.5703125" customWidth="1"/>
    <col min="12" max="12" width="9.140625" customWidth="1"/>
    <col min="17" max="17" width="16.42578125" customWidth="1"/>
  </cols>
  <sheetData>
    <row r="1" spans="1:21" ht="27.75" customHeight="1" thickBot="1">
      <c r="A1" s="3"/>
      <c r="B1" s="3" t="s">
        <v>40</v>
      </c>
      <c r="C1" s="108" t="s">
        <v>37</v>
      </c>
      <c r="D1" s="108"/>
      <c r="E1" s="108"/>
      <c r="F1" s="108"/>
      <c r="G1" s="9"/>
      <c r="H1" s="9"/>
      <c r="I1" s="10"/>
      <c r="J1" s="10"/>
      <c r="K1" s="3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6.5" thickTop="1" thickBot="1">
      <c r="A2" s="109" t="s">
        <v>4</v>
      </c>
      <c r="B2" s="110"/>
      <c r="C2" s="110"/>
      <c r="D2" s="110"/>
      <c r="E2" s="110"/>
      <c r="F2" s="110"/>
      <c r="G2" s="110"/>
      <c r="H2" s="110"/>
      <c r="I2" s="110"/>
      <c r="J2" s="110"/>
      <c r="K2" s="111"/>
      <c r="L2" s="2"/>
      <c r="M2" s="2"/>
      <c r="N2" s="2"/>
      <c r="O2" s="2"/>
      <c r="P2" s="2"/>
      <c r="Q2" s="2"/>
      <c r="R2" s="2"/>
      <c r="S2" s="2"/>
      <c r="T2" s="1"/>
      <c r="U2" s="1"/>
    </row>
    <row r="3" spans="1:21" ht="78" customHeight="1" thickBot="1">
      <c r="A3" s="16" t="s">
        <v>0</v>
      </c>
      <c r="B3" s="17" t="s">
        <v>2</v>
      </c>
      <c r="C3" s="17" t="s">
        <v>1</v>
      </c>
      <c r="D3" s="116" t="s">
        <v>39</v>
      </c>
      <c r="E3" s="116"/>
      <c r="F3" s="17" t="s">
        <v>3</v>
      </c>
      <c r="G3" s="18"/>
      <c r="H3" s="18"/>
      <c r="I3" s="18"/>
      <c r="J3" s="18"/>
      <c r="K3" s="19" t="s">
        <v>41</v>
      </c>
      <c r="L3" s="2"/>
      <c r="M3" s="2"/>
      <c r="N3" s="2"/>
      <c r="O3" s="2"/>
      <c r="P3" s="2"/>
      <c r="Q3" s="2"/>
      <c r="R3" s="2"/>
      <c r="S3" s="2"/>
      <c r="T3" s="1"/>
      <c r="U3" s="1"/>
    </row>
    <row r="4" spans="1:21" ht="15.75" thickBot="1">
      <c r="A4" s="84">
        <v>1</v>
      </c>
      <c r="B4" s="85">
        <v>2</v>
      </c>
      <c r="C4" s="85">
        <v>3</v>
      </c>
      <c r="D4" s="119">
        <v>4</v>
      </c>
      <c r="E4" s="119"/>
      <c r="F4" s="85">
        <v>5</v>
      </c>
      <c r="G4" s="86"/>
      <c r="H4" s="86"/>
      <c r="I4" s="86"/>
      <c r="J4" s="86"/>
      <c r="K4" s="87">
        <v>6</v>
      </c>
      <c r="M4" s="1"/>
      <c r="N4" s="1"/>
      <c r="O4" s="1"/>
      <c r="P4" s="1"/>
      <c r="Q4" s="1"/>
      <c r="R4" s="1"/>
      <c r="S4" s="1"/>
      <c r="T4" s="1"/>
      <c r="U4" s="1"/>
    </row>
    <row r="5" spans="1:21" ht="38.25">
      <c r="A5" s="57">
        <v>1</v>
      </c>
      <c r="B5" s="58" t="s">
        <v>33</v>
      </c>
      <c r="C5" s="66" t="s">
        <v>22</v>
      </c>
      <c r="D5" s="117">
        <v>759810</v>
      </c>
      <c r="E5" s="118"/>
      <c r="F5" s="66"/>
      <c r="G5" s="60"/>
      <c r="H5" s="60"/>
      <c r="I5" s="60"/>
      <c r="J5" s="60"/>
      <c r="K5" s="74">
        <f>D5*F5/100</f>
        <v>0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34.5" customHeight="1">
      <c r="A6" s="40">
        <v>2</v>
      </c>
      <c r="B6" s="61" t="s">
        <v>34</v>
      </c>
      <c r="C6" s="77" t="s">
        <v>28</v>
      </c>
      <c r="D6" s="120">
        <v>234502</v>
      </c>
      <c r="E6" s="121"/>
      <c r="F6" s="77"/>
      <c r="G6" s="62"/>
      <c r="H6" s="62"/>
      <c r="I6" s="62"/>
      <c r="J6" s="62"/>
      <c r="K6" s="75">
        <f>D6*F6/100</f>
        <v>0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0.25" customHeight="1">
      <c r="A7" s="56">
        <v>3</v>
      </c>
      <c r="B7" s="63" t="s">
        <v>31</v>
      </c>
      <c r="C7" s="71" t="s">
        <v>22</v>
      </c>
      <c r="D7" s="128">
        <v>298000</v>
      </c>
      <c r="E7" s="129"/>
      <c r="F7" s="71"/>
      <c r="G7" s="63"/>
      <c r="H7" s="63"/>
      <c r="I7" s="63"/>
      <c r="J7" s="63"/>
      <c r="K7" s="76">
        <f t="shared" ref="K7" si="0">D7*F7/100</f>
        <v>0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 thickBot="1">
      <c r="A8" s="41" t="s">
        <v>9</v>
      </c>
      <c r="B8" s="42" t="s">
        <v>8</v>
      </c>
      <c r="C8" s="43"/>
      <c r="D8" s="123">
        <f>SUM(D5:E7)</f>
        <v>1292312</v>
      </c>
      <c r="E8" s="124"/>
      <c r="F8" s="44"/>
      <c r="G8" s="45"/>
      <c r="H8" s="45"/>
      <c r="I8" s="45"/>
      <c r="J8" s="45"/>
      <c r="K8" s="46">
        <f>SUM(K5:K7)</f>
        <v>0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.75" thickBot="1">
      <c r="A9" s="112" t="s">
        <v>5</v>
      </c>
      <c r="B9" s="113"/>
      <c r="C9" s="113"/>
      <c r="D9" s="113"/>
      <c r="E9" s="113"/>
      <c r="F9" s="113"/>
      <c r="G9" s="113"/>
      <c r="H9" s="113"/>
      <c r="I9" s="113"/>
      <c r="J9" s="113"/>
      <c r="K9" s="114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90" customHeight="1" thickBot="1">
      <c r="A10" s="20" t="s">
        <v>0</v>
      </c>
      <c r="B10" s="21" t="s">
        <v>2</v>
      </c>
      <c r="C10" s="22" t="s">
        <v>1</v>
      </c>
      <c r="D10" s="115" t="s">
        <v>16</v>
      </c>
      <c r="E10" s="115"/>
      <c r="F10" s="21" t="s">
        <v>6</v>
      </c>
      <c r="G10" s="23"/>
      <c r="H10" s="23"/>
      <c r="I10" s="23"/>
      <c r="J10" s="23"/>
      <c r="K10" s="24" t="s">
        <v>7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thickBot="1">
      <c r="A11" s="84">
        <v>1</v>
      </c>
      <c r="B11" s="85">
        <v>2</v>
      </c>
      <c r="C11" s="85">
        <v>3</v>
      </c>
      <c r="D11" s="119">
        <v>4</v>
      </c>
      <c r="E11" s="119"/>
      <c r="F11" s="85">
        <v>5</v>
      </c>
      <c r="G11" s="86"/>
      <c r="H11" s="86"/>
      <c r="I11" s="86"/>
      <c r="J11" s="86"/>
      <c r="K11" s="87"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26.25" thickBot="1">
      <c r="A12" s="64">
        <v>1</v>
      </c>
      <c r="B12" s="65" t="s">
        <v>35</v>
      </c>
      <c r="C12" s="66" t="s">
        <v>22</v>
      </c>
      <c r="D12" s="125">
        <v>24</v>
      </c>
      <c r="E12" s="125"/>
      <c r="F12" s="67"/>
      <c r="G12" s="68"/>
      <c r="H12" s="68"/>
      <c r="I12" s="68"/>
      <c r="J12" s="68"/>
      <c r="K12" s="52">
        <f>D12*F12</f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75" thickBot="1">
      <c r="A13" s="69">
        <v>2</v>
      </c>
      <c r="B13" s="70" t="s">
        <v>36</v>
      </c>
      <c r="C13" s="71" t="s">
        <v>28</v>
      </c>
      <c r="D13" s="122">
        <v>24</v>
      </c>
      <c r="E13" s="122"/>
      <c r="F13" s="51"/>
      <c r="G13" s="72"/>
      <c r="H13" s="72"/>
      <c r="I13" s="72"/>
      <c r="J13" s="72"/>
      <c r="K13" s="52">
        <f t="shared" ref="K13:K14" si="1">D13*F13</f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21.75" customHeight="1">
      <c r="A14" s="71">
        <v>3</v>
      </c>
      <c r="B14" s="73" t="s">
        <v>31</v>
      </c>
      <c r="C14" s="71" t="s">
        <v>22</v>
      </c>
      <c r="D14" s="130">
        <v>24</v>
      </c>
      <c r="E14" s="131"/>
      <c r="F14" s="51"/>
      <c r="G14" s="51"/>
      <c r="H14" s="51"/>
      <c r="I14" s="51"/>
      <c r="J14" s="51"/>
      <c r="K14" s="52">
        <f t="shared" si="1"/>
        <v>0</v>
      </c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5.75" thickBot="1">
      <c r="A15" s="48" t="s">
        <v>10</v>
      </c>
      <c r="B15" s="44" t="s">
        <v>8</v>
      </c>
      <c r="C15" s="44"/>
      <c r="D15" s="126"/>
      <c r="E15" s="127"/>
      <c r="F15" s="49"/>
      <c r="G15" s="50"/>
      <c r="H15" s="50"/>
      <c r="I15" s="50"/>
      <c r="J15" s="50"/>
      <c r="K15" s="46">
        <f>SUM(K12:K14)</f>
        <v>0</v>
      </c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thickBot="1">
      <c r="A16" s="112" t="s">
        <v>23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4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92.25" customHeight="1" thickBot="1">
      <c r="A17" s="20" t="s">
        <v>0</v>
      </c>
      <c r="B17" s="21" t="s">
        <v>2</v>
      </c>
      <c r="C17" s="21" t="s">
        <v>1</v>
      </c>
      <c r="D17" s="21" t="s">
        <v>38</v>
      </c>
      <c r="E17" s="21" t="s">
        <v>17</v>
      </c>
      <c r="F17" s="21" t="s">
        <v>25</v>
      </c>
      <c r="G17" s="23" t="s">
        <v>20</v>
      </c>
      <c r="H17" s="23" t="s">
        <v>21</v>
      </c>
      <c r="I17" s="23" t="s">
        <v>18</v>
      </c>
      <c r="J17" s="23" t="s">
        <v>19</v>
      </c>
      <c r="K17" s="24" t="s">
        <v>42</v>
      </c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thickBot="1">
      <c r="A18" s="84">
        <v>1</v>
      </c>
      <c r="B18" s="85">
        <v>2</v>
      </c>
      <c r="C18" s="85">
        <v>3</v>
      </c>
      <c r="D18" s="85">
        <v>4</v>
      </c>
      <c r="E18" s="85">
        <v>5</v>
      </c>
      <c r="F18" s="85">
        <v>6</v>
      </c>
      <c r="G18" s="86"/>
      <c r="H18" s="86"/>
      <c r="I18" s="86"/>
      <c r="J18" s="86"/>
      <c r="K18" s="87">
        <v>7</v>
      </c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7" thickBot="1">
      <c r="A19" s="6">
        <v>1</v>
      </c>
      <c r="B19" s="47" t="s">
        <v>35</v>
      </c>
      <c r="C19" s="5" t="s">
        <v>22</v>
      </c>
      <c r="D19" s="15">
        <v>17520</v>
      </c>
      <c r="E19" s="7">
        <v>230</v>
      </c>
      <c r="F19" s="7"/>
      <c r="G19" s="14">
        <v>3712.26</v>
      </c>
      <c r="H19" s="14">
        <v>2694.38</v>
      </c>
      <c r="I19" s="14">
        <v>2320.16</v>
      </c>
      <c r="J19" s="14">
        <v>2245.3200000000002</v>
      </c>
      <c r="K19" s="8">
        <f>D19*F19*E19/100</f>
        <v>0</v>
      </c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3.25" customHeight="1" thickBot="1">
      <c r="A20" s="37">
        <v>2</v>
      </c>
      <c r="B20" s="38" t="s">
        <v>31</v>
      </c>
      <c r="C20" s="39" t="s">
        <v>22</v>
      </c>
      <c r="D20" s="53">
        <v>17520</v>
      </c>
      <c r="E20" s="38">
        <v>150</v>
      </c>
      <c r="F20" s="38"/>
      <c r="G20" s="54"/>
      <c r="H20" s="54"/>
      <c r="I20" s="54"/>
      <c r="J20" s="54"/>
      <c r="K20" s="78">
        <f>D20*F20*E20/100</f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45.75" thickBot="1">
      <c r="A21" s="20" t="s">
        <v>0</v>
      </c>
      <c r="B21" s="30" t="s">
        <v>2</v>
      </c>
      <c r="C21" s="30" t="s">
        <v>1</v>
      </c>
      <c r="D21" s="30" t="s">
        <v>16</v>
      </c>
      <c r="E21" s="30" t="s">
        <v>17</v>
      </c>
      <c r="F21" s="30" t="s">
        <v>29</v>
      </c>
      <c r="G21" s="23" t="s">
        <v>20</v>
      </c>
      <c r="H21" s="23" t="s">
        <v>21</v>
      </c>
      <c r="I21" s="23" t="s">
        <v>18</v>
      </c>
      <c r="J21" s="23" t="s">
        <v>19</v>
      </c>
      <c r="K21" s="24" t="s">
        <v>30</v>
      </c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79">
        <v>1</v>
      </c>
      <c r="B22" s="80">
        <v>2</v>
      </c>
      <c r="C22" s="80">
        <v>3</v>
      </c>
      <c r="D22" s="81">
        <v>4</v>
      </c>
      <c r="E22" s="80">
        <v>5</v>
      </c>
      <c r="F22" s="80">
        <v>6</v>
      </c>
      <c r="G22" s="82"/>
      <c r="H22" s="82"/>
      <c r="I22" s="82"/>
      <c r="J22" s="82"/>
      <c r="K22" s="83">
        <v>7</v>
      </c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23.25" customHeight="1" thickBot="1">
      <c r="A23" s="6">
        <v>1</v>
      </c>
      <c r="B23" s="59" t="s">
        <v>36</v>
      </c>
      <c r="C23" s="5" t="s">
        <v>28</v>
      </c>
      <c r="D23" s="33">
        <v>24</v>
      </c>
      <c r="E23" s="33">
        <v>110</v>
      </c>
      <c r="F23" s="4"/>
      <c r="G23" s="14">
        <v>965.18</v>
      </c>
      <c r="H23" s="14">
        <v>700.53</v>
      </c>
      <c r="I23" s="14">
        <v>603.24</v>
      </c>
      <c r="J23" s="14">
        <v>583.78</v>
      </c>
      <c r="K23" s="78">
        <f>D23*F23</f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thickBot="1">
      <c r="A24" s="27" t="s">
        <v>11</v>
      </c>
      <c r="B24" s="25" t="s">
        <v>8</v>
      </c>
      <c r="C24" s="28"/>
      <c r="D24" s="31"/>
      <c r="E24" s="32"/>
      <c r="F24" s="28"/>
      <c r="G24" s="29">
        <f>SUM(G19:G23)</f>
        <v>4677.4400000000005</v>
      </c>
      <c r="H24" s="29">
        <f>SUM(H19:H23)</f>
        <v>3394.91</v>
      </c>
      <c r="I24" s="29">
        <f>SUM(I19:I23)</f>
        <v>2923.3999999999996</v>
      </c>
      <c r="J24" s="29">
        <f>SUM(J19:J23)</f>
        <v>2829.1000000000004</v>
      </c>
      <c r="K24" s="26">
        <f>K19+K20+K23</f>
        <v>0</v>
      </c>
    </row>
    <row r="25" spans="1:21" ht="15.75" thickBot="1">
      <c r="A25" s="105" t="s">
        <v>24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7"/>
    </row>
    <row r="26" spans="1:21" ht="100.5" customHeight="1" thickBot="1">
      <c r="A26" s="20" t="s">
        <v>0</v>
      </c>
      <c r="B26" s="21" t="s">
        <v>2</v>
      </c>
      <c r="C26" s="21" t="s">
        <v>1</v>
      </c>
      <c r="D26" s="115" t="s">
        <v>32</v>
      </c>
      <c r="E26" s="115"/>
      <c r="F26" s="21" t="s">
        <v>26</v>
      </c>
      <c r="G26" s="23"/>
      <c r="H26" s="23"/>
      <c r="I26" s="23"/>
      <c r="J26" s="23"/>
      <c r="K26" s="24" t="s">
        <v>12</v>
      </c>
    </row>
    <row r="27" spans="1:21" ht="15.75" thickBot="1">
      <c r="A27" s="84">
        <v>1</v>
      </c>
      <c r="B27" s="85">
        <v>2</v>
      </c>
      <c r="C27" s="85">
        <v>3</v>
      </c>
      <c r="D27" s="119">
        <v>4</v>
      </c>
      <c r="E27" s="119"/>
      <c r="F27" s="88">
        <v>5</v>
      </c>
      <c r="G27" s="89"/>
      <c r="H27" s="89"/>
      <c r="I27" s="89"/>
      <c r="J27" s="89"/>
      <c r="K27" s="90">
        <v>6</v>
      </c>
    </row>
    <row r="28" spans="1:21" ht="25.5">
      <c r="A28" s="91">
        <v>1</v>
      </c>
      <c r="B28" s="92" t="s">
        <v>35</v>
      </c>
      <c r="C28" s="66" t="s">
        <v>22</v>
      </c>
      <c r="D28" s="117">
        <v>759810</v>
      </c>
      <c r="E28" s="118"/>
      <c r="F28" s="93"/>
      <c r="G28" s="94"/>
      <c r="H28" s="94"/>
      <c r="I28" s="94"/>
      <c r="J28" s="94"/>
      <c r="K28" s="95">
        <f t="shared" ref="K28:K30" si="2">D28*F28/100</f>
        <v>0</v>
      </c>
      <c r="O28" s="55"/>
    </row>
    <row r="29" spans="1:21" ht="27" customHeight="1">
      <c r="A29" s="69">
        <v>2</v>
      </c>
      <c r="B29" s="70" t="s">
        <v>36</v>
      </c>
      <c r="C29" s="71" t="s">
        <v>28</v>
      </c>
      <c r="D29" s="120">
        <v>234502</v>
      </c>
      <c r="E29" s="121"/>
      <c r="F29" s="96"/>
      <c r="G29" s="94"/>
      <c r="H29" s="94"/>
      <c r="I29" s="94"/>
      <c r="J29" s="94"/>
      <c r="K29" s="95">
        <f t="shared" si="2"/>
        <v>0</v>
      </c>
    </row>
    <row r="30" spans="1:21" ht="24" customHeight="1" thickBot="1">
      <c r="A30" s="77">
        <v>3</v>
      </c>
      <c r="B30" s="97" t="s">
        <v>31</v>
      </c>
      <c r="C30" s="77" t="s">
        <v>22</v>
      </c>
      <c r="D30" s="135">
        <v>298000</v>
      </c>
      <c r="E30" s="136"/>
      <c r="F30" s="98"/>
      <c r="G30" s="98"/>
      <c r="H30" s="98"/>
      <c r="I30" s="98"/>
      <c r="J30" s="98"/>
      <c r="K30" s="99">
        <f t="shared" si="2"/>
        <v>0</v>
      </c>
    </row>
    <row r="31" spans="1:21" ht="15.75" thickBot="1">
      <c r="A31" s="100" t="s">
        <v>13</v>
      </c>
      <c r="B31" s="101" t="s">
        <v>8</v>
      </c>
      <c r="C31" s="101"/>
      <c r="D31" s="137">
        <f>SUM(D28:E30)</f>
        <v>1292312</v>
      </c>
      <c r="E31" s="138"/>
      <c r="F31" s="102"/>
      <c r="G31" s="103"/>
      <c r="H31" s="103"/>
      <c r="I31" s="103"/>
      <c r="J31" s="103"/>
      <c r="K31" s="104">
        <f>SUM(K28:K30)</f>
        <v>0</v>
      </c>
    </row>
    <row r="32" spans="1:21" ht="15.75" thickBot="1">
      <c r="A32" s="139" t="s">
        <v>14</v>
      </c>
      <c r="B32" s="140"/>
      <c r="C32" s="140"/>
      <c r="D32" s="140"/>
      <c r="E32" s="140"/>
      <c r="F32" s="140"/>
      <c r="G32" s="11"/>
      <c r="H32" s="11"/>
      <c r="I32" s="11"/>
      <c r="J32" s="11"/>
      <c r="K32" s="34">
        <f>K8+K15+K24+K31</f>
        <v>0</v>
      </c>
    </row>
    <row r="33" spans="1:11" ht="15.75" thickBot="1">
      <c r="A33" s="132" t="s">
        <v>15</v>
      </c>
      <c r="B33" s="133"/>
      <c r="C33" s="133"/>
      <c r="D33" s="133"/>
      <c r="E33" s="133"/>
      <c r="F33" s="133"/>
      <c r="G33" s="12"/>
      <c r="H33" s="12"/>
      <c r="I33" s="12"/>
      <c r="J33" s="12"/>
      <c r="K33" s="35">
        <f>K32*0.23</f>
        <v>0</v>
      </c>
    </row>
    <row r="34" spans="1:11" ht="15.75" thickBot="1">
      <c r="A34" s="134" t="s">
        <v>27</v>
      </c>
      <c r="B34" s="134"/>
      <c r="C34" s="134"/>
      <c r="D34" s="134"/>
      <c r="E34" s="134"/>
      <c r="F34" s="134"/>
      <c r="G34" s="13"/>
      <c r="H34" s="13"/>
      <c r="I34" s="13"/>
      <c r="J34" s="13"/>
      <c r="K34" s="36">
        <f>K32+K33</f>
        <v>0</v>
      </c>
    </row>
    <row r="35" spans="1:11" ht="15.75" thickTop="1"/>
  </sheetData>
  <mergeCells count="26">
    <mergeCell ref="D14:E14"/>
    <mergeCell ref="A33:F33"/>
    <mergeCell ref="A34:F34"/>
    <mergeCell ref="D26:E26"/>
    <mergeCell ref="D27:E27"/>
    <mergeCell ref="D28:E28"/>
    <mergeCell ref="D29:E29"/>
    <mergeCell ref="D30:E30"/>
    <mergeCell ref="D31:E31"/>
    <mergeCell ref="A32:F32"/>
    <mergeCell ref="A25:K25"/>
    <mergeCell ref="C1:F1"/>
    <mergeCell ref="A2:K2"/>
    <mergeCell ref="A9:K9"/>
    <mergeCell ref="D10:E10"/>
    <mergeCell ref="A16:K16"/>
    <mergeCell ref="D3:E3"/>
    <mergeCell ref="D5:E5"/>
    <mergeCell ref="D4:E4"/>
    <mergeCell ref="D6:E6"/>
    <mergeCell ref="D13:E13"/>
    <mergeCell ref="D8:E8"/>
    <mergeCell ref="D11:E11"/>
    <mergeCell ref="D12:E12"/>
    <mergeCell ref="D15:E15"/>
    <mergeCell ref="D7:E7"/>
  </mergeCells>
  <pageMargins left="0.7" right="0.7" top="0.75" bottom="0.75" header="0.3" footer="0.3"/>
  <pageSetup paperSize="9" scale="99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i3-3</dc:creator>
  <cp:lastModifiedBy>Barbara Krawczyk</cp:lastModifiedBy>
  <cp:lastPrinted>2021-07-09T11:06:50Z</cp:lastPrinted>
  <dcterms:created xsi:type="dcterms:W3CDTF">2014-09-04T06:29:48Z</dcterms:created>
  <dcterms:modified xsi:type="dcterms:W3CDTF">2023-07-06T10:54:58Z</dcterms:modified>
</cp:coreProperties>
</file>