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8606\Desktop\Agusia\!!! PRACA - ZAMÓWIENIA\3_MEŁGIEW\2023\2. TRYB PODSTAWOWY\4. dostawa gazu\"/>
    </mc:Choice>
  </mc:AlternateContent>
  <xr:revisionPtr revIDLastSave="0" documentId="13_ncr:1_{FCCF0E6D-C9CE-4861-9C43-78F733BB3C95}" xr6:coauthVersionLast="47" xr6:coauthVersionMax="47" xr10:uidLastSave="{00000000-0000-0000-0000-000000000000}"/>
  <bookViews>
    <workbookView xWindow="-110" yWindow="-110" windowWidth="19420" windowHeight="11500" xr2:uid="{52B03193-779A-402D-8AF6-61ACD4B7DBF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1" i="1"/>
  <c r="E15" i="1" l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</calcChain>
</file>

<file path=xl/sharedStrings.xml><?xml version="1.0" encoding="utf-8"?>
<sst xmlns="http://schemas.openxmlformats.org/spreadsheetml/2006/main" count="51" uniqueCount="44">
  <si>
    <t>Formularz cenowy</t>
  </si>
  <si>
    <t>Nazwa wykonawcy:</t>
  </si>
  <si>
    <t>....................................................................................................................................................</t>
  </si>
  <si>
    <t>Adres wykonawcy:</t>
  </si>
  <si>
    <t xml:space="preserve">Adres punktu poboru gazu </t>
  </si>
  <si>
    <t>Grupa taryfowa</t>
  </si>
  <si>
    <t xml:space="preserve">Moc umowna
</t>
  </si>
  <si>
    <r>
      <t>Szacunkowe zapotrzebowanie na gaz przez okres objęty zamówieniem
(kWh)</t>
    </r>
    <r>
      <rPr>
        <b/>
        <sz val="10"/>
        <color rgb="FF00B050"/>
        <rFont val="Arial"/>
        <family val="2"/>
        <charset val="238"/>
      </rPr>
      <t>*</t>
    </r>
  </si>
  <si>
    <t>Liczba miesięcy</t>
  </si>
  <si>
    <t>Liczba dni</t>
  </si>
  <si>
    <t>Cena za gaz (zł netto)</t>
  </si>
  <si>
    <t>Cena za usługę dystrybucyjną (zł netto)</t>
  </si>
  <si>
    <t>Cena oferty netto 
(zł)</t>
  </si>
  <si>
    <t>Cena jednostkowa za gaz
(zł/kWh)</t>
  </si>
  <si>
    <t>Abonament   
(zł/m-c)</t>
  </si>
  <si>
    <t xml:space="preserve">Razem (zł)
</t>
  </si>
  <si>
    <t xml:space="preserve">Stawka opłaty stałej 
(zł/kWh/h lub  zł/m-c) </t>
  </si>
  <si>
    <t>Razem opłata stała (zł)
za 12 miesięcy</t>
  </si>
  <si>
    <t xml:space="preserve">Stawka opłaty zmiennej 
(zł/kWh) </t>
  </si>
  <si>
    <t>Razem opłata zmienna (zł)
(kol. 3 × kol. 11)</t>
  </si>
  <si>
    <t>Razem usługa dystrybucyjna (zł)
(kol. 10 + kol. 12)</t>
  </si>
  <si>
    <t>(kol. 8 
+ kol. 13)</t>
  </si>
  <si>
    <t>Lp.</t>
  </si>
  <si>
    <t>- 0 -</t>
  </si>
  <si>
    <t>*</t>
  </si>
  <si>
    <t>do 10 m3/h pobór roczny do 8000  m3</t>
  </si>
  <si>
    <t>BW-3.6.</t>
  </si>
  <si>
    <t>budynek st. Urzędu Gminy ul.Partyzancka 42,   21-007 Mełgiew</t>
  </si>
  <si>
    <t>BW-4</t>
  </si>
  <si>
    <t>budynek Ośrodka Zdrowia                      ul. Kościelna 29 21-007 Mełgiew</t>
  </si>
  <si>
    <r>
      <t>do 10 m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>/h pobór roczny do 8000  m</t>
    </r>
    <r>
      <rPr>
        <vertAlign val="superscript"/>
        <sz val="9"/>
        <rFont val="Arial"/>
        <family val="2"/>
        <charset val="238"/>
      </rPr>
      <t>3</t>
    </r>
  </si>
  <si>
    <r>
      <t>Razem:</t>
    </r>
    <r>
      <rPr>
        <sz val="10"/>
        <color rgb="FF00B050"/>
        <rFont val="Arial"/>
        <family val="2"/>
        <charset val="238"/>
      </rPr>
      <t>*</t>
    </r>
  </si>
  <si>
    <t>RAZEM:</t>
  </si>
  <si>
    <t>*Uwaga: Szacunkowe zużycie gazu ziemnego - może ulec zmianie w stosunku do rzeczywistych potrzeb w granicach +/- 10%</t>
  </si>
  <si>
    <t>*Uwaga: W grupach taryfowych od W-1.1 do W-4 opłata dystrybucyjna stała liczona jest w zł za miesiąc dla każdego punktu poboru.</t>
  </si>
  <si>
    <t>Uwaga: Dokument należy wypełnić i podpisać kwalifikowanym podpisem elektronicznym lub podpisem zaufanym lub podpisem osobistym. Zamawiający zaleca zapisanie dokumentu w formacie PDF.</t>
  </si>
  <si>
    <t>Załącznik nr 2c - wzór formularza cenowego</t>
  </si>
  <si>
    <t>TAK,                                                                                                    67% - Warsztaty terapii zajęciowej + 27,18 % jednostka organizacji pomocy społecznej  = 94,18 % podlega ochronie taryfowej,</t>
  </si>
  <si>
    <t>TAK,                                                                                                     23,98 % - Ośrodek zdrowia + 22,73 % - mieszkania komunalne = 46,71 %</t>
  </si>
  <si>
    <t>NIE,                                                                                                    100% - 94,18 % = 5,82 % nie podlega ochronie taryfowej</t>
  </si>
  <si>
    <t>NIE,                                                                                                     100% - 46,71 % = 53,29 % nie podlega ochronie taryfowej</t>
  </si>
  <si>
    <t>razem:</t>
  </si>
  <si>
    <r>
      <t>Punkt objęty ochroną taryfową na podstawie Ustawy z dnia 15 grudnia 2022 r. o szczególnej ochrnonie niektórych odbiorców paliw gazowych w 2023 r. w związku z sytuacją na rynku gazu</t>
    </r>
    <r>
      <rPr>
        <sz val="10"/>
        <color theme="9" tint="-0.249977111117893"/>
        <rFont val="Arial"/>
        <family val="2"/>
        <charset val="238"/>
      </rPr>
      <t>*</t>
    </r>
  </si>
  <si>
    <t>*Zamawiający oczekuje w określonej części zastosowania ceny jednostkowej za dostarczone paliwo gazowe zgodnie z uregulowaniami zawartymi w Ustawie z dnia 15 grudnia 2022 r. o szczególnej ochrnonie niektórych odbiorców paliw gazowych w 2023 r. w związku z sytuacją na rynku gazu dla wskazanych Punktów Poboru Gazu. Dla wskazanych Punktów Poboru Gazu Zamawiający złoży wymagane oświadczenie zgodne z Rozporządzeniem Ministra Klimatu i Środowiska z dnia 28 stycznia 2022 r. w sprawie wzorów oświadczeń składanych przez odbiorców paliw gazowych o przeznaczeniu paliwa gazowego w celu skorzystania ze szczególnych rozwiązań w zwiazku z sytuacją na rynku gazu.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</si>
</sst>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16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color theme="9" tint="-0.249977111117893"/>
      <name val="Arial"/>
      <family val="2"/>
      <charset val="238"/>
    </font>
    <font>
      <i/>
      <sz val="10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4"/>
      <color theme="3" tint="0.39997558519241921"/>
      <name val="Arial"/>
      <family val="2"/>
      <charset val="238"/>
    </font>
    <font>
      <vertAlign val="superscript"/>
      <sz val="9"/>
      <name val="Arial"/>
      <family val="2"/>
      <charset val="238"/>
    </font>
    <font>
      <sz val="10"/>
      <color rgb="FF00B050"/>
      <name val="Arial"/>
      <family val="2"/>
      <charset val="238"/>
    </font>
    <font>
      <sz val="14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8"/>
      <color theme="9" tint="-0.249977111117893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49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165" fontId="3" fillId="6" borderId="3" xfId="0" applyNumberFormat="1" applyFont="1" applyFill="1" applyBorder="1" applyAlignment="1">
      <alignment horizontal="center" vertical="center"/>
    </xf>
    <xf numFmtId="4" fontId="3" fillId="6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 wrapText="1"/>
    </xf>
    <xf numFmtId="0" fontId="0" fillId="6" borderId="3" xfId="0" applyFill="1" applyBorder="1"/>
    <xf numFmtId="0" fontId="12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0" fontId="0" fillId="6" borderId="0" xfId="0" applyFill="1"/>
    <xf numFmtId="0" fontId="15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7" borderId="3" xfId="0" applyFont="1" applyFill="1" applyBorder="1" applyAlignment="1">
      <alignment horizontal="center" vertical="center" wrapText="1"/>
    </xf>
    <xf numFmtId="0" fontId="3" fillId="8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/>
    </xf>
    <xf numFmtId="0" fontId="0" fillId="6" borderId="11" xfId="0" applyFill="1" applyBorder="1" applyAlignment="1">
      <alignment wrapText="1"/>
    </xf>
    <xf numFmtId="2" fontId="3" fillId="0" borderId="3" xfId="0" applyNumberFormat="1" applyFont="1" applyBorder="1" applyAlignment="1">
      <alignment horizontal="center" vertical="center"/>
    </xf>
    <xf numFmtId="0" fontId="0" fillId="2" borderId="8" xfId="0" applyFill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/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1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wrapText="1"/>
    </xf>
    <xf numFmtId="0" fontId="0" fillId="2" borderId="11" xfId="0" applyFill="1" applyBorder="1" applyAlignment="1">
      <alignment wrapText="1"/>
    </xf>
    <xf numFmtId="0" fontId="12" fillId="0" borderId="3" xfId="0" applyFont="1" applyBorder="1" applyAlignment="1">
      <alignment horizontal="left" wrapText="1"/>
    </xf>
    <xf numFmtId="0" fontId="14" fillId="0" borderId="3" xfId="0" applyFont="1" applyBorder="1" applyAlignment="1">
      <alignment wrapText="1"/>
    </xf>
    <xf numFmtId="0" fontId="0" fillId="2" borderId="2" xfId="0" applyFill="1" applyBorder="1" applyAlignment="1">
      <alignment horizontal="center" vertical="center" wrapText="1"/>
    </xf>
    <xf numFmtId="3" fontId="8" fillId="4" borderId="2" xfId="0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right" vertical="center" wrapText="1"/>
    </xf>
    <xf numFmtId="0" fontId="0" fillId="2" borderId="6" xfId="0" applyFill="1" applyBorder="1" applyAlignment="1">
      <alignment horizontal="right" vertical="center" wrapText="1"/>
    </xf>
    <xf numFmtId="0" fontId="0" fillId="2" borderId="7" xfId="0" applyFill="1" applyBorder="1" applyAlignment="1">
      <alignment horizontal="right" vertical="center" wrapText="1"/>
    </xf>
    <xf numFmtId="0" fontId="0" fillId="2" borderId="3" xfId="0" applyFill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E3AA7-C25D-4AC5-A0B5-6A621739D187}">
  <sheetPr>
    <pageSetUpPr fitToPage="1"/>
  </sheetPr>
  <dimension ref="A1:Q18"/>
  <sheetViews>
    <sheetView tabSelected="1" zoomScale="70" zoomScaleNormal="70" workbookViewId="0">
      <selection activeCell="E15" sqref="E15"/>
    </sheetView>
  </sheetViews>
  <sheetFormatPr defaultRowHeight="14.5" x14ac:dyDescent="0.35"/>
  <cols>
    <col min="2" max="2" width="15.26953125" customWidth="1"/>
    <col min="4" max="4" width="10.1796875" customWidth="1"/>
    <col min="5" max="5" width="14.7265625" customWidth="1"/>
    <col min="8" max="8" width="11.54296875" bestFit="1" customWidth="1"/>
    <col min="9" max="9" width="11.453125" customWidth="1"/>
    <col min="10" max="10" width="8.81640625" customWidth="1"/>
    <col min="11" max="11" width="10.26953125" customWidth="1"/>
    <col min="12" max="13" width="8.81640625" customWidth="1"/>
    <col min="14" max="14" width="10.1796875" customWidth="1"/>
    <col min="15" max="15" width="13.453125" customWidth="1"/>
    <col min="16" max="16" width="17.453125" customWidth="1"/>
    <col min="17" max="17" width="59.7265625" customWidth="1"/>
  </cols>
  <sheetData>
    <row r="1" spans="1:17" x14ac:dyDescent="0.35"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1" t="s">
        <v>36</v>
      </c>
      <c r="O1" s="31"/>
      <c r="P1" s="31"/>
    </row>
    <row r="2" spans="1:17" x14ac:dyDescent="0.35">
      <c r="B2" s="1"/>
      <c r="C2" s="32" t="s">
        <v>0</v>
      </c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3" spans="1:17" x14ac:dyDescent="0.35">
      <c r="B3" s="1"/>
      <c r="C3" s="2" t="s">
        <v>1</v>
      </c>
      <c r="D3" s="2"/>
      <c r="E3" s="2" t="s">
        <v>2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7" x14ac:dyDescent="0.35">
      <c r="B4" s="1"/>
      <c r="C4" s="2" t="s">
        <v>3</v>
      </c>
      <c r="D4" s="2"/>
      <c r="E4" s="2" t="s">
        <v>2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7" x14ac:dyDescent="0.35">
      <c r="B5" s="1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7" ht="25" x14ac:dyDescent="0.35">
      <c r="A6" s="33"/>
      <c r="B6" s="34" t="s">
        <v>4</v>
      </c>
      <c r="C6" s="36" t="s">
        <v>5</v>
      </c>
      <c r="D6" s="36" t="s">
        <v>6</v>
      </c>
      <c r="E6" s="37" t="s">
        <v>7</v>
      </c>
      <c r="F6" s="36" t="s">
        <v>8</v>
      </c>
      <c r="G6" s="36" t="s">
        <v>9</v>
      </c>
      <c r="H6" s="38" t="s">
        <v>10</v>
      </c>
      <c r="I6" s="38"/>
      <c r="J6" s="38"/>
      <c r="K6" s="38" t="s">
        <v>11</v>
      </c>
      <c r="L6" s="38"/>
      <c r="M6" s="38"/>
      <c r="N6" s="38"/>
      <c r="O6" s="38"/>
      <c r="P6" s="3" t="s">
        <v>12</v>
      </c>
      <c r="Q6" s="34" t="s">
        <v>42</v>
      </c>
    </row>
    <row r="7" spans="1:17" ht="75" x14ac:dyDescent="0.35">
      <c r="A7" s="33"/>
      <c r="B7" s="35"/>
      <c r="C7" s="36"/>
      <c r="D7" s="36"/>
      <c r="E7" s="37"/>
      <c r="F7" s="36"/>
      <c r="G7" s="36"/>
      <c r="H7" s="3" t="s">
        <v>13</v>
      </c>
      <c r="I7" s="3" t="s">
        <v>14</v>
      </c>
      <c r="J7" s="3" t="s">
        <v>15</v>
      </c>
      <c r="K7" s="3" t="s">
        <v>16</v>
      </c>
      <c r="L7" s="3" t="s">
        <v>17</v>
      </c>
      <c r="M7" s="3" t="s">
        <v>18</v>
      </c>
      <c r="N7" s="3" t="s">
        <v>19</v>
      </c>
      <c r="O7" s="3" t="s">
        <v>20</v>
      </c>
      <c r="P7" s="3" t="s">
        <v>21</v>
      </c>
      <c r="Q7" s="41"/>
    </row>
    <row r="8" spans="1:17" x14ac:dyDescent="0.35">
      <c r="A8" s="4" t="s">
        <v>22</v>
      </c>
      <c r="B8" s="5" t="s">
        <v>23</v>
      </c>
      <c r="C8" s="6">
        <v>-1</v>
      </c>
      <c r="D8" s="6" t="str">
        <f>"-2-"</f>
        <v>-2-</v>
      </c>
      <c r="E8" s="6" t="str">
        <f>"-3-"</f>
        <v>-3-</v>
      </c>
      <c r="F8" s="6" t="str">
        <f>"-4-"</f>
        <v>-4-</v>
      </c>
      <c r="G8" s="6" t="str">
        <f>"-5-"</f>
        <v>-5-</v>
      </c>
      <c r="H8" s="6" t="str">
        <f>"-6-"</f>
        <v>-6-</v>
      </c>
      <c r="I8" s="6" t="str">
        <f>"-7-"</f>
        <v>-7-</v>
      </c>
      <c r="J8" s="6" t="str">
        <f>"-8-"</f>
        <v>-8-</v>
      </c>
      <c r="K8" s="6" t="str">
        <f>"-9-"</f>
        <v>-9-</v>
      </c>
      <c r="L8" s="6" t="str">
        <f>"-10-"</f>
        <v>-10-</v>
      </c>
      <c r="M8" s="6" t="str">
        <f>"-11-"</f>
        <v>-11-</v>
      </c>
      <c r="N8" s="6" t="str">
        <f>"-12-"</f>
        <v>-12-</v>
      </c>
      <c r="O8" s="6" t="str">
        <f>"-13-"</f>
        <v>-13-</v>
      </c>
      <c r="P8" s="6" t="str">
        <f>"-14-"</f>
        <v>-14-</v>
      </c>
      <c r="Q8" s="6" t="str">
        <f>"-15-"</f>
        <v>-15-</v>
      </c>
    </row>
    <row r="9" spans="1:17" ht="37.5" x14ac:dyDescent="0.35">
      <c r="A9" s="47">
        <v>1</v>
      </c>
      <c r="B9" s="49" t="s">
        <v>27</v>
      </c>
      <c r="C9" s="48" t="s">
        <v>26</v>
      </c>
      <c r="D9" s="11" t="s">
        <v>25</v>
      </c>
      <c r="E9" s="23">
        <v>50968</v>
      </c>
      <c r="F9" s="7">
        <v>12</v>
      </c>
      <c r="G9" s="7">
        <v>365</v>
      </c>
      <c r="H9" s="8"/>
      <c r="I9" s="9"/>
      <c r="J9" s="9"/>
      <c r="K9" s="10" t="s">
        <v>24</v>
      </c>
      <c r="L9" s="10"/>
      <c r="M9" s="8"/>
      <c r="N9" s="9"/>
      <c r="O9" s="9"/>
      <c r="P9" s="9"/>
      <c r="Q9" s="18" t="s">
        <v>37</v>
      </c>
    </row>
    <row r="10" spans="1:17" ht="34.5" x14ac:dyDescent="0.35">
      <c r="A10" s="35"/>
      <c r="B10" s="35"/>
      <c r="C10" s="35"/>
      <c r="D10" s="11" t="s">
        <v>25</v>
      </c>
      <c r="E10" s="23">
        <v>3035</v>
      </c>
      <c r="F10" s="7">
        <v>12</v>
      </c>
      <c r="G10" s="7">
        <v>365</v>
      </c>
      <c r="H10" s="8"/>
      <c r="I10" s="9"/>
      <c r="J10" s="9"/>
      <c r="K10" s="10" t="s">
        <v>24</v>
      </c>
      <c r="L10" s="10"/>
      <c r="M10" s="8"/>
      <c r="N10" s="9"/>
      <c r="O10" s="9"/>
      <c r="P10" s="9"/>
      <c r="Q10" s="19" t="s">
        <v>39</v>
      </c>
    </row>
    <row r="11" spans="1:17" x14ac:dyDescent="0.35">
      <c r="A11" s="24"/>
      <c r="B11" s="50" t="s">
        <v>41</v>
      </c>
      <c r="C11" s="51"/>
      <c r="D11" s="52"/>
      <c r="E11" s="25">
        <f>E9+E10</f>
        <v>54003</v>
      </c>
      <c r="F11" s="26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8"/>
    </row>
    <row r="12" spans="1:17" ht="38.5" x14ac:dyDescent="0.35">
      <c r="A12" s="47">
        <v>2</v>
      </c>
      <c r="B12" s="49" t="s">
        <v>29</v>
      </c>
      <c r="C12" s="48" t="s">
        <v>28</v>
      </c>
      <c r="D12" s="11" t="s">
        <v>30</v>
      </c>
      <c r="E12" s="23">
        <v>36005</v>
      </c>
      <c r="F12" s="7">
        <v>12</v>
      </c>
      <c r="G12" s="7">
        <v>365</v>
      </c>
      <c r="H12" s="12"/>
      <c r="I12" s="12"/>
      <c r="J12" s="12"/>
      <c r="K12" s="10" t="s">
        <v>24</v>
      </c>
      <c r="L12" s="10"/>
      <c r="M12" s="12"/>
      <c r="N12" s="12"/>
      <c r="O12" s="12"/>
      <c r="P12" s="12"/>
      <c r="Q12" s="18" t="s">
        <v>38</v>
      </c>
    </row>
    <row r="13" spans="1:17" ht="38.5" x14ac:dyDescent="0.35">
      <c r="A13" s="35"/>
      <c r="B13" s="35"/>
      <c r="C13" s="35"/>
      <c r="D13" s="11" t="s">
        <v>30</v>
      </c>
      <c r="E13" s="23">
        <v>50886</v>
      </c>
      <c r="F13" s="7">
        <v>12</v>
      </c>
      <c r="G13" s="7">
        <v>365</v>
      </c>
      <c r="H13" s="12"/>
      <c r="I13" s="12"/>
      <c r="J13" s="12"/>
      <c r="K13" s="10" t="s">
        <v>24</v>
      </c>
      <c r="L13" s="10"/>
      <c r="M13" s="12"/>
      <c r="N13" s="12"/>
      <c r="O13" s="12"/>
      <c r="P13" s="12"/>
      <c r="Q13" s="19" t="s">
        <v>40</v>
      </c>
    </row>
    <row r="14" spans="1:17" x14ac:dyDescent="0.35">
      <c r="A14" s="53" t="s">
        <v>41</v>
      </c>
      <c r="B14" s="53"/>
      <c r="C14" s="53"/>
      <c r="D14" s="53"/>
      <c r="E14" s="25">
        <f>E12+E13</f>
        <v>86891</v>
      </c>
      <c r="F14" s="29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</row>
    <row r="15" spans="1:17" x14ac:dyDescent="0.35">
      <c r="B15" s="1"/>
      <c r="C15" s="13"/>
      <c r="D15" s="20" t="s">
        <v>31</v>
      </c>
      <c r="E15" s="21">
        <f>E11+E14</f>
        <v>140894</v>
      </c>
      <c r="F15" s="14"/>
      <c r="G15" s="14"/>
      <c r="K15" s="42" t="s">
        <v>32</v>
      </c>
      <c r="L15" s="43"/>
      <c r="M15" s="43"/>
      <c r="N15" s="43"/>
      <c r="O15" s="44"/>
      <c r="P15" s="22"/>
      <c r="Q15" s="15"/>
    </row>
    <row r="16" spans="1:17" ht="91.5" x14ac:dyDescent="0.35">
      <c r="A16" s="45" t="s">
        <v>33</v>
      </c>
      <c r="B16" s="45"/>
      <c r="C16" s="45"/>
      <c r="D16" s="45"/>
      <c r="E16" s="45"/>
      <c r="F16" s="14"/>
      <c r="G16" s="14"/>
      <c r="K16" s="46" t="s">
        <v>34</v>
      </c>
      <c r="L16" s="46"/>
      <c r="M16" s="46"/>
      <c r="N16" s="46"/>
      <c r="O16" s="46"/>
      <c r="P16" s="46"/>
      <c r="Q16" s="16" t="s">
        <v>43</v>
      </c>
    </row>
    <row r="17" spans="1:16" x14ac:dyDescent="0.35">
      <c r="B17" s="1"/>
      <c r="E17" s="39"/>
      <c r="F17" s="39"/>
      <c r="G17" s="39"/>
      <c r="H17" s="39"/>
      <c r="J17" s="39"/>
      <c r="K17" s="39"/>
      <c r="L17" s="39"/>
      <c r="M17" s="39"/>
      <c r="N17" s="39"/>
      <c r="O17" s="39"/>
      <c r="P17" s="17"/>
    </row>
    <row r="18" spans="1:16" x14ac:dyDescent="0.35">
      <c r="A18" s="38" t="s">
        <v>35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</row>
  </sheetData>
  <protectedRanges>
    <protectedRange sqref="I9:I11" name="Rozstęp2_1"/>
    <protectedRange sqref="H9:H11" name="Rozstęp1_1"/>
  </protectedRanges>
  <mergeCells count="28">
    <mergeCell ref="E17:H17"/>
    <mergeCell ref="J17:O17"/>
    <mergeCell ref="A18:P18"/>
    <mergeCell ref="K6:O6"/>
    <mergeCell ref="Q6:Q7"/>
    <mergeCell ref="K15:O15"/>
    <mergeCell ref="A16:E16"/>
    <mergeCell ref="K16:P16"/>
    <mergeCell ref="A12:A13"/>
    <mergeCell ref="A9:A10"/>
    <mergeCell ref="C9:C10"/>
    <mergeCell ref="C12:C13"/>
    <mergeCell ref="B9:B10"/>
    <mergeCell ref="B12:B13"/>
    <mergeCell ref="B11:D11"/>
    <mergeCell ref="A14:D14"/>
    <mergeCell ref="F11:Q11"/>
    <mergeCell ref="F14:Q14"/>
    <mergeCell ref="N1:P1"/>
    <mergeCell ref="C2:P2"/>
    <mergeCell ref="A6:A7"/>
    <mergeCell ref="B6:B7"/>
    <mergeCell ref="C6:C7"/>
    <mergeCell ref="D6:D7"/>
    <mergeCell ref="E6:E7"/>
    <mergeCell ref="F6:F7"/>
    <mergeCell ref="G6:G7"/>
    <mergeCell ref="H6:J6"/>
  </mergeCells>
  <pageMargins left="0.7" right="0.7" top="0.75" bottom="0.75" header="0.3" footer="0.3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Zajączkowska</dc:creator>
  <cp:lastModifiedBy>AGNIESZKA</cp:lastModifiedBy>
  <cp:lastPrinted>2023-03-03T08:51:57Z</cp:lastPrinted>
  <dcterms:created xsi:type="dcterms:W3CDTF">2022-03-11T09:12:48Z</dcterms:created>
  <dcterms:modified xsi:type="dcterms:W3CDTF">2023-03-03T09:23:04Z</dcterms:modified>
</cp:coreProperties>
</file>