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440" windowHeight="10050"/>
  </bookViews>
  <sheets>
    <sheet name="załącznik 1A" sheetId="1" r:id="rId1"/>
    <sheet name="załącznik 1B" sheetId="2" r:id="rId2"/>
  </sheets>
  <definedNames>
    <definedName name="_xlnm.Print_Area" localSheetId="0">'załącznik 1A'!$A$1:$H$52</definedName>
    <definedName name="_xlnm.Print_Area" localSheetId="1">'załącznik 1B'!$A$1:$AH$10</definedName>
  </definedNames>
  <calcPr calcId="125725"/>
</workbook>
</file>

<file path=xl/calcChain.xml><?xml version="1.0" encoding="utf-8"?>
<calcChain xmlns="http://schemas.openxmlformats.org/spreadsheetml/2006/main">
  <c r="AH10" i="2"/>
  <c r="AH9"/>
  <c r="F44" i="1"/>
  <c r="H44" s="1"/>
  <c r="F43"/>
  <c r="H43" s="1"/>
  <c r="F42"/>
  <c r="H42" s="1"/>
  <c r="F41"/>
  <c r="H41" s="1"/>
  <c r="AH5" i="2"/>
  <c r="F37" i="1"/>
  <c r="H37" s="1"/>
  <c r="F36"/>
  <c r="H36" s="1"/>
  <c r="F35"/>
  <c r="H35" s="1"/>
  <c r="F34"/>
  <c r="F30"/>
  <c r="H30" s="1"/>
  <c r="F29"/>
  <c r="H29" s="1"/>
  <c r="F28"/>
  <c r="H28" s="1"/>
  <c r="F27"/>
  <c r="F23"/>
  <c r="H23" s="1"/>
  <c r="F22"/>
  <c r="H22" s="1"/>
  <c r="F21"/>
  <c r="H21" s="1"/>
  <c r="F20"/>
  <c r="F16"/>
  <c r="H16" s="1"/>
  <c r="F15"/>
  <c r="H15" s="1"/>
  <c r="F14"/>
  <c r="H14" s="1"/>
  <c r="F13"/>
  <c r="F9"/>
  <c r="H9" s="1"/>
  <c r="F8"/>
  <c r="H8" s="1"/>
  <c r="F7"/>
  <c r="H7" s="1"/>
  <c r="F6"/>
  <c r="F45" l="1"/>
  <c r="H45"/>
  <c r="F38"/>
  <c r="F31"/>
  <c r="F24"/>
  <c r="F10"/>
  <c r="F17"/>
  <c r="H6"/>
  <c r="H10" s="1"/>
  <c r="H13"/>
  <c r="H17" s="1"/>
  <c r="H20"/>
  <c r="H24" s="1"/>
  <c r="H27"/>
  <c r="H31" s="1"/>
  <c r="H34"/>
  <c r="H38" s="1"/>
  <c r="H46" l="1"/>
  <c r="H47" s="1"/>
  <c r="AH8" i="2"/>
  <c r="AH7"/>
  <c r="AH6"/>
</calcChain>
</file>

<file path=xl/sharedStrings.xml><?xml version="1.0" encoding="utf-8"?>
<sst xmlns="http://schemas.openxmlformats.org/spreadsheetml/2006/main" count="321" uniqueCount="121">
  <si>
    <t>kWh</t>
  </si>
  <si>
    <t>miesiąc</t>
  </si>
  <si>
    <t xml:space="preserve">Jednostka miary </t>
  </si>
  <si>
    <t>Ilość jednostek</t>
  </si>
  <si>
    <t>Wartość netto [kol.3xkol.4]</t>
  </si>
  <si>
    <t>VAT [%]</t>
  </si>
  <si>
    <t>Opłata abonamentowa</t>
  </si>
  <si>
    <t>Opłata dystrybucyjna zmienna</t>
  </si>
  <si>
    <t>Opłata dystrybucyjna stała</t>
  </si>
  <si>
    <t>x</t>
  </si>
  <si>
    <t xml:space="preserve">Miejsce dostawy i odbioru paliwa gazowego ul. Krakowska 31 - punkt poboru: Kuchnia </t>
  </si>
  <si>
    <t>1.</t>
  </si>
  <si>
    <t>2.</t>
  </si>
  <si>
    <t>3.</t>
  </si>
  <si>
    <t>4.</t>
  </si>
  <si>
    <t>5.</t>
  </si>
  <si>
    <t>6.</t>
  </si>
  <si>
    <t>7.</t>
  </si>
  <si>
    <t xml:space="preserve">Miejsce dostawy i odbioru paliwa gazowego ul. Krakowska 31 - punkt poboru: Pompa ciepła </t>
  </si>
  <si>
    <t>Miejsce dostawy i odbioru paliwa gazowego ul. Krakowska 31 - punkt poboru: Bakteriologia</t>
  </si>
  <si>
    <t>Lp.</t>
  </si>
  <si>
    <t>Suma poz. 1 - 4</t>
  </si>
  <si>
    <t>Wartość brutto [(kol.5xkol.6) + kol.5]</t>
  </si>
  <si>
    <t>Paliwo gazowe</t>
  </si>
  <si>
    <t>Opłata dystrybucyjna stała (b*h)</t>
  </si>
  <si>
    <t>Miejsce dostawy i odbioru paliwa gazowego - miejsce stacjonowania Specjalistycznego ZRM  - punkt poboru: Trzciana 337</t>
  </si>
  <si>
    <t>Cena jednostkowa netto [zł/j.m] - [dopuszcza się podanie cen do 5 miejsc po przecinku]</t>
  </si>
  <si>
    <t>LP</t>
  </si>
  <si>
    <t>Dane OSD</t>
  </si>
  <si>
    <t>Nazwa Obecnego Sprzedawcy</t>
  </si>
  <si>
    <t>Zmiana Sprzedawcy</t>
  </si>
  <si>
    <t>Okres obowiązywania obecnej umowy sprzedażowej/okres wypowiedzenia</t>
  </si>
  <si>
    <t>Płatnik podatku akcyzowego</t>
  </si>
  <si>
    <t>Czas trwania zamówienia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</si>
  <si>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</si>
  <si>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</si>
  <si>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</si>
  <si>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</si>
  <si>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</si>
  <si>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</si>
  <si>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</si>
  <si>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</si>
  <si>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</si>
  <si>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</si>
  <si>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</si>
  <si>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</si>
  <si>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Szacunowe zapotrzebowanie na paliwo gazowe na 12 miesięcy (kWh)</t>
  </si>
  <si>
    <t>Adres</t>
  </si>
  <si>
    <t>Kod</t>
  </si>
  <si>
    <t>Miejscowość</t>
  </si>
  <si>
    <t>NIP/REGON</t>
  </si>
  <si>
    <t>Miejscowość/Ulica/Nr</t>
  </si>
  <si>
    <t>Poczta</t>
  </si>
  <si>
    <t>Nazwa</t>
  </si>
  <si>
    <t>Oddział</t>
  </si>
  <si>
    <t>paliwo gazowe (kWh)</t>
  </si>
  <si>
    <t>kolejna</t>
  </si>
  <si>
    <t>zw</t>
  </si>
  <si>
    <t>kotłownia</t>
  </si>
  <si>
    <t>punkt poboru</t>
  </si>
  <si>
    <t>b = moc umowna</t>
  </si>
  <si>
    <t>Numer licznika</t>
  </si>
  <si>
    <t xml:space="preserve">Numer punktu poboru </t>
  </si>
  <si>
    <t>Taryfa Operatora Systemu Dystrybucyjnego (grupa taryfowa)</t>
  </si>
  <si>
    <t xml:space="preserve">Polska Spółka Gazownictwa Sp. z o.o. </t>
  </si>
  <si>
    <t>Oddział Tarnów</t>
  </si>
  <si>
    <t>kuchnia</t>
  </si>
  <si>
    <t>miejsce stacjonowania Specjalistycznego ZRM</t>
  </si>
  <si>
    <t>pompa ciepła</t>
  </si>
  <si>
    <t>bakteriologia</t>
  </si>
  <si>
    <t>Miejsce dostawy i odbioru paliwa gazowego</t>
  </si>
  <si>
    <t>Dane Płatnika/Dane nabywcy/Dane odbiorcy</t>
  </si>
  <si>
    <t xml:space="preserve">Samodzielny Publiczny Zakład Opieki Zdrowotnej w Bochni „Szpital Powiatowy” im. bł. Marty Wieckiej, </t>
  </si>
  <si>
    <t>ul. Krakowska 31</t>
  </si>
  <si>
    <t>32-700</t>
  </si>
  <si>
    <t>Bochnia</t>
  </si>
  <si>
    <t>868-16-04-021/
000304349.</t>
  </si>
  <si>
    <t>Trzciana</t>
  </si>
  <si>
    <t>Trzciana 337</t>
  </si>
  <si>
    <t>b &lt;= 110 kWh</t>
  </si>
  <si>
    <t>Płatnik/nabywca/odbiorca</t>
  </si>
  <si>
    <t>32-733</t>
  </si>
  <si>
    <t>Ceny jednostkowe podane przez Wykonawcę za usługę dystrybucji (opłaty stałe i zmienne) nie mogą być wyższe niż ceny obowiązujące na dzień składania oferty (zgodne z obowiązującą taryfą OSD zatwierdzoną przez Prezesa Urzędu Regulacji Energetyki)</t>
  </si>
  <si>
    <t>PGNiG  Obrót  Detaliczny  Sp. z o.o.</t>
  </si>
  <si>
    <t>8018590365500019402098.</t>
  </si>
  <si>
    <t>Miejsce dostawy i odbioru paliwa gazowego ul. Krakowska 31 - punkt poboru: Kotłownia .</t>
  </si>
  <si>
    <t>8018590365500076296197.</t>
  </si>
  <si>
    <t>8018590365500074721752.</t>
  </si>
  <si>
    <t>8018590365500076296586.</t>
  </si>
  <si>
    <t>8018590365500079443284.</t>
  </si>
  <si>
    <t>b = 1 021 kWh</t>
  </si>
  <si>
    <t>Miejsce dostawy i odbioru paliwa gazowego. Punkt poboru: Zakład Opiekuńczo-Leczniczy  Bochnia  ul. Karolina 16</t>
  </si>
  <si>
    <t>Zakład Opiekunczo-Leczniczy</t>
  </si>
  <si>
    <t>Bochnia  ul. Karolina 16</t>
  </si>
  <si>
    <t>b &lt;= 218 kWh</t>
  </si>
  <si>
    <t>8018590365500089394316.</t>
  </si>
  <si>
    <t>01.05.2023r.-30.04.2024r.</t>
  </si>
  <si>
    <t>Numer punktu poboru PL  8018590365500019402098
Numer licznika 152234
Grupa taryfowa W-6A.1_TA
pierwszy układ pomiarowy
b = moc umowna, gdzie b = 1021  kWh</t>
  </si>
  <si>
    <t>Numer punktu poboru 8018590365500076296197
Numer licznika 24460219
Grupa taryfowa W-3.6_TA
drugi układ pomiarowy
b = moc umowna, gdzie b &lt;= 110 kWh</t>
  </si>
  <si>
    <t>Numer punktu poboru 8018590365500076296586
Numer licznika 26111248
Grupa taryfowa W-1.1_TA
drugi układ pomiarowy
b = moc umowna, gdzie b &lt;= 110 kWh</t>
  </si>
  <si>
    <t xml:space="preserve">Numer punktu poboru 8018590365500079443284
Numer licznika 27768323
Grupa taryfowa W- 3.6_TA
drugi układ pomiarowy
b = moc umowna, gdzie b &lt;= 110 kWh
</t>
  </si>
  <si>
    <t>Numer punktu poboru PL  8018590365500089394316
Numer licznika  06578902
Grupa taryfowa W-5.1_TA
pierwszy układ pomiarowy
b = moc umowna, gdzie b = 218  kWh</t>
  </si>
  <si>
    <t>Bochnia ul. Krakowska 31</t>
  </si>
  <si>
    <t>umowa terminowa do 30.04.2023, nie  wymaga wypowiedzenia</t>
  </si>
  <si>
    <t>W-6A.1_TA</t>
  </si>
  <si>
    <t>W-3.6_TA</t>
  </si>
  <si>
    <t>W-2.1_TA</t>
  </si>
  <si>
    <t>W-1.1_TA</t>
  </si>
  <si>
    <t>W-5.1_TA</t>
  </si>
  <si>
    <t>01.02.2023r.-30.04.2024r.</t>
  </si>
  <si>
    <t>Numer punktu poboru  8018590365500074721752                         Numer licznika  04032948                                  Grupa taryfowa W-2.1_TA
drugi układ pomiarowy
b = moc umowna, gdzie b &lt;= 110 kWh</t>
  </si>
  <si>
    <t xml:space="preserve">FORMULARZ - SZCZEGÓŁOWA OFERTA CENOWA - Załącznik nr 1A do SWZ. </t>
  </si>
  <si>
    <t xml:space="preserve"> FORMULARZ - SZCZEGÓŁOWE DANE - DOTYCZĄCE PRZEDMIOTU ZAMÓWIENIA - Załącznik nr 1B do SWZ </t>
  </si>
  <si>
    <t>Cena ofertowa brutto (łączna kwota za wszystkie miejsca dostawy i odbioru paliwa gazowego - zamówienie podstawowe)</t>
  </si>
  <si>
    <t>Cena ofertowa brutto (łączna kwota za wszystkie miejsca dostawy i odbioru paliwa gazowego  - zamówienie minimalne)</t>
  </si>
  <si>
    <t>…..……………………..………………………………….</t>
  </si>
  <si>
    <t>……………………..…………………………..………………………………………….</t>
  </si>
  <si>
    <t>Data, miejscowość,</t>
  </si>
  <si>
    <t>Podpis(y)*</t>
  </si>
  <si>
    <r>
      <t>*&lt;dokument należy sporządzić w formie elektronicznej lub postaci elektronicznej i podpisać kwalifikowanym podpisem elektronicznym podpisem zaufanym lub podpisem osobistym osoby/osób uprawnionej/-ych do reprezentacji Wykonawcy</t>
    </r>
    <r>
      <rPr>
        <sz val="10"/>
        <color theme="1"/>
        <rFont val="Tahoma"/>
        <family val="2"/>
        <charset val="238"/>
      </rPr>
      <t xml:space="preserve"> </t>
    </r>
    <r>
      <rPr>
        <i/>
        <sz val="10"/>
        <color rgb="FF1F4E79"/>
        <rFont val="Tahoma"/>
        <family val="2"/>
        <charset val="238"/>
      </rPr>
      <t>lub Pełnomocnika Wykonawców wspólnie ubiegających się o Zamówienie o ile z treści pełnomocnictwa wynika upoważnienie do złożenia stosowanego oświadczenia &gt;</t>
    </r>
    <r>
      <rPr>
        <sz val="10"/>
        <color theme="1"/>
        <rFont val="Tahoma"/>
        <family val="2"/>
        <charset val="238"/>
      </rPr>
      <t xml:space="preserve"> </t>
    </r>
  </si>
  <si>
    <t>DZ-271-1-5/TP/2023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</si>
</sst>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#,##0.00000\ &quot;zł&quot;;\-#,##0.00000\ &quot;zł&quot;"/>
    <numFmt numFmtId="165" formatCode="_-* #,##0.00000\ &quot;zł&quot;_-;\-* #,##0.00000\ &quot;zł&quot;_-;_-* &quot;-&quot;??\ &quot;zł&quot;_-;_-@_-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Tahoma"/>
      <family val="2"/>
      <charset val="238"/>
    </font>
    <font>
      <sz val="8"/>
      <name val="Tahoma"/>
      <family val="2"/>
      <charset val="238"/>
    </font>
    <font>
      <sz val="8"/>
      <color theme="1"/>
      <name val="Tahoma"/>
      <family val="2"/>
      <charset val="238"/>
    </font>
    <font>
      <sz val="10"/>
      <name val="Tahoma"/>
      <family val="2"/>
      <charset val="238"/>
    </font>
    <font>
      <i/>
      <sz val="10"/>
      <name val="Tahoma"/>
      <family val="2"/>
      <charset val="238"/>
    </font>
    <font>
      <b/>
      <sz val="10"/>
      <name val="Tahoma"/>
      <family val="2"/>
      <charset val="238"/>
    </font>
    <font>
      <i/>
      <sz val="10"/>
      <color rgb="FF1F4E79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vertical="center" wrapText="1"/>
    </xf>
    <xf numFmtId="44" fontId="5" fillId="0" borderId="1" xfId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vertical="center" wrapText="1"/>
    </xf>
    <xf numFmtId="165" fontId="5" fillId="0" borderId="1" xfId="1" applyNumberFormat="1" applyFont="1" applyBorder="1" applyAlignment="1">
      <alignment vertical="center" wrapText="1"/>
    </xf>
    <xf numFmtId="9" fontId="5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0" borderId="0" xfId="0" applyNumberFormat="1" applyFont="1"/>
    <xf numFmtId="0" fontId="2" fillId="0" borderId="0" xfId="0" applyFont="1" applyAlignment="1">
      <alignment horizontal="right" vertical="center"/>
    </xf>
    <xf numFmtId="3" fontId="4" fillId="0" borderId="1" xfId="0" applyNumberFormat="1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44" fontId="5" fillId="0" borderId="3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51"/>
  <sheetViews>
    <sheetView tabSelected="1" view="pageBreakPreview" zoomScaleSheetLayoutView="100" workbookViewId="0">
      <selection activeCell="E40" sqref="E40"/>
    </sheetView>
  </sheetViews>
  <sheetFormatPr defaultRowHeight="14.25"/>
  <cols>
    <col min="1" max="1" width="4.125" style="19" customWidth="1"/>
    <col min="2" max="2" width="41.25" style="20" customWidth="1"/>
    <col min="3" max="3" width="15.25" style="20" customWidth="1"/>
    <col min="4" max="4" width="17.375" style="20" customWidth="1"/>
    <col min="5" max="5" width="33.75" style="20" customWidth="1"/>
    <col min="6" max="6" width="20.25" style="20" customWidth="1"/>
    <col min="7" max="7" width="10.75" style="20" customWidth="1"/>
    <col min="8" max="8" width="28.75" style="20" customWidth="1"/>
  </cols>
  <sheetData>
    <row r="1" spans="1:8" ht="14.25" customHeight="1">
      <c r="A1" s="37" t="s">
        <v>120</v>
      </c>
      <c r="B1" s="37"/>
      <c r="C1" s="37"/>
      <c r="D1" s="37"/>
      <c r="E1" s="37"/>
      <c r="F1" s="37"/>
      <c r="G1" s="37"/>
      <c r="H1" s="37"/>
    </row>
    <row r="2" spans="1:8" ht="25.5" customHeight="1">
      <c r="A2" s="37" t="s">
        <v>111</v>
      </c>
      <c r="B2" s="37"/>
      <c r="C2" s="37"/>
      <c r="D2" s="37"/>
      <c r="E2" s="37"/>
      <c r="F2" s="37"/>
      <c r="G2" s="37"/>
      <c r="H2" s="37"/>
    </row>
    <row r="3" spans="1:8" ht="21" customHeight="1">
      <c r="A3" s="31" t="s">
        <v>85</v>
      </c>
      <c r="B3" s="32"/>
      <c r="C3" s="32"/>
      <c r="D3" s="32"/>
      <c r="E3" s="32"/>
      <c r="F3" s="32"/>
      <c r="G3" s="32"/>
      <c r="H3" s="33"/>
    </row>
    <row r="4" spans="1:8" ht="20.25" customHeight="1">
      <c r="A4" s="11" t="s">
        <v>20</v>
      </c>
      <c r="B4" s="11" t="s">
        <v>11</v>
      </c>
      <c r="C4" s="11" t="s">
        <v>12</v>
      </c>
      <c r="D4" s="11" t="s">
        <v>13</v>
      </c>
      <c r="E4" s="11" t="s">
        <v>14</v>
      </c>
      <c r="F4" s="11" t="s">
        <v>15</v>
      </c>
      <c r="G4" s="11" t="s">
        <v>16</v>
      </c>
      <c r="H4" s="11" t="s">
        <v>17</v>
      </c>
    </row>
    <row r="5" spans="1:8" ht="83.25" customHeight="1">
      <c r="A5" s="30" t="s">
        <v>97</v>
      </c>
      <c r="B5" s="30"/>
      <c r="C5" s="25" t="s">
        <v>2</v>
      </c>
      <c r="D5" s="25" t="s">
        <v>3</v>
      </c>
      <c r="E5" s="25" t="s">
        <v>26</v>
      </c>
      <c r="F5" s="25" t="s">
        <v>4</v>
      </c>
      <c r="G5" s="25" t="s">
        <v>5</v>
      </c>
      <c r="H5" s="25" t="s">
        <v>22</v>
      </c>
    </row>
    <row r="6" spans="1:8">
      <c r="A6" s="12" t="s">
        <v>11</v>
      </c>
      <c r="B6" s="12" t="s">
        <v>23</v>
      </c>
      <c r="C6" s="12" t="s">
        <v>0</v>
      </c>
      <c r="D6" s="10">
        <v>2024373</v>
      </c>
      <c r="E6" s="13"/>
      <c r="F6" s="14">
        <f>D6*E6</f>
        <v>0</v>
      </c>
      <c r="G6" s="15"/>
      <c r="H6" s="16">
        <f>F6*G6+F6</f>
        <v>0</v>
      </c>
    </row>
    <row r="7" spans="1:8">
      <c r="A7" s="12" t="s">
        <v>12</v>
      </c>
      <c r="B7" s="12" t="s">
        <v>6</v>
      </c>
      <c r="C7" s="12" t="s">
        <v>1</v>
      </c>
      <c r="D7" s="10">
        <v>12</v>
      </c>
      <c r="E7" s="13"/>
      <c r="F7" s="14">
        <f t="shared" ref="F7:F9" si="0">D7*E7</f>
        <v>0</v>
      </c>
      <c r="G7" s="15"/>
      <c r="H7" s="16">
        <f t="shared" ref="H7:H9" si="1">F7*G7+F7</f>
        <v>0</v>
      </c>
    </row>
    <row r="8" spans="1:8">
      <c r="A8" s="12" t="s">
        <v>13</v>
      </c>
      <c r="B8" s="12" t="s">
        <v>7</v>
      </c>
      <c r="C8" s="12" t="s">
        <v>0</v>
      </c>
      <c r="D8" s="10">
        <v>2024373</v>
      </c>
      <c r="E8" s="13"/>
      <c r="F8" s="14">
        <f t="shared" si="0"/>
        <v>0</v>
      </c>
      <c r="G8" s="15"/>
      <c r="H8" s="16">
        <f t="shared" si="1"/>
        <v>0</v>
      </c>
    </row>
    <row r="9" spans="1:8">
      <c r="A9" s="12" t="s">
        <v>14</v>
      </c>
      <c r="B9" s="12" t="s">
        <v>24</v>
      </c>
      <c r="C9" s="12" t="s">
        <v>0</v>
      </c>
      <c r="D9" s="10">
        <v>8943960</v>
      </c>
      <c r="E9" s="13"/>
      <c r="F9" s="14">
        <f t="shared" si="0"/>
        <v>0</v>
      </c>
      <c r="G9" s="15"/>
      <c r="H9" s="16">
        <f t="shared" si="1"/>
        <v>0</v>
      </c>
    </row>
    <row r="10" spans="1:8" ht="14.25" customHeight="1">
      <c r="A10" s="30" t="s">
        <v>21</v>
      </c>
      <c r="B10" s="30"/>
      <c r="C10" s="30"/>
      <c r="D10" s="30"/>
      <c r="E10" s="30"/>
      <c r="F10" s="16">
        <f>SUM(F6:F9)</f>
        <v>0</v>
      </c>
      <c r="G10" s="25" t="s">
        <v>9</v>
      </c>
      <c r="H10" s="16">
        <f>SUM(H6:H9)</f>
        <v>0</v>
      </c>
    </row>
    <row r="11" spans="1:8" ht="23.25" customHeight="1">
      <c r="A11" s="31" t="s">
        <v>10</v>
      </c>
      <c r="B11" s="32"/>
      <c r="C11" s="32"/>
      <c r="D11" s="32"/>
      <c r="E11" s="32"/>
      <c r="F11" s="32"/>
      <c r="G11" s="32"/>
      <c r="H11" s="33"/>
    </row>
    <row r="12" spans="1:8" ht="78.75" customHeight="1">
      <c r="A12" s="30" t="s">
        <v>98</v>
      </c>
      <c r="B12" s="30"/>
      <c r="C12" s="25" t="s">
        <v>2</v>
      </c>
      <c r="D12" s="25" t="s">
        <v>3</v>
      </c>
      <c r="E12" s="25" t="s">
        <v>26</v>
      </c>
      <c r="F12" s="25" t="s">
        <v>4</v>
      </c>
      <c r="G12" s="25" t="s">
        <v>5</v>
      </c>
      <c r="H12" s="25" t="s">
        <v>22</v>
      </c>
    </row>
    <row r="13" spans="1:8">
      <c r="A13" s="12" t="s">
        <v>11</v>
      </c>
      <c r="B13" s="12" t="s">
        <v>23</v>
      </c>
      <c r="C13" s="12" t="s">
        <v>0</v>
      </c>
      <c r="D13" s="10">
        <v>25785</v>
      </c>
      <c r="E13" s="17"/>
      <c r="F13" s="14">
        <f>D13*E13</f>
        <v>0</v>
      </c>
      <c r="G13" s="15"/>
      <c r="H13" s="16">
        <f>F13*G13+F13</f>
        <v>0</v>
      </c>
    </row>
    <row r="14" spans="1:8">
      <c r="A14" s="12" t="s">
        <v>12</v>
      </c>
      <c r="B14" s="12" t="s">
        <v>6</v>
      </c>
      <c r="C14" s="12" t="s">
        <v>1</v>
      </c>
      <c r="D14" s="10">
        <v>12</v>
      </c>
      <c r="E14" s="17"/>
      <c r="F14" s="14">
        <f t="shared" ref="F14:F16" si="2">D14*E14</f>
        <v>0</v>
      </c>
      <c r="G14" s="15"/>
      <c r="H14" s="16">
        <f t="shared" ref="H14:H16" si="3">F14*G14+F14</f>
        <v>0</v>
      </c>
    </row>
    <row r="15" spans="1:8">
      <c r="A15" s="12" t="s">
        <v>13</v>
      </c>
      <c r="B15" s="12" t="s">
        <v>7</v>
      </c>
      <c r="C15" s="12" t="s">
        <v>0</v>
      </c>
      <c r="D15" s="10">
        <v>25785</v>
      </c>
      <c r="E15" s="17"/>
      <c r="F15" s="14">
        <f t="shared" si="2"/>
        <v>0</v>
      </c>
      <c r="G15" s="15"/>
      <c r="H15" s="16">
        <f t="shared" si="3"/>
        <v>0</v>
      </c>
    </row>
    <row r="16" spans="1:8">
      <c r="A16" s="12" t="s">
        <v>14</v>
      </c>
      <c r="B16" s="12" t="s">
        <v>8</v>
      </c>
      <c r="C16" s="12" t="s">
        <v>1</v>
      </c>
      <c r="D16" s="10">
        <v>12</v>
      </c>
      <c r="E16" s="17"/>
      <c r="F16" s="14">
        <f t="shared" si="2"/>
        <v>0</v>
      </c>
      <c r="G16" s="15"/>
      <c r="H16" s="16">
        <f t="shared" si="3"/>
        <v>0</v>
      </c>
    </row>
    <row r="17" spans="1:8" ht="14.25" customHeight="1">
      <c r="A17" s="30" t="s">
        <v>21</v>
      </c>
      <c r="B17" s="30"/>
      <c r="C17" s="30"/>
      <c r="D17" s="30"/>
      <c r="E17" s="30"/>
      <c r="F17" s="16">
        <f>SUM(F13:F16)</f>
        <v>0</v>
      </c>
      <c r="G17" s="25" t="s">
        <v>9</v>
      </c>
      <c r="H17" s="16">
        <f>SUM(H13:H16)</f>
        <v>0</v>
      </c>
    </row>
    <row r="18" spans="1:8" ht="18.75" customHeight="1">
      <c r="A18" s="31" t="s">
        <v>18</v>
      </c>
      <c r="B18" s="32"/>
      <c r="C18" s="32"/>
      <c r="D18" s="32"/>
      <c r="E18" s="32"/>
      <c r="F18" s="32"/>
      <c r="G18" s="32"/>
      <c r="H18" s="33"/>
    </row>
    <row r="19" spans="1:8" ht="82.5" customHeight="1">
      <c r="A19" s="30" t="s">
        <v>110</v>
      </c>
      <c r="B19" s="30"/>
      <c r="C19" s="25" t="s">
        <v>2</v>
      </c>
      <c r="D19" s="25" t="s">
        <v>3</v>
      </c>
      <c r="E19" s="25" t="s">
        <v>26</v>
      </c>
      <c r="F19" s="25" t="s">
        <v>4</v>
      </c>
      <c r="G19" s="25" t="s">
        <v>5</v>
      </c>
      <c r="H19" s="25" t="s">
        <v>22</v>
      </c>
    </row>
    <row r="20" spans="1:8">
      <c r="A20" s="12" t="s">
        <v>11</v>
      </c>
      <c r="B20" s="12" t="s">
        <v>23</v>
      </c>
      <c r="C20" s="12" t="s">
        <v>0</v>
      </c>
      <c r="D20" s="10">
        <v>4809</v>
      </c>
      <c r="E20" s="17"/>
      <c r="F20" s="14">
        <f>D20*E20</f>
        <v>0</v>
      </c>
      <c r="G20" s="18"/>
      <c r="H20" s="14">
        <f>F20*G20+F20</f>
        <v>0</v>
      </c>
    </row>
    <row r="21" spans="1:8">
      <c r="A21" s="12" t="s">
        <v>12</v>
      </c>
      <c r="B21" s="12" t="s">
        <v>6</v>
      </c>
      <c r="C21" s="12" t="s">
        <v>1</v>
      </c>
      <c r="D21" s="10">
        <v>12</v>
      </c>
      <c r="E21" s="17"/>
      <c r="F21" s="14">
        <f t="shared" ref="F21:F23" si="4">D21*E21</f>
        <v>0</v>
      </c>
      <c r="G21" s="18"/>
      <c r="H21" s="14">
        <f t="shared" ref="H21:H23" si="5">F21*G21+F21</f>
        <v>0</v>
      </c>
    </row>
    <row r="22" spans="1:8">
      <c r="A22" s="12" t="s">
        <v>13</v>
      </c>
      <c r="B22" s="12" t="s">
        <v>7</v>
      </c>
      <c r="C22" s="12" t="s">
        <v>0</v>
      </c>
      <c r="D22" s="10">
        <v>4809</v>
      </c>
      <c r="E22" s="17"/>
      <c r="F22" s="14">
        <f t="shared" si="4"/>
        <v>0</v>
      </c>
      <c r="G22" s="18"/>
      <c r="H22" s="14">
        <f t="shared" si="5"/>
        <v>0</v>
      </c>
    </row>
    <row r="23" spans="1:8">
      <c r="A23" s="12" t="s">
        <v>14</v>
      </c>
      <c r="B23" s="12" t="s">
        <v>8</v>
      </c>
      <c r="C23" s="12" t="s">
        <v>1</v>
      </c>
      <c r="D23" s="10">
        <v>12</v>
      </c>
      <c r="E23" s="17"/>
      <c r="F23" s="14">
        <f t="shared" si="4"/>
        <v>0</v>
      </c>
      <c r="G23" s="18"/>
      <c r="H23" s="14">
        <f t="shared" si="5"/>
        <v>0</v>
      </c>
    </row>
    <row r="24" spans="1:8" ht="14.25" customHeight="1">
      <c r="A24" s="30" t="s">
        <v>21</v>
      </c>
      <c r="B24" s="30"/>
      <c r="C24" s="30"/>
      <c r="D24" s="30"/>
      <c r="E24" s="30"/>
      <c r="F24" s="14">
        <f>SUM(F20:F23)</f>
        <v>0</v>
      </c>
      <c r="G24" s="25" t="s">
        <v>9</v>
      </c>
      <c r="H24" s="16">
        <f>SUM(H20:H23)</f>
        <v>0</v>
      </c>
    </row>
    <row r="25" spans="1:8" ht="22.5" customHeight="1">
      <c r="A25" s="31" t="s">
        <v>19</v>
      </c>
      <c r="B25" s="32"/>
      <c r="C25" s="32"/>
      <c r="D25" s="32"/>
      <c r="E25" s="32"/>
      <c r="F25" s="32"/>
      <c r="G25" s="32"/>
      <c r="H25" s="33"/>
    </row>
    <row r="26" spans="1:8" ht="75" customHeight="1">
      <c r="A26" s="30" t="s">
        <v>99</v>
      </c>
      <c r="B26" s="30"/>
      <c r="C26" s="25" t="s">
        <v>2</v>
      </c>
      <c r="D26" s="25" t="s">
        <v>3</v>
      </c>
      <c r="E26" s="25" t="s">
        <v>26</v>
      </c>
      <c r="F26" s="25" t="s">
        <v>4</v>
      </c>
      <c r="G26" s="25" t="s">
        <v>5</v>
      </c>
      <c r="H26" s="25" t="s">
        <v>22</v>
      </c>
    </row>
    <row r="27" spans="1:8">
      <c r="A27" s="12" t="s">
        <v>11</v>
      </c>
      <c r="B27" s="12" t="s">
        <v>23</v>
      </c>
      <c r="C27" s="12" t="s">
        <v>0</v>
      </c>
      <c r="D27" s="10">
        <v>240</v>
      </c>
      <c r="E27" s="17"/>
      <c r="F27" s="14">
        <f>D27*E27</f>
        <v>0</v>
      </c>
      <c r="G27" s="15"/>
      <c r="H27" s="14">
        <f>F27*G27+F27</f>
        <v>0</v>
      </c>
    </row>
    <row r="28" spans="1:8">
      <c r="A28" s="12" t="s">
        <v>12</v>
      </c>
      <c r="B28" s="12" t="s">
        <v>6</v>
      </c>
      <c r="C28" s="12" t="s">
        <v>1</v>
      </c>
      <c r="D28" s="10">
        <v>12</v>
      </c>
      <c r="E28" s="17"/>
      <c r="F28" s="14">
        <f t="shared" ref="F28:F30" si="6">D28*E28</f>
        <v>0</v>
      </c>
      <c r="G28" s="15"/>
      <c r="H28" s="14">
        <f t="shared" ref="H28:H30" si="7">F28*G28+F28</f>
        <v>0</v>
      </c>
    </row>
    <row r="29" spans="1:8">
      <c r="A29" s="12" t="s">
        <v>13</v>
      </c>
      <c r="B29" s="12" t="s">
        <v>7</v>
      </c>
      <c r="C29" s="12" t="s">
        <v>0</v>
      </c>
      <c r="D29" s="10">
        <v>240</v>
      </c>
      <c r="E29" s="17"/>
      <c r="F29" s="14">
        <f t="shared" si="6"/>
        <v>0</v>
      </c>
      <c r="G29" s="15"/>
      <c r="H29" s="14">
        <f t="shared" si="7"/>
        <v>0</v>
      </c>
    </row>
    <row r="30" spans="1:8">
      <c r="A30" s="12" t="s">
        <v>14</v>
      </c>
      <c r="B30" s="12" t="s">
        <v>8</v>
      </c>
      <c r="C30" s="12" t="s">
        <v>1</v>
      </c>
      <c r="D30" s="10">
        <v>12</v>
      </c>
      <c r="E30" s="17"/>
      <c r="F30" s="14">
        <f t="shared" si="6"/>
        <v>0</v>
      </c>
      <c r="G30" s="15"/>
      <c r="H30" s="14">
        <f t="shared" si="7"/>
        <v>0</v>
      </c>
    </row>
    <row r="31" spans="1:8" ht="14.25" customHeight="1">
      <c r="A31" s="30" t="s">
        <v>21</v>
      </c>
      <c r="B31" s="30"/>
      <c r="C31" s="30"/>
      <c r="D31" s="30"/>
      <c r="E31" s="30"/>
      <c r="F31" s="14">
        <f>SUM(F27:F30)</f>
        <v>0</v>
      </c>
      <c r="G31" s="25" t="s">
        <v>9</v>
      </c>
      <c r="H31" s="14">
        <f>SUM(H27:H30)</f>
        <v>0</v>
      </c>
    </row>
    <row r="32" spans="1:8" ht="18.75" customHeight="1">
      <c r="A32" s="31" t="s">
        <v>25</v>
      </c>
      <c r="B32" s="32"/>
      <c r="C32" s="32"/>
      <c r="D32" s="32"/>
      <c r="E32" s="32"/>
      <c r="F32" s="32"/>
      <c r="G32" s="32"/>
      <c r="H32" s="33"/>
    </row>
    <row r="33" spans="1:8" ht="76.5" customHeight="1">
      <c r="A33" s="30" t="s">
        <v>100</v>
      </c>
      <c r="B33" s="30"/>
      <c r="C33" s="25" t="s">
        <v>2</v>
      </c>
      <c r="D33" s="25" t="s">
        <v>3</v>
      </c>
      <c r="E33" s="25" t="s">
        <v>26</v>
      </c>
      <c r="F33" s="25" t="s">
        <v>4</v>
      </c>
      <c r="G33" s="25" t="s">
        <v>5</v>
      </c>
      <c r="H33" s="25" t="s">
        <v>22</v>
      </c>
    </row>
    <row r="34" spans="1:8" ht="14.25" customHeight="1">
      <c r="A34" s="12" t="s">
        <v>11</v>
      </c>
      <c r="B34" s="12" t="s">
        <v>23</v>
      </c>
      <c r="C34" s="12" t="s">
        <v>0</v>
      </c>
      <c r="D34" s="10">
        <v>33344</v>
      </c>
      <c r="E34" s="17"/>
      <c r="F34" s="14">
        <f>D34*E34</f>
        <v>0</v>
      </c>
      <c r="G34" s="15"/>
      <c r="H34" s="14">
        <f>F34*G34+F34</f>
        <v>0</v>
      </c>
    </row>
    <row r="35" spans="1:8">
      <c r="A35" s="12" t="s">
        <v>12</v>
      </c>
      <c r="B35" s="12" t="s">
        <v>6</v>
      </c>
      <c r="C35" s="12" t="s">
        <v>1</v>
      </c>
      <c r="D35" s="10">
        <v>12</v>
      </c>
      <c r="E35" s="17"/>
      <c r="F35" s="14">
        <f t="shared" ref="F35:F37" si="8">D35*E35</f>
        <v>0</v>
      </c>
      <c r="G35" s="15"/>
      <c r="H35" s="14">
        <f t="shared" ref="H35:H37" si="9">F35*G35+F35</f>
        <v>0</v>
      </c>
    </row>
    <row r="36" spans="1:8">
      <c r="A36" s="12" t="s">
        <v>13</v>
      </c>
      <c r="B36" s="12" t="s">
        <v>7</v>
      </c>
      <c r="C36" s="12" t="s">
        <v>0</v>
      </c>
      <c r="D36" s="10">
        <v>33344</v>
      </c>
      <c r="E36" s="17"/>
      <c r="F36" s="14">
        <f t="shared" si="8"/>
        <v>0</v>
      </c>
      <c r="G36" s="15"/>
      <c r="H36" s="14">
        <f t="shared" si="9"/>
        <v>0</v>
      </c>
    </row>
    <row r="37" spans="1:8">
      <c r="A37" s="12" t="s">
        <v>14</v>
      </c>
      <c r="B37" s="12" t="s">
        <v>8</v>
      </c>
      <c r="C37" s="12" t="s">
        <v>1</v>
      </c>
      <c r="D37" s="10">
        <v>12</v>
      </c>
      <c r="E37" s="17"/>
      <c r="F37" s="14">
        <f t="shared" si="8"/>
        <v>0</v>
      </c>
      <c r="G37" s="15"/>
      <c r="H37" s="14">
        <f t="shared" si="9"/>
        <v>0</v>
      </c>
    </row>
    <row r="38" spans="1:8" ht="14.25" customHeight="1">
      <c r="A38" s="30" t="s">
        <v>21</v>
      </c>
      <c r="B38" s="30"/>
      <c r="C38" s="30"/>
      <c r="D38" s="30"/>
      <c r="E38" s="30"/>
      <c r="F38" s="16">
        <f>SUM(F34:F37)</f>
        <v>0</v>
      </c>
      <c r="G38" s="25" t="s">
        <v>9</v>
      </c>
      <c r="H38" s="16">
        <f>SUM(H34:H37)</f>
        <v>0</v>
      </c>
    </row>
    <row r="39" spans="1:8" ht="22.5" customHeight="1">
      <c r="A39" s="31" t="s">
        <v>91</v>
      </c>
      <c r="B39" s="32"/>
      <c r="C39" s="32"/>
      <c r="D39" s="32"/>
      <c r="E39" s="32"/>
      <c r="F39" s="32"/>
      <c r="G39" s="32"/>
      <c r="H39" s="33"/>
    </row>
    <row r="40" spans="1:8" ht="83.25" customHeight="1">
      <c r="A40" s="30" t="s">
        <v>101</v>
      </c>
      <c r="B40" s="30"/>
      <c r="C40" s="28" t="s">
        <v>2</v>
      </c>
      <c r="D40" s="28" t="s">
        <v>3</v>
      </c>
      <c r="E40" s="28" t="s">
        <v>26</v>
      </c>
      <c r="F40" s="28" t="s">
        <v>4</v>
      </c>
      <c r="G40" s="28" t="s">
        <v>5</v>
      </c>
      <c r="H40" s="28" t="s">
        <v>22</v>
      </c>
    </row>
    <row r="41" spans="1:8">
      <c r="A41" s="12" t="s">
        <v>11</v>
      </c>
      <c r="B41" s="12" t="s">
        <v>23</v>
      </c>
      <c r="C41" s="12" t="s">
        <v>0</v>
      </c>
      <c r="D41" s="10">
        <v>813260</v>
      </c>
      <c r="E41" s="13"/>
      <c r="F41" s="14">
        <f>D41*E41</f>
        <v>0</v>
      </c>
      <c r="G41" s="15"/>
      <c r="H41" s="16">
        <f>F41*G41+F41</f>
        <v>0</v>
      </c>
    </row>
    <row r="42" spans="1:8">
      <c r="A42" s="12" t="s">
        <v>12</v>
      </c>
      <c r="B42" s="12" t="s">
        <v>6</v>
      </c>
      <c r="C42" s="12" t="s">
        <v>1</v>
      </c>
      <c r="D42" s="10">
        <v>12</v>
      </c>
      <c r="E42" s="13"/>
      <c r="F42" s="14">
        <f t="shared" ref="F42:F44" si="10">D42*E42</f>
        <v>0</v>
      </c>
      <c r="G42" s="15"/>
      <c r="H42" s="16">
        <f t="shared" ref="H42:H44" si="11">F42*G42+F42</f>
        <v>0</v>
      </c>
    </row>
    <row r="43" spans="1:8">
      <c r="A43" s="12" t="s">
        <v>13</v>
      </c>
      <c r="B43" s="12" t="s">
        <v>7</v>
      </c>
      <c r="C43" s="12" t="s">
        <v>0</v>
      </c>
      <c r="D43" s="10">
        <v>813260</v>
      </c>
      <c r="E43" s="13"/>
      <c r="F43" s="14">
        <f t="shared" si="10"/>
        <v>0</v>
      </c>
      <c r="G43" s="15"/>
      <c r="H43" s="16">
        <f t="shared" si="11"/>
        <v>0</v>
      </c>
    </row>
    <row r="44" spans="1:8">
      <c r="A44" s="12" t="s">
        <v>14</v>
      </c>
      <c r="B44" s="12" t="s">
        <v>24</v>
      </c>
      <c r="C44" s="12" t="s">
        <v>0</v>
      </c>
      <c r="D44" s="10">
        <v>1909680</v>
      </c>
      <c r="E44" s="13"/>
      <c r="F44" s="14">
        <f t="shared" si="10"/>
        <v>0</v>
      </c>
      <c r="G44" s="15"/>
      <c r="H44" s="29">
        <f t="shared" si="11"/>
        <v>0</v>
      </c>
    </row>
    <row r="45" spans="1:8" ht="14.25" customHeight="1">
      <c r="A45" s="30" t="s">
        <v>21</v>
      </c>
      <c r="B45" s="30"/>
      <c r="C45" s="30"/>
      <c r="D45" s="30"/>
      <c r="E45" s="30"/>
      <c r="F45" s="16">
        <f>SUM(F41:F44)</f>
        <v>0</v>
      </c>
      <c r="G45" s="28" t="s">
        <v>9</v>
      </c>
      <c r="H45" s="16">
        <f>SUM(H41:H44)</f>
        <v>0</v>
      </c>
    </row>
    <row r="46" spans="1:8" ht="26.25" customHeight="1">
      <c r="A46" s="47" t="s">
        <v>113</v>
      </c>
      <c r="B46" s="34"/>
      <c r="C46" s="34"/>
      <c r="D46" s="34"/>
      <c r="E46" s="34"/>
      <c r="F46" s="34"/>
      <c r="G46" s="35"/>
      <c r="H46" s="16">
        <f>H45+H38+H31+H24+H17+H10</f>
        <v>0</v>
      </c>
    </row>
    <row r="47" spans="1:8" ht="23.25" customHeight="1">
      <c r="A47" s="47" t="s">
        <v>114</v>
      </c>
      <c r="B47" s="34"/>
      <c r="C47" s="34"/>
      <c r="D47" s="34"/>
      <c r="E47" s="34"/>
      <c r="F47" s="34"/>
      <c r="G47" s="35"/>
      <c r="H47" s="16">
        <f>H46*80%</f>
        <v>0</v>
      </c>
    </row>
    <row r="48" spans="1:8" ht="33.75" customHeight="1">
      <c r="A48" s="36" t="s">
        <v>82</v>
      </c>
      <c r="B48" s="36"/>
      <c r="C48" s="36"/>
      <c r="D48" s="36"/>
      <c r="E48" s="36"/>
      <c r="F48" s="36"/>
      <c r="G48" s="36"/>
      <c r="H48" s="36"/>
    </row>
    <row r="49" spans="1:8" ht="31.5" customHeight="1">
      <c r="A49" s="50" t="s">
        <v>115</v>
      </c>
      <c r="B49" s="50"/>
      <c r="C49" s="50" t="s">
        <v>116</v>
      </c>
      <c r="D49" s="50"/>
      <c r="E49" s="50"/>
      <c r="F49" s="50"/>
      <c r="G49" s="50"/>
      <c r="H49" s="50"/>
    </row>
    <row r="50" spans="1:8" ht="22.5" customHeight="1">
      <c r="A50" s="48" t="s">
        <v>117</v>
      </c>
      <c r="B50" s="48"/>
      <c r="C50" s="48" t="s">
        <v>118</v>
      </c>
      <c r="D50" s="48"/>
      <c r="E50" s="48"/>
      <c r="F50" s="48"/>
      <c r="G50" s="48"/>
      <c r="H50" s="48"/>
    </row>
    <row r="51" spans="1:8" ht="39" customHeight="1">
      <c r="A51" s="49" t="s">
        <v>119</v>
      </c>
      <c r="B51" s="49"/>
      <c r="C51" s="49"/>
      <c r="D51" s="49"/>
      <c r="E51" s="49"/>
      <c r="F51" s="49"/>
      <c r="G51" s="49"/>
      <c r="H51" s="49"/>
    </row>
  </sheetData>
  <mergeCells count="28">
    <mergeCell ref="A49:B49"/>
    <mergeCell ref="C49:H49"/>
    <mergeCell ref="A50:B50"/>
    <mergeCell ref="C50:H50"/>
    <mergeCell ref="A51:H51"/>
    <mergeCell ref="A24:E24"/>
    <mergeCell ref="A19:B19"/>
    <mergeCell ref="A18:H18"/>
    <mergeCell ref="A2:H2"/>
    <mergeCell ref="A1:H1"/>
    <mergeCell ref="A3:H3"/>
    <mergeCell ref="A11:H11"/>
    <mergeCell ref="A10:E10"/>
    <mergeCell ref="A5:B5"/>
    <mergeCell ref="A17:E17"/>
    <mergeCell ref="A12:B12"/>
    <mergeCell ref="A31:E31"/>
    <mergeCell ref="A38:E38"/>
    <mergeCell ref="A33:B33"/>
    <mergeCell ref="A32:H32"/>
    <mergeCell ref="A25:H25"/>
    <mergeCell ref="A26:B26"/>
    <mergeCell ref="A40:B40"/>
    <mergeCell ref="A45:E45"/>
    <mergeCell ref="A39:H39"/>
    <mergeCell ref="A46:G46"/>
    <mergeCell ref="A48:H48"/>
    <mergeCell ref="A47:G47"/>
  </mergeCells>
  <pageMargins left="0.25" right="0.25" top="0.75" bottom="0.75" header="0.3" footer="0.3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H18"/>
  <sheetViews>
    <sheetView view="pageBreakPreview" zoomScaleSheetLayoutView="100" workbookViewId="0">
      <selection activeCell="C16" sqref="C16"/>
    </sheetView>
  </sheetViews>
  <sheetFormatPr defaultRowHeight="14.25"/>
  <cols>
    <col min="1" max="1" width="5" style="3" customWidth="1"/>
    <col min="2" max="2" width="27.75" style="3" customWidth="1"/>
    <col min="3" max="3" width="13.625" style="3" customWidth="1"/>
    <col min="4" max="4" width="9" style="3"/>
    <col min="5" max="5" width="10.25" style="3" customWidth="1"/>
    <col min="6" max="6" width="12.75" style="3" customWidth="1"/>
    <col min="7" max="7" width="14" style="3" customWidth="1"/>
    <col min="8" max="8" width="16.5" style="3" customWidth="1"/>
    <col min="9" max="10" width="9" style="3"/>
    <col min="11" max="11" width="18" style="3" customWidth="1"/>
    <col min="12" max="12" width="15.625" style="3" customWidth="1"/>
    <col min="13" max="13" width="24.375" style="3" customWidth="1"/>
    <col min="14" max="14" width="10.625" style="3" customWidth="1"/>
    <col min="15" max="15" width="15.75" style="3" customWidth="1"/>
    <col min="16" max="16" width="13.5" style="3" customWidth="1"/>
    <col min="17" max="17" width="10.375" style="3" customWidth="1"/>
    <col min="18" max="18" width="12.5" style="3" customWidth="1"/>
    <col min="19" max="19" width="9.25" style="3" bestFit="1" customWidth="1"/>
    <col min="20" max="20" width="11" style="3" customWidth="1"/>
    <col min="21" max="21" width="19.125" style="3" customWidth="1"/>
    <col min="22" max="33" width="9" style="3"/>
    <col min="34" max="34" width="12.125" style="3" customWidth="1"/>
  </cols>
  <sheetData>
    <row r="1" spans="1:34" ht="19.5" customHeight="1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34" ht="25.5" customHeight="1">
      <c r="A2" s="43" t="s">
        <v>112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</row>
    <row r="3" spans="1:34" s="4" customFormat="1" ht="59.25" customHeight="1">
      <c r="A3" s="46" t="s">
        <v>27</v>
      </c>
      <c r="B3" s="45" t="s">
        <v>71</v>
      </c>
      <c r="C3" s="45"/>
      <c r="D3" s="45"/>
      <c r="E3" s="45"/>
      <c r="F3" s="45"/>
      <c r="G3" s="38" t="s">
        <v>70</v>
      </c>
      <c r="H3" s="39"/>
      <c r="I3" s="39"/>
      <c r="J3" s="40"/>
      <c r="K3" s="45" t="s">
        <v>28</v>
      </c>
      <c r="L3" s="45"/>
      <c r="M3" s="45" t="s">
        <v>29</v>
      </c>
      <c r="N3" s="45" t="s">
        <v>30</v>
      </c>
      <c r="O3" s="45" t="s">
        <v>31</v>
      </c>
      <c r="P3" s="45" t="s">
        <v>63</v>
      </c>
      <c r="Q3" s="45" t="s">
        <v>32</v>
      </c>
      <c r="R3" s="45" t="s">
        <v>60</v>
      </c>
      <c r="S3" s="45" t="s">
        <v>61</v>
      </c>
      <c r="T3" s="45" t="s">
        <v>62</v>
      </c>
      <c r="U3" s="45" t="s">
        <v>33</v>
      </c>
      <c r="V3" s="21" t="s">
        <v>34</v>
      </c>
      <c r="W3" s="21" t="s">
        <v>35</v>
      </c>
      <c r="X3" s="21" t="s">
        <v>36</v>
      </c>
      <c r="Y3" s="21" t="s">
        <v>37</v>
      </c>
      <c r="Z3" s="21" t="s">
        <v>38</v>
      </c>
      <c r="AA3" s="21" t="s">
        <v>39</v>
      </c>
      <c r="AB3" s="21" t="s">
        <v>40</v>
      </c>
      <c r="AC3" s="21" t="s">
        <v>41</v>
      </c>
      <c r="AD3" s="21" t="s">
        <v>42</v>
      </c>
      <c r="AE3" s="21" t="s">
        <v>43</v>
      </c>
      <c r="AF3" s="21" t="s">
        <v>44</v>
      </c>
      <c r="AG3" s="21" t="s">
        <v>45</v>
      </c>
      <c r="AH3" s="21" t="s">
        <v>46</v>
      </c>
    </row>
    <row r="4" spans="1:34" s="4" customFormat="1" ht="31.5">
      <c r="A4" s="46"/>
      <c r="B4" s="21" t="s">
        <v>80</v>
      </c>
      <c r="C4" s="21" t="s">
        <v>47</v>
      </c>
      <c r="D4" s="21" t="s">
        <v>48</v>
      </c>
      <c r="E4" s="21" t="s">
        <v>49</v>
      </c>
      <c r="F4" s="21" t="s">
        <v>50</v>
      </c>
      <c r="G4" s="8" t="s">
        <v>59</v>
      </c>
      <c r="H4" s="21" t="s">
        <v>51</v>
      </c>
      <c r="I4" s="21" t="s">
        <v>48</v>
      </c>
      <c r="J4" s="21" t="s">
        <v>52</v>
      </c>
      <c r="K4" s="21" t="s">
        <v>53</v>
      </c>
      <c r="L4" s="21" t="s">
        <v>54</v>
      </c>
      <c r="M4" s="45"/>
      <c r="N4" s="45"/>
      <c r="O4" s="45"/>
      <c r="P4" s="45"/>
      <c r="Q4" s="45"/>
      <c r="R4" s="45"/>
      <c r="S4" s="45"/>
      <c r="T4" s="45"/>
      <c r="U4" s="45"/>
      <c r="V4" s="21" t="s">
        <v>55</v>
      </c>
      <c r="W4" s="21" t="s">
        <v>55</v>
      </c>
      <c r="X4" s="21" t="s">
        <v>55</v>
      </c>
      <c r="Y4" s="21" t="s">
        <v>55</v>
      </c>
      <c r="Z4" s="21" t="s">
        <v>55</v>
      </c>
      <c r="AA4" s="21" t="s">
        <v>55</v>
      </c>
      <c r="AB4" s="21" t="s">
        <v>55</v>
      </c>
      <c r="AC4" s="21" t="s">
        <v>55</v>
      </c>
      <c r="AD4" s="21" t="s">
        <v>55</v>
      </c>
      <c r="AE4" s="21" t="s">
        <v>55</v>
      </c>
      <c r="AF4" s="21" t="s">
        <v>55</v>
      </c>
      <c r="AG4" s="21" t="s">
        <v>55</v>
      </c>
      <c r="AH4" s="21" t="s">
        <v>55</v>
      </c>
    </row>
    <row r="5" spans="1:34" s="5" customFormat="1" ht="46.5" customHeight="1">
      <c r="A5" s="6" t="s">
        <v>11</v>
      </c>
      <c r="B5" s="7" t="s">
        <v>72</v>
      </c>
      <c r="C5" s="6" t="s">
        <v>73</v>
      </c>
      <c r="D5" s="6" t="s">
        <v>74</v>
      </c>
      <c r="E5" s="6" t="s">
        <v>75</v>
      </c>
      <c r="F5" s="7" t="s">
        <v>76</v>
      </c>
      <c r="G5" s="6" t="s">
        <v>58</v>
      </c>
      <c r="H5" s="6" t="s">
        <v>102</v>
      </c>
      <c r="I5" s="6" t="s">
        <v>74</v>
      </c>
      <c r="J5" s="6" t="s">
        <v>75</v>
      </c>
      <c r="K5" s="7" t="s">
        <v>64</v>
      </c>
      <c r="L5" s="6" t="s">
        <v>65</v>
      </c>
      <c r="M5" s="6" t="s">
        <v>83</v>
      </c>
      <c r="N5" s="1" t="s">
        <v>56</v>
      </c>
      <c r="O5" s="2" t="s">
        <v>103</v>
      </c>
      <c r="P5" s="6" t="s">
        <v>104</v>
      </c>
      <c r="Q5" s="6" t="s">
        <v>57</v>
      </c>
      <c r="R5" s="6" t="s">
        <v>90</v>
      </c>
      <c r="S5" s="6">
        <v>152234</v>
      </c>
      <c r="T5" s="24" t="s">
        <v>84</v>
      </c>
      <c r="U5" s="6" t="s">
        <v>96</v>
      </c>
      <c r="V5" s="9">
        <v>181258</v>
      </c>
      <c r="W5" s="9">
        <v>156035</v>
      </c>
      <c r="X5" s="9">
        <v>174009</v>
      </c>
      <c r="Y5" s="9">
        <v>159669</v>
      </c>
      <c r="Z5" s="9">
        <v>189972</v>
      </c>
      <c r="AA5" s="9">
        <v>179267</v>
      </c>
      <c r="AB5" s="9">
        <v>174264</v>
      </c>
      <c r="AC5" s="9">
        <v>166040</v>
      </c>
      <c r="AD5" s="9">
        <v>164705</v>
      </c>
      <c r="AE5" s="9">
        <v>136305</v>
      </c>
      <c r="AF5" s="9">
        <v>170310</v>
      </c>
      <c r="AG5" s="9">
        <v>172539</v>
      </c>
      <c r="AH5" s="9">
        <f t="shared" ref="AH5:AH10" si="0">SUM(V5:AG5)</f>
        <v>2024373</v>
      </c>
    </row>
    <row r="6" spans="1:34" s="5" customFormat="1" ht="49.5" customHeight="1">
      <c r="A6" s="6" t="s">
        <v>12</v>
      </c>
      <c r="B6" s="7" t="s">
        <v>72</v>
      </c>
      <c r="C6" s="6" t="s">
        <v>73</v>
      </c>
      <c r="D6" s="6" t="s">
        <v>74</v>
      </c>
      <c r="E6" s="6" t="s">
        <v>75</v>
      </c>
      <c r="F6" s="7" t="s">
        <v>76</v>
      </c>
      <c r="G6" s="6" t="s">
        <v>66</v>
      </c>
      <c r="H6" s="6" t="s">
        <v>102</v>
      </c>
      <c r="I6" s="6" t="s">
        <v>74</v>
      </c>
      <c r="J6" s="6" t="s">
        <v>75</v>
      </c>
      <c r="K6" s="7" t="s">
        <v>64</v>
      </c>
      <c r="L6" s="6" t="s">
        <v>65</v>
      </c>
      <c r="M6" s="6" t="s">
        <v>83</v>
      </c>
      <c r="N6" s="1" t="s">
        <v>56</v>
      </c>
      <c r="O6" s="2" t="s">
        <v>103</v>
      </c>
      <c r="P6" s="6" t="s">
        <v>105</v>
      </c>
      <c r="Q6" s="6" t="s">
        <v>57</v>
      </c>
      <c r="R6" s="6" t="s">
        <v>79</v>
      </c>
      <c r="S6" s="6">
        <v>24460219</v>
      </c>
      <c r="T6" s="26" t="s">
        <v>86</v>
      </c>
      <c r="U6" s="6" t="s">
        <v>96</v>
      </c>
      <c r="V6" s="9">
        <v>2135</v>
      </c>
      <c r="W6" s="9">
        <v>2150</v>
      </c>
      <c r="X6" s="9">
        <v>2154</v>
      </c>
      <c r="Y6" s="9">
        <v>2164</v>
      </c>
      <c r="Z6" s="9">
        <v>2137</v>
      </c>
      <c r="AA6" s="9">
        <v>2177</v>
      </c>
      <c r="AB6" s="9">
        <v>2123</v>
      </c>
      <c r="AC6" s="9">
        <v>2146</v>
      </c>
      <c r="AD6" s="9">
        <v>2164</v>
      </c>
      <c r="AE6" s="9">
        <v>2153</v>
      </c>
      <c r="AF6" s="9">
        <v>2126</v>
      </c>
      <c r="AG6" s="9">
        <v>2156</v>
      </c>
      <c r="AH6" s="9">
        <f t="shared" si="0"/>
        <v>25785</v>
      </c>
    </row>
    <row r="7" spans="1:34" s="5" customFormat="1" ht="44.25" customHeight="1">
      <c r="A7" s="6" t="s">
        <v>13</v>
      </c>
      <c r="B7" s="7" t="s">
        <v>72</v>
      </c>
      <c r="C7" s="6" t="s">
        <v>73</v>
      </c>
      <c r="D7" s="6" t="s">
        <v>74</v>
      </c>
      <c r="E7" s="6" t="s">
        <v>75</v>
      </c>
      <c r="F7" s="7" t="s">
        <v>76</v>
      </c>
      <c r="G7" s="6" t="s">
        <v>68</v>
      </c>
      <c r="H7" s="6" t="s">
        <v>102</v>
      </c>
      <c r="I7" s="6" t="s">
        <v>74</v>
      </c>
      <c r="J7" s="6" t="s">
        <v>75</v>
      </c>
      <c r="K7" s="7" t="s">
        <v>64</v>
      </c>
      <c r="L7" s="6" t="s">
        <v>65</v>
      </c>
      <c r="M7" s="6" t="s">
        <v>83</v>
      </c>
      <c r="N7" s="1" t="s">
        <v>56</v>
      </c>
      <c r="O7" s="2" t="s">
        <v>103</v>
      </c>
      <c r="P7" s="6" t="s">
        <v>106</v>
      </c>
      <c r="Q7" s="6" t="s">
        <v>57</v>
      </c>
      <c r="R7" s="6" t="s">
        <v>79</v>
      </c>
      <c r="S7" s="6">
        <v>25679602</v>
      </c>
      <c r="T7" s="26" t="s">
        <v>87</v>
      </c>
      <c r="U7" s="6" t="s">
        <v>96</v>
      </c>
      <c r="V7" s="9">
        <v>1230</v>
      </c>
      <c r="W7" s="9">
        <v>1125</v>
      </c>
      <c r="X7" s="9">
        <v>783</v>
      </c>
      <c r="Y7" s="9"/>
      <c r="Z7" s="6"/>
      <c r="AA7" s="6"/>
      <c r="AB7" s="6"/>
      <c r="AC7" s="6"/>
      <c r="AD7" s="6"/>
      <c r="AE7" s="6"/>
      <c r="AF7" s="6">
        <v>644</v>
      </c>
      <c r="AG7" s="9">
        <v>1027</v>
      </c>
      <c r="AH7" s="9">
        <f t="shared" si="0"/>
        <v>4809</v>
      </c>
    </row>
    <row r="8" spans="1:34" s="5" customFormat="1" ht="47.25" customHeight="1">
      <c r="A8" s="6" t="s">
        <v>14</v>
      </c>
      <c r="B8" s="7" t="s">
        <v>72</v>
      </c>
      <c r="C8" s="6" t="s">
        <v>73</v>
      </c>
      <c r="D8" s="6" t="s">
        <v>74</v>
      </c>
      <c r="E8" s="6" t="s">
        <v>75</v>
      </c>
      <c r="F8" s="7" t="s">
        <v>76</v>
      </c>
      <c r="G8" s="6" t="s">
        <v>69</v>
      </c>
      <c r="H8" s="6" t="s">
        <v>102</v>
      </c>
      <c r="I8" s="6" t="s">
        <v>74</v>
      </c>
      <c r="J8" s="6" t="s">
        <v>75</v>
      </c>
      <c r="K8" s="7" t="s">
        <v>64</v>
      </c>
      <c r="L8" s="6" t="s">
        <v>65</v>
      </c>
      <c r="M8" s="6" t="s">
        <v>83</v>
      </c>
      <c r="N8" s="1" t="s">
        <v>56</v>
      </c>
      <c r="O8" s="2" t="s">
        <v>103</v>
      </c>
      <c r="P8" s="6" t="s">
        <v>107</v>
      </c>
      <c r="Q8" s="6" t="s">
        <v>57</v>
      </c>
      <c r="R8" s="6" t="s">
        <v>79</v>
      </c>
      <c r="S8" s="6">
        <v>26111248</v>
      </c>
      <c r="T8" s="26" t="s">
        <v>88</v>
      </c>
      <c r="U8" s="6" t="s">
        <v>96</v>
      </c>
      <c r="V8" s="6">
        <v>20</v>
      </c>
      <c r="W8" s="6">
        <v>20</v>
      </c>
      <c r="X8" s="6">
        <v>20</v>
      </c>
      <c r="Y8" s="6">
        <v>20</v>
      </c>
      <c r="Z8" s="6">
        <v>20</v>
      </c>
      <c r="AA8" s="6">
        <v>20</v>
      </c>
      <c r="AB8" s="6">
        <v>20</v>
      </c>
      <c r="AC8" s="6">
        <v>20</v>
      </c>
      <c r="AD8" s="6">
        <v>20</v>
      </c>
      <c r="AE8" s="6">
        <v>20</v>
      </c>
      <c r="AF8" s="6">
        <v>20</v>
      </c>
      <c r="AG8" s="6">
        <v>20</v>
      </c>
      <c r="AH8" s="6">
        <f t="shared" si="0"/>
        <v>240</v>
      </c>
    </row>
    <row r="9" spans="1:34" s="5" customFormat="1" ht="52.5" customHeight="1">
      <c r="A9" s="6" t="s">
        <v>15</v>
      </c>
      <c r="B9" s="7" t="s">
        <v>72</v>
      </c>
      <c r="C9" s="6" t="s">
        <v>73</v>
      </c>
      <c r="D9" s="6" t="s">
        <v>74</v>
      </c>
      <c r="E9" s="6" t="s">
        <v>75</v>
      </c>
      <c r="F9" s="7" t="s">
        <v>76</v>
      </c>
      <c r="G9" s="7" t="s">
        <v>67</v>
      </c>
      <c r="H9" s="6" t="s">
        <v>78</v>
      </c>
      <c r="I9" s="6" t="s">
        <v>81</v>
      </c>
      <c r="J9" s="6" t="s">
        <v>77</v>
      </c>
      <c r="K9" s="7" t="s">
        <v>64</v>
      </c>
      <c r="L9" s="6" t="s">
        <v>65</v>
      </c>
      <c r="M9" s="6" t="s">
        <v>83</v>
      </c>
      <c r="N9" s="1" t="s">
        <v>56</v>
      </c>
      <c r="O9" s="2" t="s">
        <v>103</v>
      </c>
      <c r="P9" s="6" t="s">
        <v>105</v>
      </c>
      <c r="Q9" s="6" t="s">
        <v>57</v>
      </c>
      <c r="R9" s="6" t="s">
        <v>79</v>
      </c>
      <c r="S9" s="6">
        <v>27768323</v>
      </c>
      <c r="T9" s="26" t="s">
        <v>89</v>
      </c>
      <c r="U9" s="6" t="s">
        <v>96</v>
      </c>
      <c r="V9" s="9">
        <v>5100</v>
      </c>
      <c r="W9" s="9">
        <v>4350</v>
      </c>
      <c r="X9" s="9">
        <v>3600</v>
      </c>
      <c r="Y9" s="9">
        <v>2800</v>
      </c>
      <c r="Z9" s="9">
        <v>1400</v>
      </c>
      <c r="AA9" s="9">
        <v>1200</v>
      </c>
      <c r="AB9" s="6">
        <v>980</v>
      </c>
      <c r="AC9" s="6">
        <v>900</v>
      </c>
      <c r="AD9" s="6">
        <v>1100</v>
      </c>
      <c r="AE9" s="9">
        <v>2714</v>
      </c>
      <c r="AF9" s="9">
        <v>3980</v>
      </c>
      <c r="AG9" s="9">
        <v>5220</v>
      </c>
      <c r="AH9" s="9">
        <f t="shared" si="0"/>
        <v>33344</v>
      </c>
    </row>
    <row r="10" spans="1:34" s="5" customFormat="1" ht="52.5" customHeight="1">
      <c r="A10" s="6" t="s">
        <v>16</v>
      </c>
      <c r="B10" s="7" t="s">
        <v>72</v>
      </c>
      <c r="C10" s="6" t="s">
        <v>73</v>
      </c>
      <c r="D10" s="6" t="s">
        <v>74</v>
      </c>
      <c r="E10" s="6" t="s">
        <v>75</v>
      </c>
      <c r="F10" s="7" t="s">
        <v>76</v>
      </c>
      <c r="G10" s="7" t="s">
        <v>92</v>
      </c>
      <c r="H10" s="6" t="s">
        <v>93</v>
      </c>
      <c r="I10" s="6" t="s">
        <v>74</v>
      </c>
      <c r="J10" s="6" t="s">
        <v>75</v>
      </c>
      <c r="K10" s="7" t="s">
        <v>64</v>
      </c>
      <c r="L10" s="6" t="s">
        <v>65</v>
      </c>
      <c r="M10" s="6" t="s">
        <v>83</v>
      </c>
      <c r="N10" s="1" t="s">
        <v>56</v>
      </c>
      <c r="O10" s="2" t="s">
        <v>103</v>
      </c>
      <c r="P10" s="6" t="s">
        <v>108</v>
      </c>
      <c r="Q10" s="6" t="s">
        <v>57</v>
      </c>
      <c r="R10" s="6" t="s">
        <v>94</v>
      </c>
      <c r="S10" s="6">
        <v>6578902</v>
      </c>
      <c r="T10" s="26" t="s">
        <v>95</v>
      </c>
      <c r="U10" s="6" t="s">
        <v>109</v>
      </c>
      <c r="V10" s="9">
        <v>91800</v>
      </c>
      <c r="W10" s="9">
        <v>85000</v>
      </c>
      <c r="X10" s="9">
        <v>72000</v>
      </c>
      <c r="Y10" s="9">
        <v>64000</v>
      </c>
      <c r="Z10" s="9">
        <v>55460</v>
      </c>
      <c r="AA10" s="9">
        <v>44000</v>
      </c>
      <c r="AB10" s="6">
        <v>40000</v>
      </c>
      <c r="AC10" s="6">
        <v>53000</v>
      </c>
      <c r="AD10" s="9">
        <v>62000</v>
      </c>
      <c r="AE10" s="9">
        <v>73000</v>
      </c>
      <c r="AF10" s="9">
        <v>81000</v>
      </c>
      <c r="AG10" s="9">
        <v>92000</v>
      </c>
      <c r="AH10" s="9">
        <f t="shared" si="0"/>
        <v>813260</v>
      </c>
    </row>
    <row r="11" spans="1:34" ht="58.5" customHeight="1"/>
    <row r="15" spans="1:34">
      <c r="Q15" s="27"/>
    </row>
    <row r="18" spans="16:20">
      <c r="P18" s="23"/>
      <c r="T18" s="22"/>
    </row>
  </sheetData>
  <mergeCells count="15">
    <mergeCell ref="G3:J3"/>
    <mergeCell ref="A1:AH1"/>
    <mergeCell ref="A2:AH2"/>
    <mergeCell ref="T3:T4"/>
    <mergeCell ref="U3:U4"/>
    <mergeCell ref="N3:N4"/>
    <mergeCell ref="O3:O4"/>
    <mergeCell ref="P3:P4"/>
    <mergeCell ref="Q3:Q4"/>
    <mergeCell ref="R3:R4"/>
    <mergeCell ref="S3:S4"/>
    <mergeCell ref="A3:A4"/>
    <mergeCell ref="B3:F3"/>
    <mergeCell ref="K3:L3"/>
    <mergeCell ref="M3:M4"/>
  </mergeCells>
  <pageMargins left="0.25" right="0.25" top="0.75" bottom="0.75" header="0.3" footer="0.3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załącznik 1A</vt:lpstr>
      <vt:lpstr>załącznik 1B</vt:lpstr>
      <vt:lpstr>'załącznik 1A'!Obszar_wydruku</vt:lpstr>
      <vt:lpstr>'załącznik 1B'!Obszar_wydruku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Zaopatrzenie</dc:creator>
  <cp:lastModifiedBy>MartaDziedzic</cp:lastModifiedBy>
  <cp:lastPrinted>2023-02-06T08:57:33Z</cp:lastPrinted>
  <dcterms:created xsi:type="dcterms:W3CDTF">2016-10-28T06:18:44Z</dcterms:created>
  <dcterms:modified xsi:type="dcterms:W3CDTF">2023-03-02T08:05:13Z</dcterms:modified>
</cp:coreProperties>
</file>